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G:\Shared drives\BusinessData-TLAA\รายงานสถิติธุรกิจ รายปี\รายงานสถิติธุรกิจรายปี 2567\"/>
    </mc:Choice>
  </mc:AlternateContent>
  <xr:revisionPtr revIDLastSave="0" documentId="13_ncr:1_{99376684-E60F-4AB5-B68F-CFE5B3147EFE}" xr6:coauthVersionLast="47" xr6:coauthVersionMax="47" xr10:uidLastSave="{00000000-0000-0000-0000-000000000000}"/>
  <bookViews>
    <workbookView xWindow="-108" yWindow="-108" windowWidth="23256" windowHeight="12576" tabRatio="713" firstSheet="37" activeTab="42" xr2:uid="{00000000-000D-0000-FFFF-FFFF00000000}"/>
  </bookViews>
  <sheets>
    <sheet name="Index2" sheetId="66" state="hidden" r:id="rId1"/>
    <sheet name="Cover" sheetId="10" r:id="rId2"/>
    <sheet name="Index" sheetId="65" r:id="rId3"/>
    <sheet name="Info A-B" sheetId="11" r:id="rId4"/>
    <sheet name="Info C-D" sheetId="12" r:id="rId5"/>
    <sheet name="T1 Po. Inforce 2023" sheetId="17" r:id="rId6"/>
    <sheet name="T2 Po. Increased 2024" sheetId="16" r:id="rId7"/>
    <sheet name="T2.1, 2.2, 2.3 Po. Increased" sheetId="18" r:id="rId8"/>
    <sheet name="T3 New Bus, T8 Po. Inforce" sheetId="21" r:id="rId9"/>
    <sheet name="T4 New Bus, T5 Po. Inforce" sheetId="22" r:id="rId10"/>
    <sheet name="T6 Po. Decreased 2024" sheetId="20" r:id="rId11"/>
    <sheet name="T6.1-6.5 Po. Decreased" sheetId="23" r:id="rId12"/>
    <sheet name="T7 Po. Inforce 2024" sheetId="19" r:id="rId13"/>
    <sheet name="T9 Decreased 2024" sheetId="24" r:id="rId14"/>
    <sheet name="T10 Net PREMIUMS 2024" sheetId="25" r:id="rId15"/>
    <sheet name="T10.1 Net PREMIUMS 2024" sheetId="28" r:id="rId16"/>
    <sheet name="T10.2 Main Policies" sheetId="57" r:id="rId17"/>
    <sheet name="T10.3 Ordinary" sheetId="29" r:id="rId18"/>
    <sheet name="T10.4 Industrial" sheetId="34" r:id="rId19"/>
    <sheet name="T10.5 Group" sheetId="37" r:id="rId20"/>
    <sheet name="T10.6 Annuity" sheetId="45" r:id="rId21"/>
    <sheet name="T10.7 Unit-Linked" sheetId="46" r:id="rId22"/>
    <sheet name="T10.8 Universal Life" sheetId="40" r:id="rId23"/>
    <sheet name="T10.9 PA" sheetId="43" r:id="rId24"/>
    <sheet name="T10.10 Rider" sheetId="53" r:id="rId25"/>
    <sheet name="T10.11 Rider Acc" sheetId="54" r:id="rId26"/>
    <sheet name="T10.12 Rider Health" sheetId="55" r:id="rId27"/>
    <sheet name="T10.13 Rider Others" sheetId="56" r:id="rId28"/>
    <sheet name="T11 Net Premium Total" sheetId="27" r:id="rId29"/>
    <sheet name="T11.1 Net Premium FYP" sheetId="58" r:id="rId30"/>
    <sheet name="T11.2 Net Premium RYP" sheetId="59" r:id="rId31"/>
    <sheet name="T11.3 Net Premium SP" sheetId="47" r:id="rId32"/>
    <sheet name="T12 Benefit Pay" sheetId="51" r:id="rId33"/>
    <sheet name="T12.1 Benefit Pay" sheetId="52" r:id="rId34"/>
    <sheet name="13 Profit (Loss)" sheetId="60" r:id="rId35"/>
    <sheet name="T13.1 Overall Operation" sheetId="48" r:id="rId36"/>
    <sheet name="T13.2 Operating Expense" sheetId="49" r:id="rId37"/>
    <sheet name="T14 Assets" sheetId="8" r:id="rId38"/>
    <sheet name="T15 Liabilities" sheetId="13" r:id="rId39"/>
    <sheet name="T16-17 Yield Rate" sheetId="63" r:id="rId40"/>
    <sheet name="T18 Asset Liability" sheetId="62" r:id="rId41"/>
    <sheet name="T19-20 No.Agent Broker" sheetId="50" r:id="rId42"/>
    <sheet name="Companies" sheetId="64" r:id="rId43"/>
    <sheet name="T14.1 Assets" sheetId="9" state="hidden" r:id="rId44"/>
    <sheet name="T15.1 Liabilities" sheetId="15" state="hidden" r:id="rId45"/>
  </sheets>
  <definedNames>
    <definedName name="_xlnm._FilterDatabase" localSheetId="38" hidden="1">'T15 Liabilities'!$A$5:$AC$64</definedName>
    <definedName name="j" localSheetId="5">#REF!</definedName>
    <definedName name="j" localSheetId="24">#REF!</definedName>
    <definedName name="j" localSheetId="26">#REF!</definedName>
    <definedName name="j" localSheetId="27">#REF!</definedName>
    <definedName name="j" localSheetId="16">#REF!</definedName>
    <definedName name="j" localSheetId="20">#REF!</definedName>
    <definedName name="j" localSheetId="21">#REF!</definedName>
    <definedName name="j" localSheetId="23">#REF!</definedName>
    <definedName name="j" localSheetId="30">#REF!</definedName>
    <definedName name="j" localSheetId="31">#REF!</definedName>
    <definedName name="j" localSheetId="36">#REF!</definedName>
    <definedName name="j" localSheetId="7">#REF!</definedName>
    <definedName name="j" localSheetId="10">#REF!</definedName>
    <definedName name="j">#REF!</definedName>
    <definedName name="k" localSheetId="5">#REF!</definedName>
    <definedName name="k" localSheetId="24">#REF!</definedName>
    <definedName name="k" localSheetId="26">#REF!</definedName>
    <definedName name="k" localSheetId="27">#REF!</definedName>
    <definedName name="k" localSheetId="16">#REF!</definedName>
    <definedName name="k" localSheetId="20">#REF!</definedName>
    <definedName name="k" localSheetId="21">#REF!</definedName>
    <definedName name="k" localSheetId="23">#REF!</definedName>
    <definedName name="k" localSheetId="30">#REF!</definedName>
    <definedName name="k" localSheetId="31">#REF!</definedName>
    <definedName name="k" localSheetId="36">#REF!</definedName>
    <definedName name="k" localSheetId="7">#REF!</definedName>
    <definedName name="k" localSheetId="10">#REF!</definedName>
    <definedName name="k">#REF!</definedName>
    <definedName name="l" localSheetId="16">#REF!</definedName>
    <definedName name="l" localSheetId="30">#REF!</definedName>
    <definedName name="l">#REF!</definedName>
    <definedName name="loan_life">#REF!</definedName>
    <definedName name="oppo" localSheetId="16">#REF!</definedName>
    <definedName name="oppo" localSheetId="30">#REF!</definedName>
    <definedName name="oppo">#REF!</definedName>
    <definedName name="_xlnm.Print_Area" localSheetId="42">Companies!$A$1:$D$30</definedName>
    <definedName name="_xlnm.Print_Area" localSheetId="3">'Info A-B'!$A$1:$J$116</definedName>
    <definedName name="_xlnm.Print_Area" localSheetId="4">'Info C-D'!$A$1:$G$85</definedName>
    <definedName name="_xlnm.Print_Area" localSheetId="5">'T1 Po. Inforce 2023'!$A$1:$AA$31</definedName>
    <definedName name="_xlnm.Print_Area" localSheetId="28">'T11 Net Premium Total'!$A$1:$N$46</definedName>
    <definedName name="_xlnm.Print_Area" localSheetId="32">'T12 Benefit Pay'!$A$1:$N$31</definedName>
    <definedName name="_xlnm.Print_Area" localSheetId="33">'T12.1 Benefit Pay'!$A$1:$Q$51</definedName>
    <definedName name="_xlnm.Print_Area" localSheetId="38">'T15 Liabilities'!$A$1:$AB$64</definedName>
    <definedName name="_xlnm.Print_Area" localSheetId="44">'T15.1 Liabilities'!$A$1:$D$55</definedName>
    <definedName name="_xlnm.Print_Area" localSheetId="39">'T16-17 Yield Rate'!$A$1:$E$97</definedName>
    <definedName name="_xlnm.Print_Area" localSheetId="41">'T19-20 No.Agent Broker'!$A$1:$D$99</definedName>
    <definedName name="_xlnm.Print_Area" localSheetId="6">'T2 Po. Increased 2024'!$A$1:$AA$31</definedName>
    <definedName name="_xlnm.Print_Area" localSheetId="9">'T4 New Bus, T5 Po. Inforce'!$A$1:$F$27</definedName>
    <definedName name="_xlnm.Print_Area" localSheetId="10">'T6 Po. Decreased 2024'!$A$1:$AA$31</definedName>
    <definedName name="_xlnm.Print_Area" localSheetId="11">'T6.1-6.5 Po. Decreased'!$A$1:$AA$160</definedName>
    <definedName name="_xlnm.Print_Area" localSheetId="12">'T7 Po. Inforce 2024'!$A$1:$AA$31</definedName>
    <definedName name="_xlnm.Print_Area" localSheetId="13">'T9 Decreased 2024'!$A$1:$S$14</definedName>
    <definedName name="_xlnm.Print_Titles" localSheetId="34">'13 Profit (Loss)'!$1:$5</definedName>
    <definedName name="_xlnm.Print_Titles" localSheetId="2">Index!$1:$3</definedName>
    <definedName name="_xlnm.Print_Titles" localSheetId="3">'Info A-B'!$3:$4</definedName>
    <definedName name="_xlnm.Print_Titles" localSheetId="4">'Info C-D'!$3:$4</definedName>
    <definedName name="_xlnm.Print_Titles" localSheetId="35">'T13.1 Overall Operation'!$1:$5</definedName>
    <definedName name="_xlnm.Print_Titles" localSheetId="36">'T13.2 Operating Expense'!$1:$5</definedName>
    <definedName name="_xlnm.Print_Titles" localSheetId="37">'T14 Assets'!$1:$4</definedName>
    <definedName name="_xlnm.Print_Titles" localSheetId="38">'T15 Liabilities'!$1:$5</definedName>
    <definedName name="trty" localSheetId="26">#REF!</definedName>
    <definedName name="trty" localSheetId="27">#REF!</definedName>
    <definedName name="trty" localSheetId="16">#REF!</definedName>
    <definedName name="trty" localSheetId="30">#REF!</definedName>
    <definedName name="trty">#REF!</definedName>
    <definedName name="กด" localSheetId="5">#REF!</definedName>
    <definedName name="กด" localSheetId="24">#REF!</definedName>
    <definedName name="กด" localSheetId="26">#REF!</definedName>
    <definedName name="กด" localSheetId="27">#REF!</definedName>
    <definedName name="กด" localSheetId="16">#REF!</definedName>
    <definedName name="กด" localSheetId="20">#REF!</definedName>
    <definedName name="กด" localSheetId="21">#REF!</definedName>
    <definedName name="กด" localSheetId="23">#REF!</definedName>
    <definedName name="กด" localSheetId="30">#REF!</definedName>
    <definedName name="กด" localSheetId="31">#REF!</definedName>
    <definedName name="กด" localSheetId="36">#REF!</definedName>
    <definedName name="กด" localSheetId="38">#REF!</definedName>
    <definedName name="กด" localSheetId="44">#REF!</definedName>
    <definedName name="กด" localSheetId="7">#REF!</definedName>
    <definedName name="กด" localSheetId="10">#REF!</definedName>
    <definedName name="กด">#REF!</definedName>
    <definedName name="ช11111" localSheetId="5">#REF!</definedName>
    <definedName name="ช11111" localSheetId="24">#REF!</definedName>
    <definedName name="ช11111" localSheetId="26">#REF!</definedName>
    <definedName name="ช11111" localSheetId="27">#REF!</definedName>
    <definedName name="ช11111" localSheetId="16">#REF!</definedName>
    <definedName name="ช11111" localSheetId="20">#REF!</definedName>
    <definedName name="ช11111" localSheetId="21">#REF!</definedName>
    <definedName name="ช11111" localSheetId="23">#REF!</definedName>
    <definedName name="ช11111" localSheetId="30">#REF!</definedName>
    <definedName name="ช11111" localSheetId="31">#REF!</definedName>
    <definedName name="ช11111" localSheetId="36">#REF!</definedName>
    <definedName name="ช11111" localSheetId="38">#REF!</definedName>
    <definedName name="ช11111" localSheetId="44">#REF!</definedName>
    <definedName name="ช11111" localSheetId="7">#REF!</definedName>
    <definedName name="ช11111" localSheetId="10">#REF!</definedName>
    <definedName name="ช11111">#REF!</definedName>
    <definedName name="ช1112" localSheetId="5">#REF!</definedName>
    <definedName name="ช1112" localSheetId="24">#REF!</definedName>
    <definedName name="ช1112" localSheetId="26">#REF!</definedName>
    <definedName name="ช1112" localSheetId="27">#REF!</definedName>
    <definedName name="ช1112" localSheetId="16">#REF!</definedName>
    <definedName name="ช1112" localSheetId="20">#REF!</definedName>
    <definedName name="ช1112" localSheetId="21">#REF!</definedName>
    <definedName name="ช1112" localSheetId="23">#REF!</definedName>
    <definedName name="ช1112" localSheetId="30">#REF!</definedName>
    <definedName name="ช1112" localSheetId="31">#REF!</definedName>
    <definedName name="ช1112" localSheetId="36">#REF!</definedName>
    <definedName name="ช1112" localSheetId="7">#REF!</definedName>
    <definedName name="ช1112" localSheetId="10">#REF!</definedName>
    <definedName name="ช1112">#REF!</definedName>
    <definedName name="ช1700">#REF!</definedName>
    <definedName name="ช330141" localSheetId="24">#REF!</definedName>
    <definedName name="ช330141" localSheetId="26">#REF!</definedName>
    <definedName name="ช330141" localSheetId="27">#REF!</definedName>
    <definedName name="ช330141" localSheetId="16">#REF!</definedName>
    <definedName name="ช330141" localSheetId="30">#REF!</definedName>
    <definedName name="ช330141" localSheetId="31">#REF!</definedName>
    <definedName name="ช330141" localSheetId="36">#REF!</definedName>
    <definedName name="ช330141">#REF!</definedName>
    <definedName name="ช3302">#REF!</definedName>
    <definedName name="ช3302_1" localSheetId="5">#REF!</definedName>
    <definedName name="ช3302_1" localSheetId="24">#REF!</definedName>
    <definedName name="ช3302_1" localSheetId="26">#REF!</definedName>
    <definedName name="ช3302_1" localSheetId="27">#REF!</definedName>
    <definedName name="ช3302_1" localSheetId="16">#REF!</definedName>
    <definedName name="ช3302_1" localSheetId="20">#REF!</definedName>
    <definedName name="ช3302_1" localSheetId="21">#REF!</definedName>
    <definedName name="ช3302_1" localSheetId="23">#REF!</definedName>
    <definedName name="ช3302_1" localSheetId="30">#REF!</definedName>
    <definedName name="ช3302_1" localSheetId="31">#REF!</definedName>
    <definedName name="ช3302_1" localSheetId="36">#REF!</definedName>
    <definedName name="ช3302_1" localSheetId="37">#REF!</definedName>
    <definedName name="ช3302_1" localSheetId="43">#REF!</definedName>
    <definedName name="ช3302_1" localSheetId="38">#REF!</definedName>
    <definedName name="ช3302_1" localSheetId="44">#REF!</definedName>
    <definedName name="ช3302_1" localSheetId="7">#REF!</definedName>
    <definedName name="ช3302_1" localSheetId="10">#REF!</definedName>
    <definedName name="ช3302_1">#REF!</definedName>
    <definedName name="ช3302_2" localSheetId="5">#REF!</definedName>
    <definedName name="ช3302_2" localSheetId="24">#REF!</definedName>
    <definedName name="ช3302_2" localSheetId="26">#REF!</definedName>
    <definedName name="ช3302_2" localSheetId="27">#REF!</definedName>
    <definedName name="ช3302_2" localSheetId="16">#REF!</definedName>
    <definedName name="ช3302_2" localSheetId="20">#REF!</definedName>
    <definedName name="ช3302_2" localSheetId="21">#REF!</definedName>
    <definedName name="ช3302_2" localSheetId="23">#REF!</definedName>
    <definedName name="ช3302_2" localSheetId="30">#REF!</definedName>
    <definedName name="ช3302_2" localSheetId="31">#REF!</definedName>
    <definedName name="ช3302_2" localSheetId="36">#REF!</definedName>
    <definedName name="ช3302_2" localSheetId="37">#REF!</definedName>
    <definedName name="ช3302_2" localSheetId="43">#REF!</definedName>
    <definedName name="ช3302_2" localSheetId="38">#REF!</definedName>
    <definedName name="ช3302_2" localSheetId="44">#REF!</definedName>
    <definedName name="ช3302_2" localSheetId="7">#REF!</definedName>
    <definedName name="ช3302_2" localSheetId="10">#REF!</definedName>
    <definedName name="ช3302_2">#REF!</definedName>
    <definedName name="ช3302_3" localSheetId="5">#REF!</definedName>
    <definedName name="ช3302_3" localSheetId="24">#REF!</definedName>
    <definedName name="ช3302_3" localSheetId="26">#REF!</definedName>
    <definedName name="ช3302_3" localSheetId="27">#REF!</definedName>
    <definedName name="ช3302_3" localSheetId="16">#REF!</definedName>
    <definedName name="ช3302_3" localSheetId="20">#REF!</definedName>
    <definedName name="ช3302_3" localSheetId="21">#REF!</definedName>
    <definedName name="ช3302_3" localSheetId="23">#REF!</definedName>
    <definedName name="ช3302_3" localSheetId="30">#REF!</definedName>
    <definedName name="ช3302_3" localSheetId="31">#REF!</definedName>
    <definedName name="ช3302_3" localSheetId="36">#REF!</definedName>
    <definedName name="ช3302_3" localSheetId="37">#REF!</definedName>
    <definedName name="ช3302_3" localSheetId="43">#REF!</definedName>
    <definedName name="ช3302_3" localSheetId="38">#REF!</definedName>
    <definedName name="ช3302_3" localSheetId="44">#REF!</definedName>
    <definedName name="ช3302_3" localSheetId="7">#REF!</definedName>
    <definedName name="ช3302_3" localSheetId="10">#REF!</definedName>
    <definedName name="ช3302_3">#REF!</definedName>
    <definedName name="ช3303">#REF!</definedName>
    <definedName name="ช3303_1" localSheetId="5">#REF!</definedName>
    <definedName name="ช3303_1" localSheetId="24">#REF!</definedName>
    <definedName name="ช3303_1" localSheetId="26">#REF!</definedName>
    <definedName name="ช3303_1" localSheetId="27">#REF!</definedName>
    <definedName name="ช3303_1" localSheetId="16">#REF!</definedName>
    <definedName name="ช3303_1" localSheetId="20">#REF!</definedName>
    <definedName name="ช3303_1" localSheetId="21">#REF!</definedName>
    <definedName name="ช3303_1" localSheetId="23">#REF!</definedName>
    <definedName name="ช3303_1" localSheetId="30">#REF!</definedName>
    <definedName name="ช3303_1" localSheetId="31">#REF!</definedName>
    <definedName name="ช3303_1" localSheetId="36">#REF!</definedName>
    <definedName name="ช3303_1" localSheetId="37">#REF!</definedName>
    <definedName name="ช3303_1" localSheetId="43">#REF!</definedName>
    <definedName name="ช3303_1" localSheetId="38">#REF!</definedName>
    <definedName name="ช3303_1" localSheetId="44">#REF!</definedName>
    <definedName name="ช3303_1" localSheetId="7">#REF!</definedName>
    <definedName name="ช3303_1" localSheetId="10">#REF!</definedName>
    <definedName name="ช3303_1">#REF!</definedName>
    <definedName name="ช3303_2" localSheetId="5">#REF!</definedName>
    <definedName name="ช3303_2" localSheetId="24">#REF!</definedName>
    <definedName name="ช3303_2" localSheetId="26">#REF!</definedName>
    <definedName name="ช3303_2" localSheetId="27">#REF!</definedName>
    <definedName name="ช3303_2" localSheetId="16">#REF!</definedName>
    <definedName name="ช3303_2" localSheetId="20">#REF!</definedName>
    <definedName name="ช3303_2" localSheetId="21">#REF!</definedName>
    <definedName name="ช3303_2" localSheetId="23">#REF!</definedName>
    <definedName name="ช3303_2" localSheetId="30">#REF!</definedName>
    <definedName name="ช3303_2" localSheetId="31">#REF!</definedName>
    <definedName name="ช3303_2" localSheetId="36">#REF!</definedName>
    <definedName name="ช3303_2" localSheetId="37">#REF!</definedName>
    <definedName name="ช3303_2" localSheetId="43">#REF!</definedName>
    <definedName name="ช3303_2" localSheetId="38">#REF!</definedName>
    <definedName name="ช3303_2" localSheetId="44">#REF!</definedName>
    <definedName name="ช3303_2" localSheetId="7">#REF!</definedName>
    <definedName name="ช3303_2" localSheetId="10">#REF!</definedName>
    <definedName name="ช3303_2">#REF!</definedName>
    <definedName name="ช3305">#REF!</definedName>
    <definedName name="ช3305_1" localSheetId="5">#REF!</definedName>
    <definedName name="ช3305_1" localSheetId="24">#REF!</definedName>
    <definedName name="ช3305_1" localSheetId="26">#REF!</definedName>
    <definedName name="ช3305_1" localSheetId="27">#REF!</definedName>
    <definedName name="ช3305_1" localSheetId="16">#REF!</definedName>
    <definedName name="ช3305_1" localSheetId="20">#REF!</definedName>
    <definedName name="ช3305_1" localSheetId="21">#REF!</definedName>
    <definedName name="ช3305_1" localSheetId="23">#REF!</definedName>
    <definedName name="ช3305_1" localSheetId="30">#REF!</definedName>
    <definedName name="ช3305_1" localSheetId="31">#REF!</definedName>
    <definedName name="ช3305_1" localSheetId="36">#REF!</definedName>
    <definedName name="ช3305_1" localSheetId="37">#REF!</definedName>
    <definedName name="ช3305_1" localSheetId="43">#REF!</definedName>
    <definedName name="ช3305_1" localSheetId="38">#REF!</definedName>
    <definedName name="ช3305_1" localSheetId="44">#REF!</definedName>
    <definedName name="ช3305_1" localSheetId="7">#REF!</definedName>
    <definedName name="ช3305_1" localSheetId="10">#REF!</definedName>
    <definedName name="ช3305_1">#REF!</definedName>
    <definedName name="ช3305_2" localSheetId="5">#REF!</definedName>
    <definedName name="ช3305_2" localSheetId="24">#REF!</definedName>
    <definedName name="ช3305_2" localSheetId="26">#REF!</definedName>
    <definedName name="ช3305_2" localSheetId="27">#REF!</definedName>
    <definedName name="ช3305_2" localSheetId="16">#REF!</definedName>
    <definedName name="ช3305_2" localSheetId="20">#REF!</definedName>
    <definedName name="ช3305_2" localSheetId="21">#REF!</definedName>
    <definedName name="ช3305_2" localSheetId="23">#REF!</definedName>
    <definedName name="ช3305_2" localSheetId="30">#REF!</definedName>
    <definedName name="ช3305_2" localSheetId="31">#REF!</definedName>
    <definedName name="ช3305_2" localSheetId="36">#REF!</definedName>
    <definedName name="ช3305_2" localSheetId="37">#REF!</definedName>
    <definedName name="ช3305_2" localSheetId="43">#REF!</definedName>
    <definedName name="ช3305_2" localSheetId="38">#REF!</definedName>
    <definedName name="ช3305_2" localSheetId="44">#REF!</definedName>
    <definedName name="ช3305_2" localSheetId="7">#REF!</definedName>
    <definedName name="ช3305_2" localSheetId="10">#REF!</definedName>
    <definedName name="ช3305_2">#REF!</definedName>
    <definedName name="ช3306">#REF!</definedName>
    <definedName name="ช3306_1" localSheetId="5">#REF!</definedName>
    <definedName name="ช3306_1" localSheetId="24">#REF!</definedName>
    <definedName name="ช3306_1" localSheetId="26">#REF!</definedName>
    <definedName name="ช3306_1" localSheetId="27">#REF!</definedName>
    <definedName name="ช3306_1" localSheetId="16">#REF!</definedName>
    <definedName name="ช3306_1" localSheetId="20">#REF!</definedName>
    <definedName name="ช3306_1" localSheetId="21">#REF!</definedName>
    <definedName name="ช3306_1" localSheetId="23">#REF!</definedName>
    <definedName name="ช3306_1" localSheetId="30">#REF!</definedName>
    <definedName name="ช3306_1" localSheetId="31">#REF!</definedName>
    <definedName name="ช3306_1" localSheetId="36">#REF!</definedName>
    <definedName name="ช3306_1" localSheetId="37">#REF!</definedName>
    <definedName name="ช3306_1" localSheetId="43">#REF!</definedName>
    <definedName name="ช3306_1" localSheetId="38">#REF!</definedName>
    <definedName name="ช3306_1" localSheetId="44">#REF!</definedName>
    <definedName name="ช3306_1" localSheetId="7">#REF!</definedName>
    <definedName name="ช3306_1" localSheetId="10">#REF!</definedName>
    <definedName name="ช3306_1">#REF!</definedName>
    <definedName name="ช3307">#REF!</definedName>
    <definedName name="ช3308">#REF!</definedName>
    <definedName name="ช3309">#REF!</definedName>
    <definedName name="ช33211" localSheetId="5">#REF!</definedName>
    <definedName name="ช33211" localSheetId="24">#REF!</definedName>
    <definedName name="ช33211" localSheetId="26">#REF!</definedName>
    <definedName name="ช33211" localSheetId="27">#REF!</definedName>
    <definedName name="ช33211" localSheetId="16">#REF!</definedName>
    <definedName name="ช33211" localSheetId="20">#REF!</definedName>
    <definedName name="ช33211" localSheetId="21">#REF!</definedName>
    <definedName name="ช33211" localSheetId="23">#REF!</definedName>
    <definedName name="ช33211" localSheetId="30">#REF!</definedName>
    <definedName name="ช33211" localSheetId="31">#REF!</definedName>
    <definedName name="ช33211" localSheetId="36">#REF!</definedName>
    <definedName name="ช33211" localSheetId="38">#REF!</definedName>
    <definedName name="ช33211" localSheetId="44">#REF!</definedName>
    <definedName name="ช33211" localSheetId="7">#REF!</definedName>
    <definedName name="ช33211" localSheetId="10">#REF!</definedName>
    <definedName name="ช33211">#REF!</definedName>
    <definedName name="ช3521" localSheetId="5">#REF!</definedName>
    <definedName name="ช3521" localSheetId="24">#REF!</definedName>
    <definedName name="ช3521" localSheetId="26">#REF!</definedName>
    <definedName name="ช3521" localSheetId="27">#REF!</definedName>
    <definedName name="ช3521" localSheetId="16">#REF!</definedName>
    <definedName name="ช3521" localSheetId="20">#REF!</definedName>
    <definedName name="ช3521" localSheetId="21">#REF!</definedName>
    <definedName name="ช3521" localSheetId="23">#REF!</definedName>
    <definedName name="ช3521" localSheetId="30">#REF!</definedName>
    <definedName name="ช3521" localSheetId="31">#REF!</definedName>
    <definedName name="ช3521" localSheetId="36">#REF!</definedName>
    <definedName name="ช3521" localSheetId="37">#REF!</definedName>
    <definedName name="ช3521" localSheetId="43">#REF!</definedName>
    <definedName name="ช3521" localSheetId="38">#REF!</definedName>
    <definedName name="ช3521" localSheetId="44">#REF!</definedName>
    <definedName name="ช3521" localSheetId="7">#REF!</definedName>
    <definedName name="ช3521" localSheetId="10">#REF!</definedName>
    <definedName name="ช3521">#REF!</definedName>
    <definedName name="ช3570">#REF!</definedName>
    <definedName name="ช3580">#REF!</definedName>
    <definedName name="ช3710">#REF!</definedName>
    <definedName name="ช3710_1" localSheetId="5">#REF!</definedName>
    <definedName name="ช3710_1" localSheetId="24">#REF!</definedName>
    <definedName name="ช3710_1" localSheetId="26">#REF!</definedName>
    <definedName name="ช3710_1" localSheetId="27">#REF!</definedName>
    <definedName name="ช3710_1" localSheetId="16">#REF!</definedName>
    <definedName name="ช3710_1" localSheetId="20">#REF!</definedName>
    <definedName name="ช3710_1" localSheetId="21">#REF!</definedName>
    <definedName name="ช3710_1" localSheetId="23">#REF!</definedName>
    <definedName name="ช3710_1" localSheetId="30">#REF!</definedName>
    <definedName name="ช3710_1" localSheetId="31">#REF!</definedName>
    <definedName name="ช3710_1" localSheetId="36">#REF!</definedName>
    <definedName name="ช3710_1" localSheetId="37">#REF!</definedName>
    <definedName name="ช3710_1" localSheetId="43">#REF!</definedName>
    <definedName name="ช3710_1" localSheetId="38">#REF!</definedName>
    <definedName name="ช3710_1" localSheetId="44">#REF!</definedName>
    <definedName name="ช3710_1" localSheetId="7">#REF!</definedName>
    <definedName name="ช3710_1" localSheetId="10">#REF!</definedName>
    <definedName name="ช3710_1">#REF!</definedName>
    <definedName name="ช3710_2" localSheetId="5">#REF!</definedName>
    <definedName name="ช3710_2" localSheetId="24">#REF!</definedName>
    <definedName name="ช3710_2" localSheetId="26">#REF!</definedName>
    <definedName name="ช3710_2" localSheetId="27">#REF!</definedName>
    <definedName name="ช3710_2" localSheetId="16">#REF!</definedName>
    <definedName name="ช3710_2" localSheetId="20">#REF!</definedName>
    <definedName name="ช3710_2" localSheetId="21">#REF!</definedName>
    <definedName name="ช3710_2" localSheetId="23">#REF!</definedName>
    <definedName name="ช3710_2" localSheetId="30">#REF!</definedName>
    <definedName name="ช3710_2" localSheetId="31">#REF!</definedName>
    <definedName name="ช3710_2" localSheetId="36">#REF!</definedName>
    <definedName name="ช3710_2" localSheetId="37">#REF!</definedName>
    <definedName name="ช3710_2" localSheetId="43">#REF!</definedName>
    <definedName name="ช3710_2" localSheetId="38">#REF!</definedName>
    <definedName name="ช3710_2" localSheetId="44">#REF!</definedName>
    <definedName name="ช3710_2" localSheetId="7">#REF!</definedName>
    <definedName name="ช3710_2" localSheetId="10">#REF!</definedName>
    <definedName name="ช3710_2">#REF!</definedName>
    <definedName name="ช3710_3" localSheetId="5">#REF!</definedName>
    <definedName name="ช3710_3" localSheetId="24">#REF!</definedName>
    <definedName name="ช3710_3" localSheetId="26">#REF!</definedName>
    <definedName name="ช3710_3" localSheetId="27">#REF!</definedName>
    <definedName name="ช3710_3" localSheetId="16">#REF!</definedName>
    <definedName name="ช3710_3" localSheetId="20">#REF!</definedName>
    <definedName name="ช3710_3" localSheetId="21">#REF!</definedName>
    <definedName name="ช3710_3" localSheetId="23">#REF!</definedName>
    <definedName name="ช3710_3" localSheetId="30">#REF!</definedName>
    <definedName name="ช3710_3" localSheetId="31">#REF!</definedName>
    <definedName name="ช3710_3" localSheetId="36">#REF!</definedName>
    <definedName name="ช3710_3" localSheetId="37">#REF!</definedName>
    <definedName name="ช3710_3" localSheetId="43">#REF!</definedName>
    <definedName name="ช3710_3" localSheetId="38">#REF!</definedName>
    <definedName name="ช3710_3" localSheetId="44">#REF!</definedName>
    <definedName name="ช3710_3" localSheetId="7">#REF!</definedName>
    <definedName name="ช3710_3" localSheetId="10">#REF!</definedName>
    <definedName name="ช3710_3">#REF!</definedName>
    <definedName name="ช4100_1">#REF!</definedName>
    <definedName name="ช4210">#REF!</definedName>
    <definedName name="ช5100">#REF!</definedName>
    <definedName name="ช5200">#REF!</definedName>
    <definedName name="ช5300_1">#REF!</definedName>
    <definedName name="ช6300">#REF!</definedName>
    <definedName name="ช6300_1" localSheetId="5">#REF!</definedName>
    <definedName name="ช6300_1" localSheetId="24">#REF!</definedName>
    <definedName name="ช6300_1" localSheetId="26">#REF!</definedName>
    <definedName name="ช6300_1" localSheetId="27">#REF!</definedName>
    <definedName name="ช6300_1" localSheetId="16">#REF!</definedName>
    <definedName name="ช6300_1" localSheetId="20">#REF!</definedName>
    <definedName name="ช6300_1" localSheetId="21">#REF!</definedName>
    <definedName name="ช6300_1" localSheetId="23">#REF!</definedName>
    <definedName name="ช6300_1" localSheetId="30">#REF!</definedName>
    <definedName name="ช6300_1" localSheetId="31">#REF!</definedName>
    <definedName name="ช6300_1" localSheetId="36">#REF!</definedName>
    <definedName name="ช6300_1" localSheetId="37">#REF!</definedName>
    <definedName name="ช6300_1" localSheetId="43">#REF!</definedName>
    <definedName name="ช6300_1" localSheetId="38">#REF!</definedName>
    <definedName name="ช6300_1" localSheetId="44">#REF!</definedName>
    <definedName name="ช6300_1" localSheetId="7">#REF!</definedName>
    <definedName name="ช6300_1" localSheetId="10">#REF!</definedName>
    <definedName name="ช6300_1">#REF!</definedName>
    <definedName name="ช6301">#REF!</definedName>
    <definedName name="ช6302">#REF!</definedName>
    <definedName name="ด" localSheetId="5">#REF!</definedName>
    <definedName name="ด" localSheetId="24">#REF!</definedName>
    <definedName name="ด" localSheetId="26">#REF!</definedName>
    <definedName name="ด" localSheetId="27">#REF!</definedName>
    <definedName name="ด" localSheetId="16">#REF!</definedName>
    <definedName name="ด" localSheetId="20">#REF!</definedName>
    <definedName name="ด" localSheetId="21">#REF!</definedName>
    <definedName name="ด" localSheetId="23">#REF!</definedName>
    <definedName name="ด" localSheetId="30">#REF!</definedName>
    <definedName name="ด" localSheetId="31">#REF!</definedName>
    <definedName name="ด" localSheetId="36">#REF!</definedName>
    <definedName name="ด" localSheetId="7">#REF!</definedName>
    <definedName name="ด" localSheetId="10">#REF!</definedName>
    <definedName name="ด">#REF!</definedName>
    <definedName name="ดเกดาส" localSheetId="5">#REF!</definedName>
    <definedName name="ดเกดาส" localSheetId="24">#REF!</definedName>
    <definedName name="ดเกดาส" localSheetId="26">#REF!</definedName>
    <definedName name="ดเกดาส" localSheetId="27">#REF!</definedName>
    <definedName name="ดเกดาส" localSheetId="16">#REF!</definedName>
    <definedName name="ดเกดาส" localSheetId="20">#REF!</definedName>
    <definedName name="ดเกดาส" localSheetId="21">#REF!</definedName>
    <definedName name="ดเกดาส" localSheetId="23">#REF!</definedName>
    <definedName name="ดเกดาส" localSheetId="30">#REF!</definedName>
    <definedName name="ดเกดาส" localSheetId="31">#REF!</definedName>
    <definedName name="ดเกดาส" localSheetId="36">#REF!</definedName>
    <definedName name="ดเกดาส" localSheetId="44">#REF!</definedName>
    <definedName name="ดเกดาส" localSheetId="7">#REF!</definedName>
    <definedName name="ดเกดาส" localSheetId="10">#REF!</definedName>
    <definedName name="ดเกดาส">#REF!</definedName>
    <definedName name="ดด" localSheetId="5">#REF!</definedName>
    <definedName name="ดด" localSheetId="24">#REF!</definedName>
    <definedName name="ดด" localSheetId="26">#REF!</definedName>
    <definedName name="ดด" localSheetId="27">#REF!</definedName>
    <definedName name="ดด" localSheetId="16">#REF!</definedName>
    <definedName name="ดด" localSheetId="20">#REF!</definedName>
    <definedName name="ดด" localSheetId="21">#REF!</definedName>
    <definedName name="ดด" localSheetId="23">#REF!</definedName>
    <definedName name="ดด" localSheetId="30">#REF!</definedName>
    <definedName name="ดด" localSheetId="31">#REF!</definedName>
    <definedName name="ดด" localSheetId="36">#REF!</definedName>
    <definedName name="ดด" localSheetId="7">#REF!</definedName>
    <definedName name="ดด" localSheetId="10">#REF!</definedName>
    <definedName name="ดด">#REF!</definedName>
    <definedName name="ดเด" localSheetId="5">#REF!</definedName>
    <definedName name="ดเด" localSheetId="24">#REF!</definedName>
    <definedName name="ดเด" localSheetId="26">#REF!</definedName>
    <definedName name="ดเด" localSheetId="27">#REF!</definedName>
    <definedName name="ดเด" localSheetId="16">#REF!</definedName>
    <definedName name="ดเด" localSheetId="20">#REF!</definedName>
    <definedName name="ดเด" localSheetId="21">#REF!</definedName>
    <definedName name="ดเด" localSheetId="23">#REF!</definedName>
    <definedName name="ดเด" localSheetId="30">#REF!</definedName>
    <definedName name="ดเด" localSheetId="31">#REF!</definedName>
    <definedName name="ดเด" localSheetId="36">#REF!</definedName>
    <definedName name="ดเด" localSheetId="7">#REF!</definedName>
    <definedName name="ดเด" localSheetId="10">#REF!</definedName>
    <definedName name="ดเด">#REF!</definedName>
    <definedName name="ดหก" localSheetId="5">#REF!</definedName>
    <definedName name="ดหก" localSheetId="24">#REF!</definedName>
    <definedName name="ดหก" localSheetId="26">#REF!</definedName>
    <definedName name="ดหก" localSheetId="27">#REF!</definedName>
    <definedName name="ดหก" localSheetId="16">#REF!</definedName>
    <definedName name="ดหก" localSheetId="20">#REF!</definedName>
    <definedName name="ดหก" localSheetId="21">#REF!</definedName>
    <definedName name="ดหก" localSheetId="23">#REF!</definedName>
    <definedName name="ดหก" localSheetId="30">#REF!</definedName>
    <definedName name="ดหก" localSheetId="31">#REF!</definedName>
    <definedName name="ดหก" localSheetId="36">#REF!</definedName>
    <definedName name="ดหก" localSheetId="44">#REF!</definedName>
    <definedName name="ดหก" localSheetId="7">#REF!</definedName>
    <definedName name="ดหก" localSheetId="10">#REF!</definedName>
    <definedName name="ดหก">#REF!</definedName>
    <definedName name="ว3303">#REF!</definedName>
    <definedName name="ว3305">#REF!</definedName>
    <definedName name="ว3306">#REF!</definedName>
    <definedName name="ว3307">#REF!</definedName>
    <definedName name="ว3308">#REF!</definedName>
    <definedName name="ว3309">#REF!</definedName>
    <definedName name="ว3521">#REF!</definedName>
    <definedName name="ว3522">#REF!</definedName>
    <definedName name="ว3530">#REF!</definedName>
    <definedName name="ว3540">#REF!</definedName>
    <definedName name="ว3570">#REF!</definedName>
    <definedName name="ว3580">#REF!</definedName>
    <definedName name="ว3610">#REF!</definedName>
    <definedName name="ว3620">#REF!</definedName>
    <definedName name="ว3710">#REF!</definedName>
    <definedName name="ว4100">#REF!</definedName>
    <definedName name="ว4100_ว4200">#REF!</definedName>
    <definedName name="ว4200">#REF!</definedName>
    <definedName name="ว4210">#REF!</definedName>
    <definedName name="ว5100">#REF!</definedName>
    <definedName name="ว5200">#REF!</definedName>
    <definedName name="ว5300">#REF!</definedName>
    <definedName name="ว6300">#REF!</definedName>
    <definedName name="ว6301">#REF!</definedName>
    <definedName name="ว6302">#REF!</definedName>
    <definedName name="อ" localSheetId="24">#REF!</definedName>
    <definedName name="อ" localSheetId="26">#REF!</definedName>
    <definedName name="อ" localSheetId="27">#REF!</definedName>
    <definedName name="อ" localSheetId="16">#REF!</definedName>
    <definedName name="อ" localSheetId="30">#REF!</definedName>
    <definedName name="อ" localSheetId="31">#REF!</definedName>
    <definedName name="อ" localSheetId="36">#REF!</definedName>
    <definedName name="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63" l="1"/>
  <c r="C45" i="63" l="1"/>
  <c r="C94" i="63"/>
  <c r="D94" i="63" l="1"/>
  <c r="E94" i="63"/>
  <c r="E45" i="63"/>
  <c r="E81" i="63" l="1"/>
  <c r="E82" i="63"/>
  <c r="E83" i="63"/>
  <c r="E84" i="63"/>
  <c r="E85" i="63"/>
  <c r="E86" i="63"/>
  <c r="E87" i="63"/>
  <c r="D87" i="63"/>
  <c r="D86" i="63"/>
  <c r="D85" i="63"/>
  <c r="D84" i="63"/>
  <c r="D83" i="63"/>
  <c r="D82" i="63"/>
  <c r="D81" i="63"/>
  <c r="C14" i="15" l="1"/>
  <c r="C18" i="15"/>
  <c r="C42" i="15"/>
  <c r="C54" i="15"/>
  <c r="C22" i="15" l="1"/>
  <c r="C46" i="15"/>
  <c r="C30" i="15"/>
  <c r="C38" i="15"/>
  <c r="C26" i="15"/>
  <c r="C34" i="15"/>
  <c r="C10" i="15"/>
  <c r="C7" i="15"/>
  <c r="C47" i="15"/>
  <c r="C43" i="15"/>
  <c r="C39" i="15"/>
  <c r="C31" i="15"/>
  <c r="C23" i="15"/>
  <c r="C53" i="15"/>
  <c r="C41" i="15"/>
  <c r="C33" i="15"/>
  <c r="C17" i="15"/>
  <c r="C13" i="15"/>
  <c r="C12" i="15" s="1"/>
  <c r="C52" i="15"/>
  <c r="C44" i="15"/>
  <c r="C40" i="15"/>
  <c r="C32" i="15"/>
  <c r="C28" i="15"/>
  <c r="C24" i="15"/>
  <c r="C16" i="15"/>
  <c r="C27" i="15" l="1"/>
  <c r="D27" i="15" s="1"/>
  <c r="C15" i="15"/>
  <c r="C45" i="15"/>
  <c r="C20" i="15"/>
  <c r="C25" i="15"/>
  <c r="C9" i="15"/>
  <c r="C19" i="15"/>
  <c r="C35" i="15"/>
  <c r="C36" i="15"/>
  <c r="C48" i="15"/>
  <c r="C11" i="15"/>
  <c r="C21" i="15"/>
  <c r="C29" i="15"/>
  <c r="C37" i="15"/>
  <c r="C8" i="15"/>
  <c r="C6" i="15" s="1"/>
  <c r="D26" i="15" l="1"/>
  <c r="D19" i="15"/>
  <c r="D25" i="15"/>
  <c r="D12" i="15"/>
  <c r="D10" i="15"/>
  <c r="D21" i="15"/>
  <c r="D20" i="15"/>
  <c r="D11" i="15"/>
  <c r="D6" i="15"/>
  <c r="D9" i="15"/>
  <c r="D15" i="15"/>
  <c r="C49" i="15" l="1"/>
  <c r="D37" i="15" s="1"/>
  <c r="C50" i="15" l="1"/>
  <c r="D50" i="15" s="1"/>
  <c r="D48" i="15"/>
  <c r="D34" i="15"/>
  <c r="D45" i="15"/>
  <c r="D36" i="15"/>
  <c r="D33" i="15"/>
  <c r="D35" i="15"/>
  <c r="D29" i="15"/>
  <c r="D49" i="15"/>
  <c r="C27" i="9" l="1"/>
  <c r="C30" i="9"/>
  <c r="C14" i="9"/>
  <c r="C12" i="9"/>
  <c r="C35" i="9" l="1"/>
  <c r="C31" i="9"/>
  <c r="C38" i="9"/>
  <c r="C18" i="9"/>
  <c r="C34" i="9"/>
  <c r="C15" i="9"/>
  <c r="C22" i="9"/>
  <c r="C19" i="9"/>
  <c r="C36" i="9"/>
  <c r="C9" i="9"/>
  <c r="C32" i="9"/>
  <c r="C29" i="9"/>
  <c r="C25" i="9"/>
  <c r="C37" i="9"/>
  <c r="C28" i="9"/>
  <c r="C21" i="9"/>
  <c r="C33" i="9"/>
  <c r="C17" i="9"/>
  <c r="C16" i="9"/>
  <c r="C24" i="9"/>
  <c r="C11" i="9"/>
  <c r="C7" i="9" l="1"/>
  <c r="C20" i="9"/>
  <c r="C8" i="9"/>
  <c r="C13" i="9"/>
  <c r="C10" i="9" s="1"/>
  <c r="C26" i="9"/>
  <c r="C23" i="9"/>
  <c r="C6" i="9" l="1"/>
  <c r="C39" i="9" l="1"/>
  <c r="D26" i="9" s="1"/>
  <c r="D23" i="9" l="1"/>
  <c r="D35" i="9"/>
  <c r="D37" i="9"/>
  <c r="D34" i="9"/>
  <c r="D19" i="9"/>
  <c r="D31" i="9"/>
  <c r="D6" i="9"/>
  <c r="D33" i="9"/>
  <c r="D10" i="9"/>
  <c r="D32" i="9"/>
  <c r="D38" i="9"/>
  <c r="D36" i="9"/>
  <c r="D20" i="9"/>
  <c r="D18" i="9"/>
  <c r="D3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Chadaporn Pakdee</author>
  </authors>
  <commentList>
    <comment ref="C31" authorId="0" shapeId="0" xr:uid="{36D9B6A4-F078-41F9-95BD-3DCF29D49131}">
      <text>
        <r>
          <rPr>
            <b/>
            <sz val="9"/>
            <color indexed="81"/>
            <rFont val="Tahoma"/>
            <family val="2"/>
          </rPr>
          <t>Chadaporn Pakdee:</t>
        </r>
        <r>
          <rPr>
            <sz val="9"/>
            <color indexed="81"/>
            <rFont val="Tahoma"/>
            <family val="2"/>
          </rPr>
          <t xml:space="preserve">
จาก sheet ช1220</t>
        </r>
      </text>
    </comment>
  </commentList>
</comments>
</file>

<file path=xl/sharedStrings.xml><?xml version="1.0" encoding="utf-8"?>
<sst xmlns="http://schemas.openxmlformats.org/spreadsheetml/2006/main" count="4144" uniqueCount="1015">
  <si>
    <t>รายการ</t>
  </si>
  <si>
    <t xml:space="preserve">หนี้สิน      </t>
  </si>
  <si>
    <t xml:space="preserve">1  สำรองประกันภัย    </t>
  </si>
  <si>
    <t xml:space="preserve">  1.1  สำรองประกันภัยสำหรับสัญญาประกันภัยระยะยาว  </t>
  </si>
  <si>
    <t>(ช2300)</t>
  </si>
  <si>
    <t xml:space="preserve">  1.2  สำรองประกันภัยสำหรับสัญญาประกันภัยระยะสั้น  </t>
  </si>
  <si>
    <t xml:space="preserve">    1.2.1  สำรองค่าสินไหมทดแทน</t>
  </si>
  <si>
    <t xml:space="preserve">    1.2.2  สำรองเบี้ยประกันภัย</t>
  </si>
  <si>
    <t xml:space="preserve">2  เงินจ่ายตามกรมธรรม์ประกันภัยค้างจ่าย    </t>
  </si>
  <si>
    <t>(ช2510)</t>
  </si>
  <si>
    <t xml:space="preserve">3  หนี้สินอื่นตามกรมธรรม์ประกันภัย    </t>
  </si>
  <si>
    <t>(ช6200)</t>
  </si>
  <si>
    <t xml:space="preserve">4  หนี้สินจากสัญญาลงทุน     </t>
  </si>
  <si>
    <t>(ช1800)</t>
  </si>
  <si>
    <t xml:space="preserve">5  เงินเบิกเกินบัญชีและเงินกู้ยืม    </t>
  </si>
  <si>
    <t xml:space="preserve">  5.1  เงินเบิกเกินบัญชี  </t>
  </si>
  <si>
    <t>(ช6300)</t>
  </si>
  <si>
    <t xml:space="preserve">  5.2  เงินกู้ยืมอื่นๆ  </t>
  </si>
  <si>
    <t xml:space="preserve">6  หนี้สินจากการประกันภัยต่อ    </t>
  </si>
  <si>
    <t xml:space="preserve">  6.1  เงินถือไว้จากการประกันภัยต่อ  </t>
  </si>
  <si>
    <t>(ช4100)</t>
  </si>
  <si>
    <t xml:space="preserve">  6.2  เงินค้างจ่ายเกี่ยวกับการประกันภัยต่อ  </t>
  </si>
  <si>
    <t>(ช4200)</t>
  </si>
  <si>
    <t xml:space="preserve">  6.3  เจ้าหนี้ประกันภัยต่ออื่น  </t>
  </si>
  <si>
    <t xml:space="preserve">7  หนี้สินภาษีเงินได้รอตัดบัญชี    </t>
  </si>
  <si>
    <t xml:space="preserve">8  ภาษีเงินได้ค้างจ่าย    </t>
  </si>
  <si>
    <t xml:space="preserve">9  หนี้สินอื่นๆ    </t>
  </si>
  <si>
    <t xml:space="preserve">  9.1  ค่าใช้จ่ายค้างจ่าย  </t>
  </si>
  <si>
    <t>(ช2520)</t>
  </si>
  <si>
    <t xml:space="preserve">  9.2  ภาระผูกพันผลประโยชน์พนักงาน</t>
  </si>
  <si>
    <t xml:space="preserve">  9.3  อื่น ๆ   </t>
  </si>
  <si>
    <t>(ช6900)</t>
  </si>
  <si>
    <t xml:space="preserve">10  ตราสารอนุพันธ์    </t>
  </si>
  <si>
    <t>(ช3310)</t>
  </si>
  <si>
    <t xml:space="preserve">11  บัญชีเดินสะพัดสำนักงานใหญ่*    </t>
  </si>
  <si>
    <t xml:space="preserve">  รวมหนี้สิน    </t>
  </si>
  <si>
    <t xml:space="preserve">ส่วนของเจ้าของ      </t>
  </si>
  <si>
    <t xml:space="preserve">12   ทุนชำระแล้ว    </t>
  </si>
  <si>
    <t xml:space="preserve">  12.1  หุ้นสามัญที่ออกและชำระแล้ว  </t>
  </si>
  <si>
    <t>(ช1400)</t>
  </si>
  <si>
    <t xml:space="preserve">  12.2  หุ้นบุริมสิทธิที่ไม่สามารถไถ่ถอนได้ ชนิดไม่สะสมเงินปันผล   </t>
  </si>
  <si>
    <t xml:space="preserve">  12.3  หุ้นบุริมสิทธิที่ไม่สามารถไถ่ถอนได้ ชนิดสะสมเงินปันผล   </t>
  </si>
  <si>
    <t xml:space="preserve">  รวมทุนชำระแล้ว    </t>
  </si>
  <si>
    <t xml:space="preserve">13  เงินลงทุนจากสำนักงานใหญ่*    </t>
  </si>
  <si>
    <t xml:space="preserve">14  ใบสำคัญแสดงสิทธิที่จะซื้อหุ้น    </t>
  </si>
  <si>
    <t xml:space="preserve">15  ส่วนเกิน (ต่ำกว่า) มูลค่าหุ้น    </t>
  </si>
  <si>
    <t xml:space="preserve">16  องค์ประกอบอื่นของส่วนของเจ้าของ    </t>
  </si>
  <si>
    <t xml:space="preserve">  16.1  ส่วนเกิน (ต่ำกว่า) ทุนจากการเปลี่ยนแปลงมูลค่าเงินลงทุน  </t>
  </si>
  <si>
    <t xml:space="preserve">  16.2  ส่วนเกินทุนจากการเปลี่ยนแปลงมูลค่าสินทรัพย์  </t>
  </si>
  <si>
    <t xml:space="preserve">  16.3  ส่วนเกิน (ต่ำกว่า) ทุนอื่น  </t>
  </si>
  <si>
    <t xml:space="preserve">  16.4  กำไร(ขาดทุน)จากการประเมินมูลค่ายุติธรรมตราสารป้องกันความเสี่ยง  </t>
  </si>
  <si>
    <t xml:space="preserve">  16.5  ผลกำไร(ขาดทุน)ที่ยังไม่เกิดขึ้นจริงอื่น  </t>
  </si>
  <si>
    <t xml:space="preserve">  16.6  ภาษีเงินได้เกี่ยวกับองค์ประกอบของกำไรขาดทุนเบ็ดเสร็จอื่น  </t>
  </si>
  <si>
    <t xml:space="preserve">  16.7  อื่นๆ  </t>
  </si>
  <si>
    <t xml:space="preserve">17  กำไร (ขาดทุน) สะสม    </t>
  </si>
  <si>
    <t xml:space="preserve">  17.1  จัดสรรแล้ว  </t>
  </si>
  <si>
    <t xml:space="preserve">  17.2  ยังไม่ได้จัดสรร  </t>
  </si>
  <si>
    <t xml:space="preserve">18  หุ้นทุนซื้อคืน    </t>
  </si>
  <si>
    <t xml:space="preserve">  รวมส่วนของเจ้าของ    </t>
  </si>
  <si>
    <t xml:space="preserve">  รวมหนี้สินและส่วนของเจ้าของ    </t>
  </si>
  <si>
    <t>รายการนอกงบดุล-ภาระผูกพันทั้งสิ้น</t>
  </si>
  <si>
    <t xml:space="preserve">19  การรับอาวัลตั๋วเงิน    </t>
  </si>
  <si>
    <t>(ช7001)</t>
  </si>
  <si>
    <t xml:space="preserve">20  ออกหนังสือค้ำประกัน    </t>
  </si>
  <si>
    <t>(ช7002)</t>
  </si>
  <si>
    <t xml:space="preserve">21  ภาระผูกพันอื่น    </t>
  </si>
  <si>
    <t>หมายเหตุ : * ใช้สำหรับสาขาของบริษัทต่างประเทศ</t>
  </si>
  <si>
    <t>ช.1220</t>
  </si>
  <si>
    <t xml:space="preserve">สินทรัพย์      </t>
  </si>
  <si>
    <t xml:space="preserve">1  เงินลงทุนในหลักทรัพย์    </t>
  </si>
  <si>
    <t xml:space="preserve">  1.1  พันธบัตร ตั๋วเงิน หุ้นกู้ ออกโดย  </t>
  </si>
  <si>
    <t>(ช3302,3,6)</t>
  </si>
  <si>
    <t xml:space="preserve">    1.1.5  ธนาคารเพื่อการพัฒนาซึ่งร่วมก่อตั้งโดยหลายประเทศ</t>
  </si>
  <si>
    <t>(ช3303,6)</t>
  </si>
  <si>
    <t xml:space="preserve">    1.1.6  สถาบันการเงิน / บริษัทหลักทรัพย์ / บริษัทประกันภัย</t>
  </si>
  <si>
    <t xml:space="preserve">    1.1.7  บริษัท </t>
  </si>
  <si>
    <t xml:space="preserve">    1.1.8  อื่นๆ</t>
  </si>
  <si>
    <t xml:space="preserve">  1.2  หุ้นทุน  </t>
  </si>
  <si>
    <t>(ช3305)</t>
  </si>
  <si>
    <t xml:space="preserve">    1.2.3  เงินลงทุนในบริษัทย่อยและบริษัทร่วม (ยกเว้นเงินลงทุนตาม 1.2.4)</t>
  </si>
  <si>
    <t xml:space="preserve">    1.2.5  หุ้นทุนอื่นๆ </t>
  </si>
  <si>
    <t xml:space="preserve">  1.3  อื่นๆ  </t>
  </si>
  <si>
    <t xml:space="preserve">    1.3.1  หน่วยลงทุน</t>
  </si>
  <si>
    <t>(ช3307)</t>
  </si>
  <si>
    <t xml:space="preserve">    1.3.2  ใบสำคัญแสดงสิทธิการซื้อหุ้นสามัญ-หุ้นกู้-หน่วยลงทุน-อื่นๆ</t>
  </si>
  <si>
    <t>(ช3308)</t>
  </si>
  <si>
    <t xml:space="preserve">    1.3.3  สลากออมทรัพย์</t>
  </si>
  <si>
    <t>(ช3309)</t>
  </si>
  <si>
    <t xml:space="preserve">2  เงินให้กู้ยืม    </t>
  </si>
  <si>
    <t xml:space="preserve">  2.1  เงินลงทุนให้เช่าซื้อรถ / เช่าทรัพย์สินแบบลิสซิ่ง  </t>
  </si>
  <si>
    <t>(ช3610, ช3620)</t>
  </si>
  <si>
    <t xml:space="preserve">  2.2  เงินให้กู้โดยมีกรมธรรม์เป็นประกัน (UL[ ]บาท)  </t>
  </si>
  <si>
    <t xml:space="preserve">  2.3  เงินให้กู้โดยมีอสังหาริมทรัพย์จำนองเป็นประกัน  </t>
  </si>
  <si>
    <t xml:space="preserve">    2.3.1  อสังหาริมทรัพย์ที่ใช้เป็นที่อยู่อาศัย</t>
  </si>
  <si>
    <t>(ช3520)</t>
  </si>
  <si>
    <t xml:space="preserve">    2.3.2  อสังหาริมทรัพย์ประเภทอื่น</t>
  </si>
  <si>
    <t xml:space="preserve">  2.4  เงินให้กู้ยืมโดยมีหลักทรัพย์เป็นประกัน    </t>
  </si>
  <si>
    <t>(ช3530)</t>
  </si>
  <si>
    <t xml:space="preserve">  2.5  เงินให้กู้ยืมโดยมีธนาคารพาณิชย์ค้ำประกัน  </t>
  </si>
  <si>
    <t>(ช3540)</t>
  </si>
  <si>
    <t xml:space="preserve">  2.6  เงินให้กู้ยืมโดยมีบุคคลค้ำประกัน  </t>
  </si>
  <si>
    <t>(ช3570)</t>
  </si>
  <si>
    <t xml:space="preserve">  2.7  เงินให้กู้ยืมอื่น  </t>
  </si>
  <si>
    <t>(ช3580)</t>
  </si>
  <si>
    <t xml:space="preserve">3  เงินลงทุนอื่น    </t>
  </si>
  <si>
    <t>(ช3690)</t>
  </si>
  <si>
    <t xml:space="preserve">4  เงินสดและเงินฝากกับสถาบันการเงิน    </t>
  </si>
  <si>
    <t>(ช3710)</t>
  </si>
  <si>
    <t xml:space="preserve">5  อสังหาริมทรัพย์และสินทรัพย์ดำเนินงาน    </t>
  </si>
  <si>
    <t xml:space="preserve">  5.1  ที่ทำการ  </t>
  </si>
  <si>
    <t>(ช5100)</t>
  </si>
  <si>
    <t xml:space="preserve">  5.2  สินทรัพย์ดำเนินงาน  </t>
  </si>
  <si>
    <t>(ช5300)</t>
  </si>
  <si>
    <t xml:space="preserve">6  อสังหาริมทรัพย์อื่น    </t>
  </si>
  <si>
    <t xml:space="preserve">  6.1  อสังหาริมทรัพย์รอการขาย  </t>
  </si>
  <si>
    <t>(ช5200)</t>
  </si>
  <si>
    <t xml:space="preserve">  6.2  อสังหาริมทรัพย์เพื่อการลงทุน  </t>
  </si>
  <si>
    <t>(ช3630, ช5100,ช5200)</t>
  </si>
  <si>
    <t xml:space="preserve">7  สินทรัพย์จากการประกันภัยต่อ (Reinsurance asset)    </t>
  </si>
  <si>
    <t xml:space="preserve">  7.1  เงินวางไว้จากการประกันภัยต่อ  </t>
  </si>
  <si>
    <t xml:space="preserve">  7.2  เงินค้างรับเกี่ยวกับการประกันภัยต่อ  </t>
  </si>
  <si>
    <t xml:space="preserve">  7.3  สำรองประกันภัยส่วนที่เรียกคืนจากการประกันภัยต่อที่รวมค่าเผื่อความผันผวน**  </t>
  </si>
  <si>
    <t xml:space="preserve">  7.4  ลูกหนี้ประกันภัยต่ออื่น  </t>
  </si>
  <si>
    <t xml:space="preserve">8  เบี้ยประกันภัยค้างรับ    </t>
  </si>
  <si>
    <t>(ช2600)</t>
  </si>
  <si>
    <t xml:space="preserve">9  สินทรัพย์ภาษีเงินได้รอตัดบัญชี    </t>
  </si>
  <si>
    <t xml:space="preserve">10  รายได้จากการลงทุนค้างรับ    </t>
  </si>
  <si>
    <t>(ช3100)</t>
  </si>
  <si>
    <t xml:space="preserve">11  ค่าความนิยม    </t>
  </si>
  <si>
    <t xml:space="preserve">12  ตราสารอนุพันธ์    </t>
  </si>
  <si>
    <t xml:space="preserve">13  สินทรัพย์อื่น    </t>
  </si>
  <si>
    <t>(ช5900)</t>
  </si>
  <si>
    <t xml:space="preserve">14  สินทรัพย์ลงทุนที่ผู้เอาประกันภัยรับความเสี่ยง    </t>
  </si>
  <si>
    <t>(ช1700)</t>
  </si>
  <si>
    <t xml:space="preserve">15  บัญชีเดินสะพัดสำนักงานใหญ่*  </t>
  </si>
  <si>
    <t>รวมสินทรัพย์</t>
  </si>
  <si>
    <t>*ใช้สำหรับสาขาของบริษัทต่างประเทศ</t>
  </si>
  <si>
    <t>** รวมค่าเผื่อความผันผวนใช้กับช่องราคาประเมิน</t>
  </si>
  <si>
    <t>* ใช้สำหรับสาขาของบริษัทต่างประเทศ</t>
  </si>
  <si>
    <t>ผลิตภัณฑ์ประกันชีวิตแบบทั่วไป</t>
  </si>
  <si>
    <t>อื่นๆ</t>
  </si>
  <si>
    <t>รวม</t>
  </si>
  <si>
    <t xml:space="preserve">  1.1  รับประกันภัยโดยตรง</t>
  </si>
  <si>
    <t xml:space="preserve">  1.2  รับประกันภัยต่อ</t>
  </si>
  <si>
    <t xml:space="preserve">  1.3  เอาประกันภัยต่อ</t>
  </si>
  <si>
    <t xml:space="preserve">  1.4  สุทธิ (1.1+1.2-1.3)</t>
  </si>
  <si>
    <t xml:space="preserve">  2.1  รับประกันภัยโดยตรง</t>
  </si>
  <si>
    <t xml:space="preserve">  2.2  รับประกันภัยต่อ</t>
  </si>
  <si>
    <t xml:space="preserve">  2.3  เอาประกันภัยต่อ</t>
  </si>
  <si>
    <t xml:space="preserve">  2.4  สุทธิ (2.1+2.2-2.3)</t>
  </si>
  <si>
    <t xml:space="preserve">  3.1  รับประกันภัยโดยตรง</t>
  </si>
  <si>
    <t xml:space="preserve">  3.2  รับประกันภัยต่อ</t>
  </si>
  <si>
    <t xml:space="preserve">  3.3.  เอาประกันภัยต่อ</t>
  </si>
  <si>
    <t xml:space="preserve">  3.4  สุทธิ (3.1+3.2-3.3)</t>
  </si>
  <si>
    <t>ค่าใช้จ่ายในการดำเนินงาน</t>
  </si>
  <si>
    <t xml:space="preserve">      3.1.1.1  คณะกรรมการ</t>
  </si>
  <si>
    <t xml:space="preserve">      3.1.2.1  คณะกรรมการ</t>
  </si>
  <si>
    <t xml:space="preserve">      3.1.3.1  คณะกรรมการ</t>
  </si>
  <si>
    <t>ช.1210</t>
  </si>
  <si>
    <t>AIA</t>
  </si>
  <si>
    <t>AZAY</t>
  </si>
  <si>
    <t>BLA</t>
  </si>
  <si>
    <t>BUILife</t>
  </si>
  <si>
    <t>DLA</t>
  </si>
  <si>
    <t>FWD</t>
  </si>
  <si>
    <t>GT</t>
  </si>
  <si>
    <t>KTAL</t>
  </si>
  <si>
    <t>MTL</t>
  </si>
  <si>
    <t>OLIC</t>
  </si>
  <si>
    <t>PLA</t>
  </si>
  <si>
    <t>PLT</t>
  </si>
  <si>
    <t>SAHA</t>
  </si>
  <si>
    <t>SCB Life</t>
  </si>
  <si>
    <t>TLI</t>
  </si>
  <si>
    <t>TMLTH</t>
  </si>
  <si>
    <t>รวม
TOTAL</t>
  </si>
  <si>
    <t>รวมทั้งหมด
Grand  Total</t>
  </si>
  <si>
    <t>ส่วนแบ่ง
Share</t>
  </si>
  <si>
    <t>TRE</t>
  </si>
  <si>
    <t>หน่วย : ล้านบาท
Unit : Million Baht</t>
  </si>
  <si>
    <t xml:space="preserve"> </t>
  </si>
  <si>
    <t>สมาคมประกันชีวิตไทย</t>
  </si>
  <si>
    <t>The Thai Life Assurance Association</t>
  </si>
  <si>
    <t>www.tlaa.org</t>
  </si>
  <si>
    <t>อัตราการ
เปลี่ยนแปลง</t>
  </si>
  <si>
    <t>no.</t>
  </si>
  <si>
    <t>Items</t>
  </si>
  <si>
    <t>1.</t>
  </si>
  <si>
    <t>ประเภทสามัญ (Ordinary)</t>
  </si>
  <si>
    <t>ตลอดชีพ (Whole Life)</t>
  </si>
  <si>
    <t>สะสมทรัพย์ (Endownment)</t>
  </si>
  <si>
    <t>เฉพาะกาล (Term)</t>
  </si>
  <si>
    <t>อื่นๆ (Others)</t>
  </si>
  <si>
    <t>ประเภทอุตสาหกรรม (Industrial)</t>
  </si>
  <si>
    <t>ประเภทกลุ่ม (Group)</t>
  </si>
  <si>
    <t>2.</t>
  </si>
  <si>
    <t>2.1</t>
  </si>
  <si>
    <t>กรมธรรม์ประกันชีวิตรายใหม่ (New Business)</t>
  </si>
  <si>
    <t xml:space="preserve">       ตลอดชีพ (Whole Life)</t>
  </si>
  <si>
    <t xml:space="preserve">       สะสมทรัพย์ (Endownment)</t>
  </si>
  <si>
    <t xml:space="preserve">       เฉพาะกาล (Term)</t>
  </si>
  <si>
    <t xml:space="preserve">       อื่นๆ (Others)</t>
  </si>
  <si>
    <t>2.2</t>
  </si>
  <si>
    <t>กรมธรรม์ประกันชีวิตที่ต่ออายุใหม่ (Reinstatment Policies)</t>
  </si>
  <si>
    <t>2.3</t>
  </si>
  <si>
    <t>3.</t>
  </si>
  <si>
    <t>มรณกรรม (Death)</t>
  </si>
  <si>
    <t>Continue...&gt;&gt;&gt;</t>
  </si>
  <si>
    <t>4.</t>
  </si>
  <si>
    <t>5.</t>
  </si>
  <si>
    <t>เบี้ยประกันภัยรับสุทธิทั้งหมด (Total Net Written Premiums)</t>
  </si>
  <si>
    <t xml:space="preserve">   เบี้ยประกันภัยรับสุทธิปีแรก (First Year Premiums)</t>
  </si>
  <si>
    <t xml:space="preserve">   เบี้ยประกันภัยรับสุทธิปีต่อไป (Renewal Premiums)</t>
  </si>
  <si>
    <t xml:space="preserve">   เบี้ยประกันภัยรับสุทธิจ่ายครั้งเดียว (Single Premiums)</t>
  </si>
  <si>
    <t>6.</t>
  </si>
  <si>
    <t xml:space="preserve">   ประเภทสามัญ (Ordinary)</t>
  </si>
  <si>
    <t xml:space="preserve">   ประเภทอุตสาหกรรม (Industrial)</t>
  </si>
  <si>
    <t xml:space="preserve">   ประเภทกลุ่ม (Group)</t>
  </si>
  <si>
    <t xml:space="preserve">   อุบัติเหตุส่วนบุคคล (PA)</t>
  </si>
  <si>
    <t>7.</t>
  </si>
  <si>
    <t>การจ่ายเงินตามกรมธรรม์ประกันภัย (Benefit Payments)</t>
  </si>
  <si>
    <t xml:space="preserve">   ครบกำหนด (Maturity)</t>
  </si>
  <si>
    <t xml:space="preserve">   มรณกรรม (Death)</t>
  </si>
  <si>
    <t xml:space="preserve">   เวนคืน (Surrender)</t>
  </si>
  <si>
    <t xml:space="preserve">   เงินได้ประจำ (Annuity)</t>
  </si>
  <si>
    <t xml:space="preserve">   อุบัติเหตุและทุพพลภาพ (Accident and Disability)</t>
  </si>
  <si>
    <t xml:space="preserve">   เงินจ่ายเพื่อการประกันสุขภาพ  (Health Benefit)</t>
  </si>
  <si>
    <t>8.</t>
  </si>
  <si>
    <t>รายได้จากธุรกิจประกันชีวิต (Income of Life Insurance Business)</t>
  </si>
  <si>
    <t xml:space="preserve">   รายได้จากเบี้ยประกันภัยรับ (Premium Income)</t>
  </si>
  <si>
    <t xml:space="preserve">   รายได้สุทธิจากการลงทุน (Net Investment Income)</t>
  </si>
  <si>
    <t xml:space="preserve">   รายได้อื่นๆ (Other Income)</t>
  </si>
  <si>
    <t>9.</t>
  </si>
  <si>
    <t>ค่าจ้างและค่าบำเหน็จ และค่าใช้จ่ายในการรับประกันภัยของธุรกิจประกันชีวิต (Commissions and Brokerages and Underwriting Expenses of Life Insurance Business)</t>
  </si>
  <si>
    <t xml:space="preserve">   ค่าจ้างและค่าบำเหน็จ (Commissions and Brokerages)</t>
  </si>
  <si>
    <t xml:space="preserve">   ค่าใช้จ่ายในการรับประกันภัยอื่น (Other Underwriting Expenses)</t>
  </si>
  <si>
    <t xml:space="preserve">   ค่าใช้จ่ายในการดำเนินงาน (Operation Expenses)</t>
  </si>
  <si>
    <t>10.</t>
  </si>
  <si>
    <t xml:space="preserve">   สินทรัพย์ลงทุน (Investment Assets)</t>
  </si>
  <si>
    <t xml:space="preserve">   อื่นๆ (Others)</t>
  </si>
  <si>
    <t>11.</t>
  </si>
  <si>
    <t xml:space="preserve">   หนี้สิน (Liabilities)</t>
  </si>
  <si>
    <t>13.</t>
  </si>
  <si>
    <t>14.</t>
  </si>
  <si>
    <t>15.</t>
  </si>
  <si>
    <t>ภาษีเงินได้นิติบุคคล (Corporate Taxes)</t>
  </si>
  <si>
    <t>กำไร (ขาดทุน) สุทธิประจำปี (Net Profit (Loss))</t>
  </si>
  <si>
    <t>หมายเหตุ  :  ไม่รวมข้อมูล บมจ.ไทยรีประกันชีวิต</t>
  </si>
  <si>
    <t>Remark    :  Excluding ThaiRe Life Assurance Public Co.,Ltd.</t>
  </si>
  <si>
    <t>หน่วย (Unit) : ล้านบาท (Million Baht)</t>
  </si>
  <si>
    <t>รวม
Total</t>
  </si>
  <si>
    <t>ตลอดชีพ/Whole Life</t>
  </si>
  <si>
    <t>สะสมทรัพย์/Endowment</t>
  </si>
  <si>
    <t>เฉพาะกาล/Term</t>
  </si>
  <si>
    <t>อื่น ๆ/Others</t>
  </si>
  <si>
    <t>รวม/Total</t>
  </si>
  <si>
    <t>จำนวน</t>
  </si>
  <si>
    <t>จำนวนเงิน</t>
  </si>
  <si>
    <t>ส่วนแบ่ง</t>
  </si>
  <si>
    <t>กรมธรรม์</t>
  </si>
  <si>
    <t>เอาประกันภัย</t>
  </si>
  <si>
    <t xml:space="preserve">No. of Policies </t>
  </si>
  <si>
    <t>Sum Insured</t>
  </si>
  <si>
    <t>Share</t>
  </si>
  <si>
    <t>ประเภทสามัญ / Ordinary</t>
  </si>
  <si>
    <t>บริษัท 
Companies</t>
  </si>
  <si>
    <t>ประเภทอุตสาหกรรม / Industrial</t>
  </si>
  <si>
    <t>ประเภทกลุ่ม / Group</t>
  </si>
  <si>
    <t>รวม / Total</t>
  </si>
  <si>
    <t>การประกันภัยอุบัติเหตุส่วนบุคคล
Personal Accident</t>
  </si>
  <si>
    <t>TABLE  2  POLICIES INCREASED IN 2015</t>
  </si>
  <si>
    <t>TABLE  1  POLICIES IN FORCE AT THE END OF YEAR 2014</t>
  </si>
  <si>
    <t>TABLE 2.2 REINSTATEMENT POLICIES IN 2015</t>
  </si>
  <si>
    <t>TABLE 2.1 NEW BUSINESS IN 2015</t>
  </si>
  <si>
    <t>% + (-)</t>
  </si>
  <si>
    <t>เบี้ยประกันรับสุทธิปีแรก         Net 1st Year Premiums</t>
  </si>
  <si>
    <t>เงินสำรองตามกรมธรรม์   Life Policy Reserve</t>
  </si>
  <si>
    <t>% of Population</t>
  </si>
  <si>
    <t>/ 1984</t>
  </si>
  <si>
    <t>/ 1985</t>
  </si>
  <si>
    <t>/ 1986</t>
  </si>
  <si>
    <t>/ 1987</t>
  </si>
  <si>
    <t>/ 1988</t>
  </si>
  <si>
    <t>/ 1989</t>
  </si>
  <si>
    <t>/ 1990</t>
  </si>
  <si>
    <t>/ 1991</t>
  </si>
  <si>
    <t>/ 1992</t>
  </si>
  <si>
    <t>/ 1993</t>
  </si>
  <si>
    <t>/ 1994</t>
  </si>
  <si>
    <t>/ 1995</t>
  </si>
  <si>
    <t>/ 1996</t>
  </si>
  <si>
    <t>/ 1997</t>
  </si>
  <si>
    <t>/ 1998</t>
  </si>
  <si>
    <t>/ 1999</t>
  </si>
  <si>
    <t>/ 2000</t>
  </si>
  <si>
    <t>/ 2001</t>
  </si>
  <si>
    <t>/ 2003</t>
  </si>
  <si>
    <t>/ 2004</t>
  </si>
  <si>
    <t>/ 2005</t>
  </si>
  <si>
    <t>/ 2006</t>
  </si>
  <si>
    <t>/ 2007</t>
  </si>
  <si>
    <t>/ 2008</t>
  </si>
  <si>
    <t>/ 2009</t>
  </si>
  <si>
    <t>/ 2010</t>
  </si>
  <si>
    <t>/ 2011</t>
  </si>
  <si>
    <t>/ 2012</t>
  </si>
  <si>
    <t>/ 2013</t>
  </si>
  <si>
    <t>/ 2014</t>
  </si>
  <si>
    <t>Remark    :  1. Excluding ThaiRe Life Assurance Public Co.,Ltd.</t>
  </si>
  <si>
    <t>TABLE 3 NEW BUSINESS DURING THE YEAR 2003-2015</t>
  </si>
  <si>
    <t>/ 2015</t>
  </si>
  <si>
    <t>ประเภทการประกันภัย</t>
  </si>
  <si>
    <t>Type of Insurance</t>
  </si>
  <si>
    <t>สามัญ (Ordinary)</t>
  </si>
  <si>
    <t>อุตสาหกรรม (Industrial)</t>
  </si>
  <si>
    <t>กลุ่ม (Group)</t>
  </si>
  <si>
    <t>รวม (Total)</t>
  </si>
  <si>
    <t>TABLE 4 NEW BUSINESS DURING THE YEAR 2015</t>
  </si>
  <si>
    <t>TABLE 5 POLICIES IN FORCE AT THE END OF YEAR 2015</t>
  </si>
  <si>
    <t>SELIC</t>
  </si>
  <si>
    <t xml:space="preserve">  </t>
  </si>
  <si>
    <t>จำนวนกรมธรรม์
No. of Policies</t>
  </si>
  <si>
    <t>2400.0000.1</t>
  </si>
  <si>
    <t>2400.1</t>
  </si>
  <si>
    <t>1.  เบี้ยประกันภัยปีแรก (หักส่งคืนแล้ว)</t>
  </si>
  <si>
    <t>2400.1.1</t>
  </si>
  <si>
    <t>2400.1.2</t>
  </si>
  <si>
    <t>2400.1.3</t>
  </si>
  <si>
    <t>2400.1.4</t>
  </si>
  <si>
    <t>2400.2</t>
  </si>
  <si>
    <t>2.  เบี้ยประกันภัยปีต่อไป (หักส่งคืนแล้ว)</t>
  </si>
  <si>
    <t>2400.2.1</t>
  </si>
  <si>
    <t>2400.2.2</t>
  </si>
  <si>
    <t>2400.2.3</t>
  </si>
  <si>
    <t>2400.2.4</t>
  </si>
  <si>
    <t>2400.3</t>
  </si>
  <si>
    <t>3.  เบี้ยประกันภัยจ่ายครั้งเดียว (หักส่งคืนแล้ว)</t>
  </si>
  <si>
    <t>2400.3.1</t>
  </si>
  <si>
    <t>2400.3.2</t>
  </si>
  <si>
    <t>2400.3.3</t>
  </si>
  <si>
    <t>2400.3.4</t>
  </si>
  <si>
    <t>2400.4</t>
  </si>
  <si>
    <t>รายการ
1</t>
  </si>
  <si>
    <t>สามัญ / Odinary
2</t>
  </si>
  <si>
    <t>กลุ่ม / Group
4</t>
  </si>
  <si>
    <t>รวม / Total
5</t>
  </si>
  <si>
    <t>แบบบำนาญ
Annuity
6</t>
  </si>
  <si>
    <t>แบบยูนิตลิงค์
Unit-Linked
7</t>
  </si>
  <si>
    <t>แบบยูนิเวอร์แซลไลฟ์
Universal Life
8</t>
  </si>
  <si>
    <t>อุบัติเหตุส่วนบุคคล
Personal Accident
9</t>
  </si>
  <si>
    <t>รวม / Total
(5+6+7+8+9)
10</t>
  </si>
  <si>
    <t>บริษัท / Companies</t>
  </si>
  <si>
    <t>1. เบี้ยประกันภัยปีแรก (หักส่งคืนแล้ว)</t>
  </si>
  <si>
    <t>2. เบี้ยประกันภัยปีต่อไป (หักส่งคืนแล้ว)</t>
  </si>
  <si>
    <t>3. เบี้ยประกันภัยจ่ายครั้งเดียว (หักส่งคืนแล้ว)</t>
  </si>
  <si>
    <t>Tre</t>
  </si>
  <si>
    <t>Frist Year Premiums (Less Refund)</t>
  </si>
  <si>
    <t xml:space="preserve">    1.1 รับประกันภัยโดยตรง</t>
  </si>
  <si>
    <t>Direct Premiums</t>
  </si>
  <si>
    <t xml:space="preserve">    1.2 รับประกันภัยต่อ</t>
  </si>
  <si>
    <t>Reinsurance Assumed</t>
  </si>
  <si>
    <t xml:space="preserve">    1.3 เอาประกันภัยต่อ</t>
  </si>
  <si>
    <t>Reinsurance Ceded</t>
  </si>
  <si>
    <t xml:space="preserve">    1.4 สุทธิ (1.1+1.2-1.3)</t>
  </si>
  <si>
    <t>Net</t>
  </si>
  <si>
    <t>Renewal Premiums (Less Refund)</t>
  </si>
  <si>
    <t xml:space="preserve">    2.1 รับประกันภัยโดยตรง</t>
  </si>
  <si>
    <t xml:space="preserve">    2.2 รับประกันภัยต่อ</t>
  </si>
  <si>
    <t xml:space="preserve">    2.3 เอาประกันภัยต่อ</t>
  </si>
  <si>
    <t xml:space="preserve">    2.4 สุทธิ (2.1+2.2-2.3)</t>
  </si>
  <si>
    <t>Single Premiums (Less Refund)</t>
  </si>
  <si>
    <t xml:space="preserve">    3.1 รับประกันภัยโดยตรง</t>
  </si>
  <si>
    <t xml:space="preserve">    3.2 รับประกันภัยต่อ</t>
  </si>
  <si>
    <t xml:space="preserve">    3.3 เอาประกันภัยต่อ</t>
  </si>
  <si>
    <t xml:space="preserve">    3.4 สุทธิ (3.1+3.2-3.3)</t>
  </si>
  <si>
    <t>4. รวมทั้งสิ้น (1+2+3)</t>
  </si>
  <si>
    <t>Total (1+2+3)</t>
  </si>
  <si>
    <t xml:space="preserve">    4.1 รับประกันภัยโดยตรง</t>
  </si>
  <si>
    <t xml:space="preserve">    4.2 รับประกันภัยต่อ</t>
  </si>
  <si>
    <t xml:space="preserve">    4.3 เอาประกันภัยต่อ</t>
  </si>
  <si>
    <t xml:space="preserve">    4.4 สุทธิ (4.1+4.2-4.3)</t>
  </si>
  <si>
    <t>รวมทั้งสิ้น 
Grand Total</t>
  </si>
  <si>
    <t>%
+ (-)</t>
  </si>
  <si>
    <t>แบบบำนาญ
Annuity</t>
  </si>
  <si>
    <t>แบบยูนิตลิงค์
Unit-Linked</t>
  </si>
  <si>
    <t>แบบยูนิเวอร์แซลไลฟ์
Universal Life</t>
  </si>
  <si>
    <t>กำไรขาดทุนเบ็ดเสร็จอื่น</t>
  </si>
  <si>
    <t>1.  ค่าจ้างและค่าบำเหน็จ</t>
  </si>
  <si>
    <t xml:space="preserve">  1.3  ผู้บริหารตัวแทนประกันชีวิต</t>
  </si>
  <si>
    <t xml:space="preserve">  1.4  รวม (1.1+1.2+1.3)</t>
  </si>
  <si>
    <t>2.  ค่าใช้จ่ายในการรับประกันภัยอื่น</t>
  </si>
  <si>
    <t xml:space="preserve">  2.2  ค่าตรวจสุขภาพ</t>
  </si>
  <si>
    <t xml:space="preserve">  2.3  ค่าใช้จ่ายส่งเสริมการขาย</t>
  </si>
  <si>
    <t xml:space="preserve">  2.4  อื่น ๆ</t>
  </si>
  <si>
    <t xml:space="preserve">  2.5  รวมค่าใช้จ่ายในการรับประกันภัยอื่น</t>
  </si>
  <si>
    <t>3.  ค่าใช้จ่ายสำนักงาน</t>
  </si>
  <si>
    <t xml:space="preserve">  3.1  ผลประโยชน์พนักงาน</t>
  </si>
  <si>
    <t xml:space="preserve">    3.1.1  เงินเดือน</t>
  </si>
  <si>
    <t xml:space="preserve">    3.1.2  ผลประโยชน์อื่น -ระยะสั้น</t>
  </si>
  <si>
    <t xml:space="preserve">    3.1.3  ผลประโยชน์อื่น -ระยะยาว</t>
  </si>
  <si>
    <t xml:space="preserve">    3.1.4  รวม</t>
  </si>
  <si>
    <t xml:space="preserve">    3.2.1  ค่าเช่า</t>
  </si>
  <si>
    <t xml:space="preserve">    3.2.2  ค่าซ่อมแซมและบำรุงรักษา</t>
  </si>
  <si>
    <t xml:space="preserve">    3.2.3  ค่าเบี้ยประกันภัย</t>
  </si>
  <si>
    <t xml:space="preserve">    3.2.4  ค่าไฟฟ้าและน้ำประปา</t>
  </si>
  <si>
    <t xml:space="preserve">    3.2.5  ค่าใช้จ่ายสมองกล</t>
  </si>
  <si>
    <t xml:space="preserve">    3.2.6  ค่าเสื่อมราคา</t>
  </si>
  <si>
    <t xml:space="preserve">    3.2.8  รวม</t>
  </si>
  <si>
    <t xml:space="preserve">  3.3  ค่าภาษีอากร</t>
  </si>
  <si>
    <t xml:space="preserve">  3.4  หนี้สูญและหนี้สงสัยจะสูญ</t>
  </si>
  <si>
    <t xml:space="preserve">  3.5  ค่าใช้จ่ายอื่น</t>
  </si>
  <si>
    <t xml:space="preserve">    3.5.1  ค่าใช้จ่ายเดินทาง</t>
  </si>
  <si>
    <t xml:space="preserve">    3.5.2  ค่าไปรษณีย์และสื่อสาร</t>
  </si>
  <si>
    <t xml:space="preserve">    3.5.3  ค่าเครื่องเขียนและแบบพิมพ์</t>
  </si>
  <si>
    <t xml:space="preserve">    3.5.4  ค่าธรรมเนียมวิชาชีพ</t>
  </si>
  <si>
    <t xml:space="preserve">    3.5.6  ค่าใช้จ่ายยานพาหนะ</t>
  </si>
  <si>
    <t xml:space="preserve">    3.5.7  ค่าโฆษณา</t>
  </si>
  <si>
    <t xml:space="preserve">    3.5.8  ค่ารับรอง</t>
  </si>
  <si>
    <t xml:space="preserve">    3.5.9  ค่าการกุศล</t>
  </si>
  <si>
    <t xml:space="preserve">    3.5.10  ค่าบำรุงสมาคมและสถาบัน</t>
  </si>
  <si>
    <t xml:space="preserve">    3.5.11  ค่าธรรมเนียมและค่าปรับ</t>
  </si>
  <si>
    <t xml:space="preserve">    3.5.12  อื่น ๆ </t>
  </si>
  <si>
    <t xml:space="preserve">    3.5.14  รวม</t>
  </si>
  <si>
    <t>ปี
Year</t>
  </si>
  <si>
    <t>ตัวแทนที่ได้รับใบอนุญาตทั้งสิ้น
Total Number of License at The End of Year</t>
  </si>
  <si>
    <t>หมายเหตุ  :  ฝ่ายพัฒนาระบบใบอนุญาต สำนักงาน คปภ.</t>
  </si>
  <si>
    <t>Remark    :  Data from Office of Insurance Commission</t>
  </si>
  <si>
    <t>นายหน้าบุคคลธรรมดาที่ได้รับใบอนุญาตทั้งสิ้น
Total Number of Licence at The End of Year</t>
  </si>
  <si>
    <t>ครบกำหนด</t>
  </si>
  <si>
    <t>มรณกรรม</t>
  </si>
  <si>
    <t>เวนคืน</t>
  </si>
  <si>
    <t>เงินได้ประจำ</t>
  </si>
  <si>
    <t>ค่าจ้างหรือค่าบำเหน็จ</t>
  </si>
  <si>
    <t>Total</t>
  </si>
  <si>
    <t xml:space="preserve">    ค่าใช้จ่ายในการรับประกันภัยอื่น</t>
  </si>
  <si>
    <t>เงินปันผลตาม
กรมธรรม์ประกันภัย</t>
  </si>
  <si>
    <t>ค่าใช้จ่ายในการ
รับประกันอื่น</t>
  </si>
  <si>
    <t>ค่าใช้จ่ายในการ
ดำเนินงาน</t>
  </si>
  <si>
    <t>หน่วย (Unit) : ล้านบาท (million Baht)</t>
  </si>
  <si>
    <t>หน่วย (Unit) : พันบาท (Thousand Baht)</t>
  </si>
  <si>
    <t>แบบบำนาญ (Annuity)</t>
  </si>
  <si>
    <t>แบบยูนิตลิงค์ (Unit-Linked)</t>
  </si>
  <si>
    <t>แบบยูนิเวอร์แซลไลฟ์ (Universal Life)</t>
  </si>
  <si>
    <t>การประกันภัยอุบัติเหตุส่วนบุคคล
(Personal Accident)</t>
  </si>
  <si>
    <t>Sum Insured
(per Policy)</t>
  </si>
  <si>
    <t>จำนวนเงินเอาประกันภัย
เฉลี่ยต่อกรมธรรม์</t>
  </si>
  <si>
    <t>จำนวนเงิน
เอาประกันภัย</t>
  </si>
  <si>
    <t xml:space="preserve">สาเหตุ
Type             </t>
  </si>
  <si>
    <t>%
Share</t>
  </si>
  <si>
    <t>อุตสาหกรรม/Industrial
3</t>
  </si>
  <si>
    <t>การประกันชีวิตกรมธรรม์หลัก / Main Policy</t>
  </si>
  <si>
    <t>สัญญาเพิ่มเติม / Rider</t>
  </si>
  <si>
    <t>รวม / Total
(11+12+13)
14</t>
  </si>
  <si>
    <t>รวม / Grand Total
(10+14)
15</t>
  </si>
  <si>
    <t>หน่วย : ล้านบาท (Unit : Million Baht)</t>
  </si>
  <si>
    <t>1.  เบี้ยประกันภัยรับสุทธิ</t>
  </si>
  <si>
    <t xml:space="preserve">  1.1  หัก ส่วนที่ไม่ใช่เบี้ยประกันภัยรับตามมาตรฐานการบัญชี</t>
  </si>
  <si>
    <t xml:space="preserve">  1.2  เบี้ยประกันภัยรับสุทธิตามมาตรฐานการบัญชี (1 - 1.1)</t>
  </si>
  <si>
    <t>2.  สำรองเบี้ยประกันภัยที่ยังไม่ถือเป็นรายได้</t>
  </si>
  <si>
    <t xml:space="preserve">  2.1  ปีที่แล้ว</t>
  </si>
  <si>
    <t xml:space="preserve">  2.2  ปีปัจจุบัน</t>
  </si>
  <si>
    <t>3.  เบี้ยประกันภัยที่ถือเป็นรายได้ (1.2 + (2.1 -2.2))</t>
  </si>
  <si>
    <t>4.  รายได้ค่าจ้างและค่าบำเหน็จ</t>
  </si>
  <si>
    <t>5.  รายได้จากการลงทุนสุทธิ</t>
  </si>
  <si>
    <t>6.  รวมรายได้ (3+4+5)</t>
  </si>
  <si>
    <t>7.  สำรองประกันภัยสำหรับสัญญาประกันภัยระยะยาว</t>
  </si>
  <si>
    <t xml:space="preserve">  7.1  ปีที่แล้ว</t>
  </si>
  <si>
    <t xml:space="preserve">  7.2  ปีปัจจุบัน</t>
  </si>
  <si>
    <t>9.  สำรองประกันภัยสำหรับสัญญาประกันภัยระยะสั้น</t>
  </si>
  <si>
    <t xml:space="preserve">  9.1  สำรองความเสี่ยงภัยที่ยังไม่สิ้นสุด</t>
  </si>
  <si>
    <t xml:space="preserve">    9.1.1 ปีที่แล้ว</t>
  </si>
  <si>
    <t xml:space="preserve">    9.1.2 ปีปัจจุบัน</t>
  </si>
  <si>
    <t>10.  เงินจ่ายตามกรมธรรม์ประกันภัยที่เกิดขึ้นระหว่างปี</t>
  </si>
  <si>
    <t xml:space="preserve">  10.1  เงินครบกำหนด</t>
  </si>
  <si>
    <t xml:space="preserve">  10.2  เงินค่ามรณกรรม</t>
  </si>
  <si>
    <t xml:space="preserve">  10.3  เงินค่าเวนคืนกรมธรรม์ประกันภัย</t>
  </si>
  <si>
    <t xml:space="preserve">  10.4  เงินได้ประจำตามกรมธรรม์แบบบำนาญ</t>
  </si>
  <si>
    <t xml:space="preserve">  10.5  เงินปันผลตามกรมธรรม์ประกันภัย</t>
  </si>
  <si>
    <t xml:space="preserve">  10.6  อื่นๆ</t>
  </si>
  <si>
    <t xml:space="preserve">  10.7  รวม (10.1+10.2+10.3+10.4+10.5+10.6)</t>
  </si>
  <si>
    <t>11.  ค่าสินไหมทดแทนจ่ายระหว่างปี</t>
  </si>
  <si>
    <t>12.  สำรองค่าสินไหมทดแทน</t>
  </si>
  <si>
    <t xml:space="preserve">  12.1  เกิดขึ้นแล้วแต่ยังไม่ได้รับรายงาน</t>
  </si>
  <si>
    <t xml:space="preserve">    12.1.1 ปีที่แล้ว</t>
  </si>
  <si>
    <t xml:space="preserve">    12.1.2 ปีปัจจุบัน</t>
  </si>
  <si>
    <t xml:space="preserve">  12.2  เกิดขึ้นแล้วและได้รับรายงานแล้ว</t>
  </si>
  <si>
    <t xml:space="preserve">    12.2.1 ปีที่แล้ว</t>
  </si>
  <si>
    <t xml:space="preserve">    12.2.2 ปีปัจจุบัน</t>
  </si>
  <si>
    <t xml:space="preserve">  12.3  รวมสำรองค่าสินไหมทดแทน(12.1.2+12.2.2)</t>
  </si>
  <si>
    <t>13.  ค่าสินไหมทดแทนที่เกิดขึ้นระหว่างปี (11+(12.1.2-12.1.1)+(12.2.2-12.2.1))</t>
  </si>
  <si>
    <t>14.  รวมเงินสำรองประกันภัย เงินจ่ายตามกรมธรรม์และค่าสินไหมทดแทน (8+9.2+10.7+13)</t>
  </si>
  <si>
    <t>15.  ค่าจ้างและค่าบำเหน็จ</t>
  </si>
  <si>
    <t>16.  ค่าใช้จ่ายในการรับประกันภัยอื่น</t>
  </si>
  <si>
    <t>17.  ค่าใช้จ่ายในการดำเนินงาน</t>
  </si>
  <si>
    <t>18.  รวมค่าใช้จ่าย (15+16+17)</t>
  </si>
  <si>
    <t>19.  กำไร (ขาดทุน) จากการรับประกันภัย (6-14-18)</t>
  </si>
  <si>
    <t>เงินเอาประกันภัยเฉลี่ยต่อกรมธรรม์
Sum Insured per Policy</t>
  </si>
  <si>
    <t>จำนวนเงินเอาประกันภัย
Sum Insured</t>
  </si>
  <si>
    <t>ผลิตภัณฑ์ประกันชีวิตแบบบำนาญ (Annuity)</t>
  </si>
  <si>
    <t>ผลิตภัณฑ์ประกันชีวิตแบบยูนิตลิงค์ (Unit-Linked)</t>
  </si>
  <si>
    <t>ผลิตภัณฑ์ประกันชีวิตแบบยูนิเวอร์แซลไลฟ์ (Universal Life)</t>
  </si>
  <si>
    <t>การประกันภัยอุบัติเหตุส่วนบุคคล (Personal Accident)</t>
  </si>
  <si>
    <t>จำนวนเงิน (ล้านบาท)
Amount (million baht)</t>
  </si>
  <si>
    <t xml:space="preserve">   ผลิตภัณฑ์ประกันชีวิตแบบบำนาญ (Annuity)</t>
  </si>
  <si>
    <t xml:space="preserve">   ผลิตภัณฑ์ประกันชีวิตแบบยูนิตลิงค์ (Unit-Linked)</t>
  </si>
  <si>
    <t xml:space="preserve">   ผลิตภัณฑ์ประกันชีวิตแบบยูนิเวอร์แซลไลฟ์ (Universal Life)</t>
  </si>
  <si>
    <t xml:space="preserve">   สัญญาเพิ่มเติม (อุบัติเหตุ) (Accident Rider)</t>
  </si>
  <si>
    <t xml:space="preserve">   สัญญาเพิ่มเติม (สุขภาพ) (Health Rider)</t>
  </si>
  <si>
    <t xml:space="preserve">   สัญญาเพิ่มเติม (อื่นๆ) (Others Rider)</t>
  </si>
  <si>
    <t>รวมสินทรัพย์ (Total Assets)</t>
  </si>
  <si>
    <t xml:space="preserve">   เงินลงทุนในหลักทรัพย์  </t>
  </si>
  <si>
    <t xml:space="preserve">   เงินให้กู้ยืม</t>
  </si>
  <si>
    <t xml:space="preserve">   เงินลงทุนอื่น</t>
  </si>
  <si>
    <t xml:space="preserve">   เงินสดและเงินฝากกับสถาบันการเงิน  </t>
  </si>
  <si>
    <t>12.</t>
  </si>
  <si>
    <t>ประชากร (ล้านคน)
Population (Million)</t>
  </si>
  <si>
    <t xml:space="preserve">รายงานประจำปี 2558 ของสมาคมประกันชีวิตไทย
สินทรัพย์ (ราคาประเมิน) </t>
  </si>
  <si>
    <t>ตารางที่ 14.1 สินทรัพย์ของธุรกิจประกันชีวิต ปี 2558 (ราคาประเมิน)</t>
  </si>
  <si>
    <t>TABLE 14.1 ASSETS OF LIFE INSURANCE BUSINESS IN 2015 (ADMITTED)</t>
  </si>
  <si>
    <t>รายงานประจำปี 2558 ของสมาคมประกันชีวิตไทย
หนี้สินและส่วนของเจ้าของ</t>
  </si>
  <si>
    <t>ตารางที่ 15.1 หนี้สินของธุรกิจประกันชีวิต ปี 2558 (ราคาประเมิน)</t>
  </si>
  <si>
    <t>TABLE 15.1 LIABILITY OF LIFE INSURANCE BUSINESS IN 2015 (ADMITTED)</t>
  </si>
  <si>
    <t xml:space="preserve">  จำนวนเงินเอาประกันภัย
(ล้านบาท)
Sum Insured (million baht)</t>
  </si>
  <si>
    <t xml:space="preserve">   อสังหาริมทรัพย์เพื่อการลงทุน  </t>
  </si>
  <si>
    <t xml:space="preserve">   สินทรัพย์ลงทุนที่ผู้เอาประกันภัยรับความเสี่ยง  </t>
  </si>
  <si>
    <t xml:space="preserve">Remark : Yield Rate 2015  =  Net Investment Income 2015 / ((Total Investment Assets 2015 + 2014) / 2) </t>
  </si>
  <si>
    <t>รวมสินทรัพย์ลงทุน ปี 2558 (Total Investment Assets in 2015)</t>
  </si>
  <si>
    <t>16.</t>
  </si>
  <si>
    <t>สินทรัพย์
Assets</t>
  </si>
  <si>
    <t>จำนวนเงิน
Amount</t>
  </si>
  <si>
    <t>สัดส่วน
(%)</t>
  </si>
  <si>
    <t>เงินให้กู้ยืม (Loans)</t>
  </si>
  <si>
    <t>เงินลงทุนอื่น (Other  Investment)</t>
  </si>
  <si>
    <t>(Cash  and  Financial  Institution  Deposits)</t>
  </si>
  <si>
    <t>(Immovable  Assets and Operating Assets)</t>
  </si>
  <si>
    <t>เบี้ยประกันภัยค้างรับ (Uncollected  Premiums)</t>
  </si>
  <si>
    <t>รายได้จากการลงทุนค้างรับ (Accrued  Income)</t>
  </si>
  <si>
    <t xml:space="preserve">       * ใช้สำหรับสาขาของบริษัทต่างประเทศ (use for foreige brance)</t>
  </si>
  <si>
    <t xml:space="preserve">ปี                      </t>
  </si>
  <si>
    <t>สินทรัพย์รวม</t>
  </si>
  <si>
    <t>สินทรัพย์เพิ่ม</t>
  </si>
  <si>
    <t>Total Assets</t>
  </si>
  <si>
    <t>1  เงินลงทุนในหลักทรัพย์ (Security)</t>
  </si>
  <si>
    <t>Allianz Ayudhya Assurance Public Co.,Ltd.</t>
  </si>
  <si>
    <t>Thai Life Insurance Public Co.,Ltd.</t>
  </si>
  <si>
    <t>สมาคมประกันชีวิตไทย The Thai Life Assurance Association (TLAA), E-mail : tlaa@tlaa.org</t>
  </si>
  <si>
    <t>1. เบี้ยประกันภัยปีแรก (First Year Premium)</t>
  </si>
  <si>
    <t>2. เบี้ยประกันภัยปีต่อไป (Renewal Premium)</t>
  </si>
  <si>
    <t>3. เบี้ยประกันภัยจ่ายครั้งเดียว (Single Premium)</t>
  </si>
  <si>
    <t>เงินลงทุนในหลักทรัพย์ (Securities)</t>
  </si>
  <si>
    <t>อสังหาริมทรัพย์และสินทรัพย์ดำเนินงาน</t>
  </si>
  <si>
    <t>อสังหาริมทรัพย์อื่น (Other Immovable Assets)</t>
  </si>
  <si>
    <t>สินทรัพย์จากการประกันภัยต่อ (Reinsurance Asset)</t>
  </si>
  <si>
    <t>สินทรัพย์อื่น (Other Assets)</t>
  </si>
  <si>
    <t>บัญชีเดินสะพัดสำนักงานใหญ่* (Head Office Account)*</t>
  </si>
  <si>
    <t xml:space="preserve">เงินสดและเงินฝากกับสถาบันการเงิน </t>
  </si>
  <si>
    <t>ตราสารอนุพันธ์ (Derivatives)</t>
  </si>
  <si>
    <t>ค่าความนิยม (Goodwill)</t>
  </si>
  <si>
    <t>สินทรัพย์ลงทุนที่ผู้เอาประกันภัยรับความเสี่ยง</t>
  </si>
  <si>
    <t>เงินที่ต้องจ่ายตามกรมธรรม์ประกันภัยค้างจ่าย (Unpaid Losses)</t>
  </si>
  <si>
    <t xml:space="preserve">หนี้สินจากการประกันภัยต่อ </t>
  </si>
  <si>
    <t>(Amount Withheld on Reinsurance Treaties)</t>
  </si>
  <si>
    <t>เงินเบิกเกินบัญชีและเงินกู้ยืม (Loans and Bank Overdraft)</t>
  </si>
  <si>
    <t xml:space="preserve">หนี้สินจากสัญญาลงทุน     </t>
  </si>
  <si>
    <t>หนี้สินอื่นๆ (Other Liabilities)</t>
  </si>
  <si>
    <t>17.</t>
  </si>
  <si>
    <t>18.</t>
  </si>
  <si>
    <t xml:space="preserve">เงินลงทุนจากสำนักงานใหญ่*    </t>
  </si>
  <si>
    <t xml:space="preserve">ใบสำคัญแสดงสิทธิที่จะซื้อหุ้น    </t>
  </si>
  <si>
    <t xml:space="preserve">ส่วนเกิน (ต่ำกว่า) มูลค่าหุ้น    </t>
  </si>
  <si>
    <t xml:space="preserve">องค์ประกอบอื่นของส่วนของเจ้าของ    </t>
  </si>
  <si>
    <t xml:space="preserve">หุ้นทุนซื้อคืน    </t>
  </si>
  <si>
    <t>รวมหนี้สิน (Total Liabilities)</t>
  </si>
  <si>
    <t>หนี้สินภาษีเงินได้รอตัดบัญชี (Deferred Tax Liability)</t>
  </si>
  <si>
    <t>สินทรัพย์ภาษีเงินได้รอตัดบัญชี (Deferred Tax Asset)</t>
  </si>
  <si>
    <t>ทุนชำระแล้ว (paid-up share capital)</t>
  </si>
  <si>
    <t>กำไร (ขาดทุน) สะสม (Retained earnings)</t>
  </si>
  <si>
    <t>ภาษีเงินได้ค้างจ่าย (Income tax payable)</t>
  </si>
  <si>
    <t xml:space="preserve">           (Including Capital Gain (Loss))</t>
  </si>
  <si>
    <t>1.1</t>
  </si>
  <si>
    <t>1.2</t>
  </si>
  <si>
    <t>1.3</t>
  </si>
  <si>
    <t>2.4</t>
  </si>
  <si>
    <t>2.5</t>
  </si>
  <si>
    <r>
      <rPr>
        <sz val="17"/>
        <color theme="0"/>
        <rFont val="TH SarabunPSK"/>
        <family val="2"/>
      </rPr>
      <t>หมายเหตุ</t>
    </r>
    <r>
      <rPr>
        <sz val="17"/>
        <rFont val="TH SarabunPSK"/>
        <family val="2"/>
      </rPr>
      <t xml:space="preserve"> : "-" หมายถึง มีการทำธุรกิจแต่ไม่มีรายงานผลการดำเนินงาน</t>
    </r>
  </si>
  <si>
    <t>หมายเหตุ : "N/A" หมายถึง ไม่มีข้อมูลในปีนั้นๆ</t>
  </si>
  <si>
    <t>ผลิตภัณฑ์ประกันชีวิตแบบทั่วไป (Main Policy)</t>
  </si>
  <si>
    <t>สะสมทรัพย์ (Endowment)</t>
  </si>
  <si>
    <t>อื่น ๆ (Others)</t>
  </si>
  <si>
    <t>ผลิตภัณฑ์ประกันชีวิตแบบบำนาญ
(Annuity)</t>
  </si>
  <si>
    <t>ผลิตภัณฑ์ประกันชีวิตแบบยูนิตลิงค์
(Unit-Linked)</t>
  </si>
  <si>
    <t>ผลิตภัณฑ์ประกันชีวิตแบบยูนิเวอร์แซลไลฟ์
(Universal Life)</t>
  </si>
  <si>
    <t>รวมทั้งหมด (Grand Total)</t>
  </si>
  <si>
    <t>ผลิตภัณฑ์ประกันชีวิต
แบบบำนาญ (Annuity)</t>
  </si>
  <si>
    <t>ประเภทสามัญ
(Ordinary)</t>
  </si>
  <si>
    <t>รวม
(Total)</t>
  </si>
  <si>
    <t>ประเภทอุตสาหกรรม
(Industrial)</t>
  </si>
  <si>
    <t>ประเภทกลุ่ม
(Group)</t>
  </si>
  <si>
    <t>ผลิตภัณฑ์แบบบำนาญ
(Annuity)</t>
  </si>
  <si>
    <t>ผลิตภัณฑ์แบบยูนิตลิงค์
(Unit-Linked)</t>
  </si>
  <si>
    <t>ผลิตภัณฑ์แบบยูนิเวอร์แซลไลฟ์
(Universal Life)</t>
  </si>
  <si>
    <t>ผลิตภัณฑ์ประกันชีวิต (Products)</t>
  </si>
  <si>
    <t>3. เบี้ยประกันภัยจ่ายครั้งเดียว 
(หักส่งคืนแล้ว)</t>
  </si>
  <si>
    <t>รวมส่วนของเจ้าของ (Total Owner’s Equity)</t>
  </si>
  <si>
    <t xml:space="preserve">  รวมหนี้สินและส่วนของเจ้าของ</t>
  </si>
  <si>
    <t>Total Liabilities and Owner’s Equity</t>
  </si>
  <si>
    <t>รวมหนี้สินและส่วนของเจ้าของ
Liabilities  and  Owner’s Equity</t>
  </si>
  <si>
    <t xml:space="preserve">             :  ข้อมูลอุบัติเหตุและทุพพลภาพ จะรวมอยู่ใน Sheet 13.1 ข้อ 7 เงินจ่ายตามกรมธรรม์ประกันภัยที่เกิดขึ้นระหว่างปี</t>
  </si>
  <si>
    <t xml:space="preserve">             :  ข้อมูลเงินจ่ายเพื่อการประกันสุขภาพ จะรวมอยู่ใน Sheet 13.1 ข้อ 7 เงินจ่ายตามกรมธรรม์ประกันภัยที่เกิดขึ้นระหว่างปี</t>
  </si>
  <si>
    <t>หมายเหตุ  :  1. ไม่รวมข้อมูล บมจ.ไทยรีประกันชีวิต</t>
  </si>
  <si>
    <t xml:space="preserve">                2. จำนวนประชากรที่ลดลงในปี 2547 เนื่องมาจากการแก้ไขปรับปรุงทะเบียนราษฎรทั่วราชอาณาจักร ซึ่งมีชื่อเกินและซ้ำซ้อน</t>
  </si>
  <si>
    <t xml:space="preserve">                 2. The Total population in 2004 decreased because there was an adjustment in duplicated names.</t>
  </si>
  <si>
    <t>รวมหนี้สินและส่วนของเจ้าของ (Liabilities&amp;Owner’s Equity)</t>
  </si>
  <si>
    <t xml:space="preserve">   ส่วนของเจ้าของ (Owner’s Equity)</t>
  </si>
  <si>
    <t>สารบัญรายงานสถิติประจำปี  2558</t>
  </si>
  <si>
    <t>Index for Annual Statistic Report IN 2015</t>
  </si>
  <si>
    <t>Sheet</t>
  </si>
  <si>
    <t>Page</t>
  </si>
  <si>
    <t>หน้า</t>
  </si>
  <si>
    <t>T1 Po. Inforce 2014</t>
  </si>
  <si>
    <t>หัวข้อ</t>
  </si>
  <si>
    <t>Topics</t>
  </si>
  <si>
    <t>ลำดับ</t>
  </si>
  <si>
    <t>T2 Po. Increased 2015</t>
  </si>
  <si>
    <t>T2.1, 2.2, 2.3 Po. Increased</t>
  </si>
  <si>
    <t>TABLE 2.3 OTHERS IN 2015</t>
  </si>
  <si>
    <t>T3 New Bus, T8 Po. Inforce</t>
  </si>
  <si>
    <t>T4 New Bus, T5 Po. Inforce</t>
  </si>
  <si>
    <t>No.</t>
  </si>
  <si>
    <t>Companies</t>
  </si>
  <si>
    <t>บริษัท</t>
  </si>
  <si>
    <t>Code</t>
  </si>
  <si>
    <t>ตารางที่ 21 บริษัทสมาชิกสมาคมประกันชีวิตไทย</t>
  </si>
  <si>
    <t>ตารางที่ 21 บริษัทประกันชีวิตสมาคมประกันชีวิตไทย</t>
  </si>
  <si>
    <t>/ 2016</t>
  </si>
  <si>
    <t>Chubb Life Assurance Public Co.,Ltd.</t>
  </si>
  <si>
    <t>CHUBB</t>
  </si>
  <si>
    <t>/ 2017</t>
  </si>
  <si>
    <t>ค่าจ้างและค่าบำเหน็จ</t>
  </si>
  <si>
    <t>8.  สำรองประกันภัยสำหรับสัญญาประกันภัยระยะยาว
เพิ่ม (ลด) (7.2 - 7.1)</t>
  </si>
  <si>
    <t>อุบัติเหตุ / Acc
11</t>
  </si>
  <si>
    <t>สุขภาพ / Health
12</t>
  </si>
  <si>
    <t>อื่นๆ / Others
13</t>
  </si>
  <si>
    <t>AIA Co.,Ltd.</t>
  </si>
  <si>
    <t>ครบกำหนด (Maturity)</t>
  </si>
  <si>
    <t>เวนคืน (Surrender)</t>
  </si>
  <si>
    <t>ยกเลิกหรือขาดอายุ (Cancellation and Lapsation Policies)</t>
  </si>
  <si>
    <t>อัตราผลตอบแทนจากการลงทุน (Yield Rate)</t>
  </si>
  <si>
    <t>จำนวน
กรมธรรม์</t>
  </si>
  <si>
    <t xml:space="preserve">No. of 
Policies </t>
  </si>
  <si>
    <t>จำนวน
เงินเอาประกันภัย</t>
  </si>
  <si>
    <t>/ 2018</t>
  </si>
  <si>
    <t>No. of 
Policies</t>
  </si>
  <si>
    <t xml:space="preserve">No. of 
Policie </t>
  </si>
  <si>
    <t>ครบกำหนด 
(MATURITY)</t>
  </si>
  <si>
    <t>มรณกรรม 
(DEATH)</t>
  </si>
  <si>
    <t>เวนคืน 
(SURRENDER)</t>
  </si>
  <si>
    <t>ยกเลิกหรือขาดอายุ 
(CANCELLATION AND 
LAPSATION)</t>
  </si>
  <si>
    <t>จำนวน
กรมธรรม์
No. of 
Policies</t>
  </si>
  <si>
    <t>เงินเอา
ประกันภัย
Sum Insured</t>
  </si>
  <si>
    <t xml:space="preserve">  9.2  สำรองประกันภัยสำหรับสัญญาประกันภัยระยะสั้นเพิ่ม (ลด) ((ค่าที่มากกว่าระหว่าง 0 และ (9.1.2 - 2.2) - (ค่าที่มากกว่าระหว่าง 0 และ (9.1.1 - 2.1))</t>
  </si>
  <si>
    <t>/ 2019</t>
  </si>
  <si>
    <r>
      <rPr>
        <sz val="28"/>
        <color theme="0"/>
        <rFont val="TH SarabunPSK"/>
        <family val="2"/>
      </rPr>
      <t>หมายเหตุ</t>
    </r>
    <r>
      <rPr>
        <sz val="28"/>
        <rFont val="TH SarabunPSK"/>
        <family val="2"/>
      </rPr>
      <t xml:space="preserve"> : "-" หมายถึง มีการทำธุรกิจแต่ไม่มีรายงานผลการดำเนินงาน</t>
    </r>
  </si>
  <si>
    <t>/ 2020</t>
  </si>
  <si>
    <t>16.1 ตราสารหนี้ที่วัดมูลค่ายุติธรรมผ่านกำไรขาดทุนเบ็ดเสร็จอื่น</t>
  </si>
  <si>
    <t>16.7 ตราสารทุนที่วัดมูลค่ายุติธรรมผ่านกำไรขาดทุนเบ็ดเสร็จอื่น</t>
  </si>
  <si>
    <t>16.8 หนี้สินทางการเงินที่กำหนดให้วัดมูลค่าด้วยมูลค่ายุติธรรมผ่านกำไรหรือขาดทุน</t>
  </si>
  <si>
    <t>18. ส่วนแบ่งกำไร (ขาดทุน) ในบริษัทร่วมและการร่วมค้า (ภายใต้วิธีส่วนได้เสีย)</t>
  </si>
  <si>
    <t>11. หนี้สินทางการเงินอื่น</t>
  </si>
  <si>
    <t xml:space="preserve">12  บัญชีเดินสะพัดสำนักงานใหญ่*    </t>
  </si>
  <si>
    <t>21. กำไร (ขาดทุน) สุทธิจากการบัญชีป้องกันความเสี่ยง</t>
  </si>
  <si>
    <t>22.  กำไร(ขาดทุน)จากการทำสัญญาอนุพันธ์</t>
  </si>
  <si>
    <t>26.  ภาษีเงินได้นิติบุคคล</t>
  </si>
  <si>
    <t>27.  กำไร (ขาดทุน) สุทธิ (23-24)</t>
  </si>
  <si>
    <t>28.  กำไร (ขาดทุน) จากการเปลี่ยนแปลงมูลค่าเงินลงทุน</t>
  </si>
  <si>
    <t>32. กำไร (ขาดทุน) จากต้นทุนการป้องกันความเสี่ยงรอตัดบัญชี</t>
  </si>
  <si>
    <t>33. กำไร (ขาดทุน) จากการแปลงค่างบการเงินจากการดำเนินงานในต่างประเทศ</t>
  </si>
  <si>
    <t>35. กำไร (ขาดทุน) จากการเปลี่ยนแปลงในส่วนเกินทุนจากการตีราคาสินทรัพย์</t>
  </si>
  <si>
    <t>40.  องค์ประกอบอื่นของกำไรขาดทุนเบ็ดเสร็จอื่น</t>
  </si>
  <si>
    <t>41.  ภาษีเงินได้เกี่ยวกับองค์ประกอบของกำไรขาดทุนเบ็ดเสร็จอื่น</t>
  </si>
  <si>
    <t>43.  กำไรขาดทุนเบ็ดเสร็จรวมสำหรับปี (25+32)</t>
  </si>
  <si>
    <t>กรมธรรม์ประกันชีวิตที่ลดลง (Policies Decreased)</t>
  </si>
  <si>
    <t>กรมธรรม์ประกันชีวิตที่มีผลบังคับเมื่อสิ้นปี</t>
  </si>
  <si>
    <t>กรมธรรม์ประกันชีวิตที่เพิ่มขึ้น (Policies Increased)</t>
  </si>
  <si>
    <t>Share
%</t>
  </si>
  <si>
    <r>
      <t xml:space="preserve">%
+ </t>
    </r>
    <r>
      <rPr>
        <b/>
        <sz val="18"/>
        <color rgb="FFFF0000"/>
        <rFont val="TH SarabunPSK"/>
        <family val="2"/>
      </rPr>
      <t>(-)</t>
    </r>
  </si>
  <si>
    <t xml:space="preserve"> รวมหนี้สิน    </t>
  </si>
  <si>
    <t xml:space="preserve">   เงินปันผลตามกรมธรรม์ฯ</t>
  </si>
  <si>
    <t>อุบัติเหตุส่วนบุคคล
Personal Accident</t>
  </si>
  <si>
    <t>/ 2021</t>
  </si>
  <si>
    <t>KWI</t>
  </si>
  <si>
    <t>SSLI</t>
  </si>
  <si>
    <t>Rabbit</t>
  </si>
  <si>
    <t>4. รวมทั้งสิ้น</t>
  </si>
  <si>
    <t>RBL</t>
  </si>
  <si>
    <t>TLife</t>
  </si>
  <si>
    <t>Tlife</t>
  </si>
  <si>
    <t>/ 2022</t>
  </si>
  <si>
    <t>RBl</t>
  </si>
  <si>
    <t>ตารางที่ 9 สถิติกรมธรรม์ประกันชีวิตที่ลดลงในปี 2565</t>
  </si>
  <si>
    <t>TABLE 9 TPYE OF POLICIES DECREASED IN 2022</t>
  </si>
  <si>
    <t>T Life</t>
  </si>
  <si>
    <t xml:space="preserve">  1.1  ตัวแทนประกันชีวิตและนายหน้าประกันชีวิต</t>
  </si>
  <si>
    <t xml:space="preserve">      3.1.1.2  พนักงานและผู้บริหารตัวแทนประกันชีวิต</t>
  </si>
  <si>
    <t xml:space="preserve">      3.1.2.2  พนักงานและผู้บริหารตัวแทนประกันชีวิต</t>
  </si>
  <si>
    <t xml:space="preserve">      3.1.3.2  พนักงานและผู้บริหารตัวแทนประกันชีวิต</t>
  </si>
  <si>
    <t xml:space="preserve">  3.2  ค่าใช้จ่ายเกี่ยวกับอาคารสถานที่และอุปกรณ์</t>
  </si>
  <si>
    <t xml:space="preserve">    3.2.7  อื่น ๆ</t>
  </si>
  <si>
    <t xml:space="preserve">    3.5.5  ค่าดอกเบี้ยและค่าธรรมเนียมสถาบันการเงิน</t>
  </si>
  <si>
    <t>4.  รวมค่าใช้จ่าย (1.4+2.5+3.1.4+3.2.8+3.3+3.4+3.5.14)</t>
  </si>
  <si>
    <t>บมจ. ชับบ์ ไลฟ์ ประกันชีวิต</t>
  </si>
  <si>
    <t>บจ. เอ ไอ เอ</t>
  </si>
  <si>
    <t>Rabbit Life Insurance Public Co.,Ltd</t>
  </si>
  <si>
    <t>บมจ แรบบิท ประกันชีวิต</t>
  </si>
  <si>
    <t>บมจ. อลิอันซ์ อยุธยา ประกันชีวิต</t>
  </si>
  <si>
    <t>Bangkok Life Assurance Public Co., Ltd.</t>
  </si>
  <si>
    <t>บมจ. กรุงเทพประกันชีวิต</t>
  </si>
  <si>
    <t>BUI Life Insurance Public Co., Ltd.</t>
  </si>
  <si>
    <t>บมจ. บางกอกสหประกันชีวิต</t>
  </si>
  <si>
    <t>Dhipaya Life Assurance Public Co., Ltd.</t>
  </si>
  <si>
    <t>บมจ. ทิพยประกันชีวิต</t>
  </si>
  <si>
    <t>FWD Life Insurance Public Co., Ltd.</t>
  </si>
  <si>
    <t>บมจ. เอฟดับบลิวดี ประกันชีวิต</t>
  </si>
  <si>
    <t>Generali Life Assurance (Thailand) Public Co., Ltd.</t>
  </si>
  <si>
    <t>บมจ. เจนเนอราลี่ ประกันชีวิต (ไทยแลนด์)</t>
  </si>
  <si>
    <t>Krungthai – AXA Life Insurance Public Co., Ltd.</t>
  </si>
  <si>
    <t>บมจ. กรุงไทย แอกซ่า ประกันชีวิต</t>
  </si>
  <si>
    <t>KWI Insurance Public Company Limited</t>
  </si>
  <si>
    <t>บมจ. เคดับบลิวไอ ประกันชีวิต จำกัด</t>
  </si>
  <si>
    <t>Muang Thai Life Assurance Public Co., Ltd.</t>
  </si>
  <si>
    <t>บมจ. เมืองไทยประกันชีวิต</t>
  </si>
  <si>
    <t>Ocean Life Insurance Public Co., Ltd.</t>
  </si>
  <si>
    <t>บมจ. ไทยสมุทรประกันชีวิต</t>
  </si>
  <si>
    <t>Phillip Life  Assurance Co., Ltd</t>
  </si>
  <si>
    <t>บมจ. ฟิลลิปประกันชีวิต</t>
  </si>
  <si>
    <t>Prudential Life Assurance (Thailand) Public Co., Ltd.</t>
  </si>
  <si>
    <t>บมจ. พรูเด็นเชียล ประกันชีวิต (ประเทศไทย)</t>
  </si>
  <si>
    <t>Union Life Insurance Public Co., Ltd.</t>
  </si>
  <si>
    <t>บมจ. สหประกันชีวิต</t>
  </si>
  <si>
    <t>SCB Life Assurance Public Co., Ltd.</t>
  </si>
  <si>
    <t>บมจ. ไทยพาณิชย์ประกันชีวิต</t>
  </si>
  <si>
    <t>T Life  Assurance Public Co., Ltd.</t>
  </si>
  <si>
    <t>บมจ. ที ไลฟ์ ประกันชีวิต</t>
  </si>
  <si>
    <t>The South East Life Insurance Public Co., Ltd.</t>
  </si>
  <si>
    <t>บมจ. อาคเนย์ประกันชีวิต</t>
  </si>
  <si>
    <t>บมจ. ไทยประกันชีวิต</t>
  </si>
  <si>
    <t>Tokio Marine Life Insurance (Thailand) Public Co., Ltd.</t>
  </si>
  <si>
    <t>บมจ. โตเกียวมารีนประกันชีวิต (ประเทศไทย)</t>
  </si>
  <si>
    <t>Thaire Life Assurance Public Co., Ltd.</t>
  </si>
  <si>
    <t>บมจ. ไทยรีประกันชีวิต</t>
  </si>
  <si>
    <t>Table 22 Members of TLAA</t>
  </si>
  <si>
    <t>เงินสำรองประกันภัย (Life Policy Reserves)</t>
  </si>
  <si>
    <t>หนี้สินอื่นตามกรมธรรม์ประกันภัย (Due to Insureds)</t>
  </si>
  <si>
    <t>Samsung Life Insurance (Thailand) Public Co.,Ltd.</t>
  </si>
  <si>
    <t>บมจ. ซัมซุงประกันชีวิต (ประเทศไทย)</t>
  </si>
  <si>
    <t xml:space="preserve">กำไร (ขาดทุน) ก่อนหักภาษีเงินได้นิติบุคคล (Profit (Loss) before Corporate Taxes) </t>
  </si>
  <si>
    <t>สินทรัพย์ลงทุน (Investment Assets) ที่นำมาคำนวณอัตราผลตอบแทน</t>
  </si>
  <si>
    <t>สามัญ
(Ordinary)</t>
  </si>
  <si>
    <t>อุตสาหกรรม
(Industrial)</t>
  </si>
  <si>
    <t>กลุ่ม
(Group)</t>
  </si>
  <si>
    <t>แบบบำนาญ
(Annuity)</t>
  </si>
  <si>
    <t>แบบยูนิตลิงค์
(Unit-Linked)</t>
  </si>
  <si>
    <t>แบบยูนิเวอร์แซลไลฟ์
(Universal Life)</t>
  </si>
  <si>
    <t>ประกันภัยอุบัติเหตุ
ส่วนบุคคล (PA)</t>
  </si>
  <si>
    <t>อุบัติเหตุ
(Accident)</t>
  </si>
  <si>
    <t>สุขภาพ
(Health)</t>
  </si>
  <si>
    <t>อื่นๆ
(Others)</t>
  </si>
  <si>
    <t>การประกันชีวิตกรมธรรม์หลัก (Main Policy)</t>
  </si>
  <si>
    <t>สัญญาเพิ่มเติม (Riders)</t>
  </si>
  <si>
    <t>รวมเบี้ยประกันภัยรับทั้งสิ้น (Total Premiums)</t>
  </si>
  <si>
    <t>ปี
(Years)</t>
  </si>
  <si>
    <t>เบี้ยประกันภัยปีแรก (First Year Premiums)</t>
  </si>
  <si>
    <t>ปี 
(Years)</t>
  </si>
  <si>
    <t>เบี้ยประกันภัยปีต่อไป (Renewal Premiums)</t>
  </si>
  <si>
    <t>เบี้ยประกันภัยจ่ายครั้งเดียว (Single Premiums)</t>
  </si>
  <si>
    <t>บริษัท
(Companies)</t>
  </si>
  <si>
    <t>(Maturity)</t>
  </si>
  <si>
    <t>(Death)</t>
  </si>
  <si>
    <t>(Surrender)</t>
  </si>
  <si>
    <t>(Annuity)</t>
  </si>
  <si>
    <t>(Dividends)</t>
  </si>
  <si>
    <t>(Others)</t>
  </si>
  <si>
    <t>(Total)</t>
  </si>
  <si>
    <t>(Commissions &amp; 
Brokerages)</t>
  </si>
  <si>
    <t>(Underwriting
Expenses)</t>
  </si>
  <si>
    <t>(Operating
Expenses)</t>
  </si>
  <si>
    <t>รวมทั้งหมด
(Grand Total)</t>
  </si>
  <si>
    <t>ส่วนแบ่ง
(Share)</t>
  </si>
  <si>
    <t>เงินจ่ายตามกรมธรรม์ประกันภัยที่เกิดขึ้นระหว่างปี (Benefit Payments During of Year)</t>
  </si>
  <si>
    <t>ค่าใช้จ่าย (Expenses)</t>
  </si>
  <si>
    <t>รายจ่ายอื่น</t>
  </si>
  <si>
    <t>% 
+ (-)</t>
  </si>
  <si>
    <t>ค่าใช้จ่ายในการดำเนินงาน (Operating Expenses)</t>
  </si>
  <si>
    <t>เงินจ่ายตามกรมธรรม์ประกันภัย (Benefit Payments)</t>
  </si>
  <si>
    <t xml:space="preserve">ปี
(Years)                </t>
  </si>
  <si>
    <t xml:space="preserve">42. กำไรขาดทุนเบ็ดเสร็จอื่นสำหรับปี-สุทธิจากภาษี 
     (28+29+30+31+32+33+34+35+36+37+38+39+40-41)  </t>
  </si>
  <si>
    <t>31. กำไร (ขาดทุน) จากการวัดมูลค่ายุติธรรมตราสารอนุพันธ์สำหรับการป้องกัน
     ความเสี่ยงในเงินลงทุนสุทธิในหน่วยงานต่างประเทศ</t>
  </si>
  <si>
    <t>30. กำไร (ขาดทุน) จากการวัดมูลค่ายุติธรรมตราสารอนุพันธ์สำหรับการป้องกัน
     ความเสี่ยงในกระแสเงินสด</t>
  </si>
  <si>
    <t>34. ส่วนแบ่งกำไร (ขาดทุน) เบ็ดเสร็จอื่นในบริษัทร่วมและการร่วมค้า 
     (ภายใต้วิธีส่วนได้เสีย) สำหรับรายการที่จัดประเภทรายการใหม่เข้าไปไว้ในกำไร
     หรือขาดทุนในภายหลัง</t>
  </si>
  <si>
    <t>36. กำไร (ขาดทุน) จากการวัดมูลค่าเงินลงทุนในตราสารทุนด้วยมูลค่ายุติธรรม
     ผ่านกำไรขาดทุนเบ็ดเสร็จอื่น</t>
  </si>
  <si>
    <t>37. กำไร (ขาดทุน) จากหนี้สินทางการเงินที่กำหนดให้วัดมูลค่าด้วยมูลค่ายุติธรรม
     ผ่านกำไรหรือขาดทุน</t>
  </si>
  <si>
    <t>39. ส่วนแบ่งกำไร (ขาดทุน) เบ็ดเสร็จอื่นในบริษัทร่วมและการร่วมค้า 
     (ภายใต้วิธีส่วนได้เสีย) สำหรับรายการที่ไม่จัดประเภทรายการใหม่เข้าไปไว้ในกำไร
     หรือขาดทุนในภายหลัง</t>
  </si>
  <si>
    <t>38. กำไร (ขาดทุน) จากการประมาณการตามหลักคณิตศาสตร์ประกันภัยสำหรับ
     โครงการผลประโยชน์พนักงาน</t>
  </si>
  <si>
    <t>29. กำไร (ขาดทุน) จากการวัดมูลค่าเงินลงทุนในตราสารหนี้ด้วยมูลค่ายุติธรรม
     ผ่านกำไรขาดทุนเบ็ดเสร็จอื่น</t>
  </si>
  <si>
    <t>25. กำไร (ขาดทุน) ก่อนหักภาษีเงินได้นิติบุคคล 
     (16+17.1+17.2-17.3-17.4+17.5+18+19+20+21+22-23-24)</t>
  </si>
  <si>
    <t>23. เงินสมทบสำนักงานคณะกรรมการกำกับและส่งเสริมการประกอบธุรกิจประกันภัย</t>
  </si>
  <si>
    <t>24. เงินสมทบกองทุนประกันชีวิต</t>
  </si>
  <si>
    <t>19. กำไร (ขาดทุน) จากการจำหน่ายอสังหาริมทรัพย์ที่ได้รับจากการชำระหนี้</t>
  </si>
  <si>
    <t>20. กำไร (ขาดทุน) จากอัตราแลกเปลี่ยน</t>
  </si>
  <si>
    <t xml:space="preserve">17. กำไร (ขาดทุน) จากการจำหน่ายเงินลงทุน การโอนเปลี่ยนประเภทเงินลงทุน 
     การขาดทุนจากการด้อยค่าของสินทรัพย์ และการตีราคาเงินลงทุน 
     (17.1+17.2-17.3-17.4+17.5) </t>
  </si>
  <si>
    <t xml:space="preserve">     17.4 ขาดทุนจากการด้อยค่าของสินทรัพย์ทางการเงิน</t>
  </si>
  <si>
    <t xml:space="preserve">     17.5 กำไร (ขาดทุน) จากการปรับมูลค่ายุติธรรมของเครื่องมือทางการเงิน</t>
  </si>
  <si>
    <t xml:space="preserve">     17.3 ผลขาดทุนด้านเครดิตที่คาดว่าจะเกิดขึ้น</t>
  </si>
  <si>
    <t xml:space="preserve">     17.2 กำไร (ขาดทุน) จากการโอนเปลี่ยนประเภทเงินลงทุน</t>
  </si>
  <si>
    <t xml:space="preserve">     17.1 กำไร (ขาดทุน) จากการจำหน่ายเงินลงทุนรับรู้เข้ากำไรขาดทุน</t>
  </si>
  <si>
    <t>16. กำไร (ขาดทุน) จากการดำเนินงาน (13+14-15)</t>
  </si>
  <si>
    <t>13. กำไร (ขาดทุน) จากการรับประกันภัย (4-12)</t>
  </si>
  <si>
    <t>14. รายได้อื่น</t>
  </si>
  <si>
    <t>15. ค่าใช้จ่ายอื่น</t>
  </si>
  <si>
    <t>11. ค่าใช้จ่ายในการดำเนินงาน</t>
  </si>
  <si>
    <t>12. รวม (5+6+7+8+9+10+11)</t>
  </si>
  <si>
    <t>10. ค่าใช้จ่ายในการรับประกันภัยอื่น</t>
  </si>
  <si>
    <t>8. ค่าสินไหมทดแทนที่เกิดขึ้นระหว่างปี</t>
  </si>
  <si>
    <t>9. ค่าจ้างและค่าบำเหน็จ</t>
  </si>
  <si>
    <t>6. สำรองความเสี่ยงภัยที่ยังไม่สิ้นสุดเพิ่ม (ลด)</t>
  </si>
  <si>
    <t>7. เงินจ่ายตามกรมธรรม์ประกันภัยที่เกิดขึ้นระหว่างปี</t>
  </si>
  <si>
    <t>5. สำรองประกันภัยสำหรับสัญญาประกันภัยระยะยาวเพิ่ม (ลด)</t>
  </si>
  <si>
    <t>1. เบี้ยประกันภัยที่ถือเป็นรายได้</t>
  </si>
  <si>
    <t>2. รายได้ค่าจ้างและค่าบำเหน็จ</t>
  </si>
  <si>
    <t>3. รายได้จากการลงทุนสุทธิ</t>
  </si>
  <si>
    <t>4. รวม (1+2+3)</t>
  </si>
  <si>
    <t>บริษัท (Companies)</t>
  </si>
  <si>
    <t xml:space="preserve">  2.1  ค่าตรวจสอบและรายงานสำหรับการพิจารณา
        การรับประกันภัย</t>
  </si>
  <si>
    <t xml:space="preserve">    3.5.13  ค่าใช้จ่ายที่สำนักงานใหญ่เฉลี่ยจากสำนัก
              งานสาขา*</t>
  </si>
  <si>
    <t xml:space="preserve">    1.1.1  รัฐบาลหรือธนาคารกลาง รวมถึงรัฐบาลไทย ธปท. รัฐวิสาหกิจไทย รวม
             ถึงองค์กรที่จัดตั้งโดยกฎหมายพิเศษ โดยมีกระทรวงการคลังค้ำประกัน 
             ในสกุลเงินบาท</t>
  </si>
  <si>
    <t xml:space="preserve">    1.1.2  รัฐบาลหรือธนาคารกลาง รวมถึงรัฐบาลไทย ธปท. รัฐวิสาหกิจไทย รวม
             ถึงองค์กรที่จัดตั้งโดยกฎหมายพิเศษ โดยมีกระทรวงการคลังค้ำประกัน 
            ในสกุลเงินต่างประเทศ </t>
  </si>
  <si>
    <t xml:space="preserve">    1.1.3  รัฐวิสาหกิจ รวมถึงองค์กรที่จัดตั้งโดยกฎหมายพิเศษ องค์กรของรัฐ 
             องค์กรปกครองส่วนท้องถิ่นของประเทศไทยที่ไม่ค้ำประกันโดยกระทรวง
             การคลัง (ในสกุลเงินบาท) </t>
  </si>
  <si>
    <t xml:space="preserve">    1.1.4  รัฐวิสาหกิจ รวมถึงองค์กรที่จัดตั้งโดยกฎหมายพิเศษ องค์กรของรัฐ 
             องค์กรปกครองส่วนท้องถิ่นของประเทศไทยที่ไม่ค้ำประกันโดยกระทรวง
             การคลัง (ในสกุลเงินต่างประเทศ) รวมถึงรัฐวิสาหกิจต่างประเทศ 
             (ในสกุลเงินตราใดๆ) </t>
  </si>
  <si>
    <t xml:space="preserve">    1.2.1  ตราสารทุนที่จดทะเบียนในตลาดหลักทรัพย์แห่งประเทศไทย 
             ตลาดหลักทรัพย์ เอ็ม เอ ไอ</t>
  </si>
  <si>
    <t xml:space="preserve">    1.2.2  ตราสารทุนที่จดทะเบียนในตลาดหลักทรัพย์อื่น และอยู่ในดัชนี
             ตลาดหลักทรัพย์ตามที่กำหนด</t>
  </si>
  <si>
    <t xml:space="preserve">    1.2.4  เงินลงทุนในบริษัทย่อยและบริษัทร่วมที่ได้รับอนุญาตให้ประกอบธุรกิจ
             ประกันชีวิตตามกฏหมายว่าด้วยการประกันชีวิต และเงินลงทุนในบริษัท
             ย่อยและบริษัทร่วมที่ได้รับอนุญาตให้ประกอบธุรกิจประกันวินาศภัย
             ตามกฏหมายว่าด้วยการประกันวินาศภัย</t>
  </si>
  <si>
    <t xml:space="preserve">  7.1 เงินวางไว้จากการประกันภัยต่อ  </t>
  </si>
  <si>
    <t xml:space="preserve">  7.2 เงินค้างรับเกี่ยวกับการประกันภัยต่อ  </t>
  </si>
  <si>
    <t xml:space="preserve">  7.3 สำรองประกันภัยส่วนที่เรียกคืนจากการประกันภัยต่อที่รวมค่าเผื่อความผันผวน**  </t>
  </si>
  <si>
    <t>16.9 การประมาณการตามหลักคณิตศาสตร์ประกันภัยสำหรับโครงการผลประโยชน์พนักงาน</t>
  </si>
  <si>
    <t>16.10 องค์ประกอบอื่นของกำไรขาดทุนเบ็ดเสร็จอื่น</t>
  </si>
  <si>
    <t>16.11 ภาษีเงินได้เกี่ยวกับองค์ประกอบของกำไรขาดทุนเบ็ดเสร็จอื่น</t>
  </si>
  <si>
    <t>16.12 อื่นๆ</t>
  </si>
  <si>
    <t>16.4 ต้นทุนการป้องกันความเสี่ยงรอตัดบัญชี</t>
  </si>
  <si>
    <t>16.5 ส่วนแบ่งกำไร (ขาดทุน) เบ็ดเสร็จอื่นในบริษัทร่วมและการร่วมค้า</t>
  </si>
  <si>
    <t>16.6 ส่วนเกินทุนจากการตีราคาสินทรัพย์</t>
  </si>
  <si>
    <t xml:space="preserve">       17.1  จัดสรรแล้ว  </t>
  </si>
  <si>
    <t xml:space="preserve">       17.2  ยังไม่ได้จัดสรร  </t>
  </si>
  <si>
    <t xml:space="preserve">18 หุ้นทุนซื้อคืน    </t>
  </si>
  <si>
    <t xml:space="preserve">     รวมส่วนของเจ้าของ    </t>
  </si>
  <si>
    <t xml:space="preserve">     รวมหนี้สินและส่วนของเจ้าของ    </t>
  </si>
  <si>
    <t>16.2 การป้องกันความเสี่ยงในกระแสเงินสด</t>
  </si>
  <si>
    <t>16.3 การแปลงค่างบการเงินจากการดำเนินงานในต่างประเทศ</t>
  </si>
  <si>
    <t xml:space="preserve">13 เงินลงทุนจากสำนักงานใหญ่*    </t>
  </si>
  <si>
    <t xml:space="preserve">14 ใบสำคัญแสดงสิทธิที่จะซื้อหุ้น    </t>
  </si>
  <si>
    <t xml:space="preserve">15 ส่วนเกิน (ต่ำกว่า) มูลค่าหุ้น    </t>
  </si>
  <si>
    <t>16 องค์ประกอบอื่นของส่วนของเจ้าของ 
     (16.1+16.2+16.3+16.4+16.5+16.7+16.8+16.9+16.10-16.11+16.12)</t>
  </si>
  <si>
    <t xml:space="preserve">  12.1 หุ้นสามัญที่ออกและชำระแล้ว  </t>
  </si>
  <si>
    <t xml:space="preserve">  12.2 หุ้นบุริมสิทธิที่ไม่สามารถไถ่ถอนได้ ชนิดไม่สะสมเงินปันผล   </t>
  </si>
  <si>
    <t xml:space="preserve">  12.3 หุ้นบุริมสิทธิที่ไม่สามารถไถ่ถอนได้ ชนิดสะสมเงินปันผล   </t>
  </si>
  <si>
    <t>สินทรัพย์ลงทุน
(Investment Assets)</t>
  </si>
  <si>
    <t>รายได้สุทธิจากการลงทุนสุทธิ
(Net Investment Income)</t>
  </si>
  <si>
    <t>อัตราผลตอบแทนจากการลงทุน
(Yield Rate)</t>
  </si>
  <si>
    <t>(Years)</t>
  </si>
  <si>
    <t>(Total Assets)</t>
  </si>
  <si>
    <t>(Assets Increased)</t>
  </si>
  <si>
    <r>
      <t>% 
+</t>
    </r>
    <r>
      <rPr>
        <sz val="16"/>
        <color rgb="FFFF0000"/>
        <rFont val="TH SarabunPSK"/>
        <family val="2"/>
      </rPr>
      <t xml:space="preserve"> (-)</t>
    </r>
  </si>
  <si>
    <t>(Items)</t>
  </si>
  <si>
    <t>จำนวนกรมธรรม์ประกันภัย
(Number of  Policies)</t>
  </si>
  <si>
    <r>
      <t xml:space="preserve"> % + </t>
    </r>
    <r>
      <rPr>
        <b/>
        <sz val="28"/>
        <color rgb="FFFF0000"/>
        <rFont val="TH SarabunPSK"/>
        <family val="2"/>
      </rPr>
      <t>(-)</t>
    </r>
  </si>
  <si>
    <t>(No.)</t>
  </si>
  <si>
    <r>
      <t xml:space="preserve"> % + </t>
    </r>
    <r>
      <rPr>
        <b/>
        <sz val="26"/>
        <color rgb="FFFF0000"/>
        <rFont val="TH SarabunPSK"/>
        <family val="2"/>
      </rPr>
      <t>(-)</t>
    </r>
  </si>
  <si>
    <t>อัตราการ
เปลี่ยนแปลง
(Growth)</t>
  </si>
  <si>
    <t>อัตราการเปลี่ยนแปลง
(Growth)</t>
  </si>
  <si>
    <t>บริษัท 
(Companies)</t>
  </si>
  <si>
    <t>จำนวนกรมธรรม์</t>
  </si>
  <si>
    <t>จำนวนเงินเอาประกันภัย</t>
  </si>
  <si>
    <t>(No. of Policies)</t>
  </si>
  <si>
    <t>(Sum Insured)</t>
  </si>
  <si>
    <t>SE LIFE</t>
  </si>
  <si>
    <t>2566
(2023)</t>
  </si>
  <si>
    <t>/ 2023</t>
  </si>
  <si>
    <t>.</t>
  </si>
  <si>
    <t>รวมสินทรัพย์ลงทุน ปี 2566 (Total Investment Assets in 2023)</t>
  </si>
  <si>
    <t xml:space="preserve">Remark : สูตร 1  Yield Rate 2023  =  (Net Investment Income 2023 + Capital Gain (Loss)) / ((Total Investment Assets 2023+2022 ) /2) </t>
  </si>
  <si>
    <t xml:space="preserve">Remark : สูตร 2  Yield Rate 2023  =  Net Investment Income 2023 / ((Total Investment Assets 2023+2022 ) /2) </t>
  </si>
  <si>
    <t>สารบัญรายงานสถิติประจำปี 2567</t>
  </si>
  <si>
    <t>ตารางที่ 2 กรมธรรม์ประกันชีวิตที่เพิ่มขึ้นในปี 2567</t>
  </si>
  <si>
    <t>ตารางที่ 2.1 กรมธรรม์ประกันชีวิตที่ทำใหม่ในปี 2567</t>
  </si>
  <si>
    <t>ตารางที่ 2.2 กรมธรรม์ประกันชีวิตที่ต่ออายุใหม่ในปี 2567</t>
  </si>
  <si>
    <t>ตารางที่ 2.3  กรมธรรม์ประกันชีวิตที่เพิ่มขึ้นจากกรณีอื่นๆ ในปี 2567</t>
  </si>
  <si>
    <t>ตารางที่ 3 สถิติกรมธรรม์ประกันชีวิตรายใหม่ ระหว่างปี 2560-2567</t>
  </si>
  <si>
    <t>ตารางที่ 4 กรมธรรม์ประกันชีวิตรายใหม่ในปี 2567</t>
  </si>
  <si>
    <t>ตารางที่ 5 กรมธรรม์ประกันชีวิตที่มีผลบังคับเมื่อสิ้นปี 2567</t>
  </si>
  <si>
    <t>ตารางที่ 6 กรมธรรม์ประกันชีวิตที่ลดลง ในปี 2567</t>
  </si>
  <si>
    <t>ตารางที่ 6.1 กรมธรรม์ประกันชีวิตที่ลดลงจากกรณีครบกำหนด ในปี 2567</t>
  </si>
  <si>
    <t>ตารางที่ 6.2 กรมธรรม์ประกันชีวิตที่ลดลงจากกรณีมรณกรรม ในปี 2567</t>
  </si>
  <si>
    <t>ตารางที่ 6.3 กรมธรรม์ประกันชีวิตที่ลดลงจากกรณีเวนคืนในปี 2567</t>
  </si>
  <si>
    <t>ตารางที่ 6.4 กรมธรรม์ประกันชีวิตที่ลดลงจากกรณียกเลิกหรือขาดอายุ ในปี 2567</t>
  </si>
  <si>
    <t>ตารางที่ 6.5 กรมธรรม์ประกันชีวิตที่ลดลงจากกรณีอื่นๆ ในปี 2567</t>
  </si>
  <si>
    <t>ตารางที่ 7 กรมธรรม์ประกันชีวิตที่มีผลบังคับเมื่อสิ้นปี 2567</t>
  </si>
  <si>
    <t>ตารางที่ 8 สถิติกรมธรรม์ประกันชีวิตที่มีผลบังคับเมื่อสิ้นปี 2560-2567 (ก่อนการประกันภัยต่อ)</t>
  </si>
  <si>
    <t>ตารางที่ 9  สถิติกรมธรรม์ประกันชีวิตที่ลดลง ในปี 2567</t>
  </si>
  <si>
    <t>ตารางที่ 10 เบี้ยประกันภัยรับสุทธิ ปี 2567</t>
  </si>
  <si>
    <t>ตารางที่ 10.1 เบี้ยประกันภัยรับสุทธิ (รวมทุกประเภท) ปี 2567</t>
  </si>
  <si>
    <t>ตารางที่ 10.2 เบี้ยประกันภัยรับสุทธิ (กรมธรรม์ประกันชีวิตหลัก) ปี 2567</t>
  </si>
  <si>
    <t>ตารางที่ 10.3 เบี้ยประกันภัยรับสุทธิ (ประเภทสามัญ) ปี 2567</t>
  </si>
  <si>
    <t>ตารางที่ 10.4 เบี้ยประกันภัยรับสุทธิ (ประเภทอุตสาหกรรม) ปี 2567</t>
  </si>
  <si>
    <t>ตารางที่ 10.5 เบี้ยประกันภัยรับสุทธิ (ประเภทกลุ่ม) ปี 2567</t>
  </si>
  <si>
    <t>ตารางที่ 10.6 เบี้ยประกันภัยรับสุทธิ ผลิตภัณฑ์ประกันชีวิตแบบบำนาญ ปี 2567</t>
  </si>
  <si>
    <t>ตารางที่ 10.7 เบี้ยประกันภัยรับสุทธิ ผลิตภัณฑ์ประกันชีวิตแบบยูนิตลิงค์ ปี 2567</t>
  </si>
  <si>
    <t>ตารางที่ 10.8 เบี้ยประกันภัยรับสุทธิ ผลิตภัณฑ์ประกันชีวิตแบบยูนิเวอร์แซลไลฟ์ ปี 2567</t>
  </si>
  <si>
    <t>ตารางที่ 10.9 เบี้ยประกันภัยรับสุทธิ (อุบัติเหตุส่วนบุคคล) ปี 2567</t>
  </si>
  <si>
    <t>ตารางที่ 10.10 เบี้ยประกันภัยรับสุทธิ สัญญาเพิ่มเติม ปี 2567</t>
  </si>
  <si>
    <t>ตารางที่ 10.11 เบี้ยประกันภัยรับสุทธิ สัญญาเพิ่มเติม (อุบัติเหตุ) ปี 2567</t>
  </si>
  <si>
    <t>ตารางที่ 10.12 เบี้ยประกันภัยรับสุทธิ สัญญาเพิ่มเติม (สุขภาพ) ปี 2567</t>
  </si>
  <si>
    <t>ตารางที่ 10.13 เบี้ยประกันภัยรับสุทธิ สัญญาเพิ่มเติม (อื่นๆ) ปี 2567</t>
  </si>
  <si>
    <t>ตารางที่ 11 สถิติเบี้ยประกันภัยรับสุทธิ ระหว่างปี 2560-2567</t>
  </si>
  <si>
    <t>ตารางที่ 11.1 สถิติเบี้ยประกันภัยรับสุทธิ (เบี้ยประกันภัยปีแรก) ระหว่างปี 2561 - 2567</t>
  </si>
  <si>
    <t>ตารางที่ 11.2 สถิติเบี้ยประกันภัยรับสุทธิ (เบี้ยประกันภัยปีต่ออายุ) ระหว่างปี 2561 - 2567</t>
  </si>
  <si>
    <t>ตารางที่ 11.3 สถิติเบี้ยประกันภัยรับสุทธิ (เบี้ยประกันภัยจ่ายครั้งเดียว) ระหว่างปี 2561 - 2567</t>
  </si>
  <si>
    <t>ตารางที่ 12 จำนวนเงินที่จ่ายตามกรมธรรม์ประกันภัย และค่าใช้จ่ายในการดำเนินธุรกิจประกันชีวิต ปี 2567</t>
  </si>
  <si>
    <t>ตารางที่ 12.1 สถิติจำนวนเงินที่จ่ายตามกรมธรรม์ประกันภัย และค่าใช้จ่ายในการดำเนินธุรกิจประกันชีวิต ปี 2561 - 2567</t>
  </si>
  <si>
    <t>ตารางที่ 13 กำไร (ขาดทุน) จากการรับประกันภัย ปี 2567</t>
  </si>
  <si>
    <t>ตารางที่ 13.1 ผลการดำเนินงาน ปี 2567</t>
  </si>
  <si>
    <t>ตารางที่ 13.2 รายละเอียดค่าใช้จ่าย ปี 2567</t>
  </si>
  <si>
    <t>ตารางที่ 14 สินทรัพย์ของธุรกิจประกันชีวิต ปี 2567 (ราคาประเมิน)</t>
  </si>
  <si>
    <t>ตารางที่ 15 สินทรัพย์ หนี้สิน และเงินกองทุนของธุรกิจประกันชีวิต ปี 2567  (ราคาประเมิน)</t>
  </si>
  <si>
    <t>ตารางที่ 16  สถิติอัตราผลตอบแทนจากการลงทุนของธุรกิจประกันชีวิต ปี 2561 - 2567</t>
  </si>
  <si>
    <t>ตารางที่ 17  สถิติสินทรัพย์รวมของธุรกิจประกันชีวิต ปี 2560 - 2567</t>
  </si>
  <si>
    <t>ตารางที่ 18 ตารางที่ 18 หนี้สินของธุรกิจประกันชีวิต ปี 2567 (ราคาประเมิน)</t>
  </si>
  <si>
    <t>ตารางที่ 19 สถิติตัวแทนประกันชีวิต ระหว่างปี 2561 - 2567</t>
  </si>
  <si>
    <t>ตารางที่ 20 สถิตินายหน้าประกันชีวิตประเภทบุคคลธรรมดา ระหว่างปี 2561 - 2567</t>
  </si>
  <si>
    <t>ตารางที่ 1 กรมธรรม์ประกันชีวิตที่มีผลบังคับเมื่อสิ้นปีก่อน (ปี 2566)</t>
  </si>
  <si>
    <t>Index for Annual Statistic Report IN 2024</t>
  </si>
  <si>
    <t>/ 2024</t>
  </si>
  <si>
    <t>TABLE 3 NEW BUSINESS DURING THE YEAR 2018 - 2024</t>
  </si>
  <si>
    <t>TABLE 8 POLICIES IN FORCE AT THE END OF YEAR 2018 - 2024 (BEFORE REINSURANCE)</t>
  </si>
  <si>
    <t>TABLE 4 NEW BUSINESS DURING THE YEAR 2024</t>
  </si>
  <si>
    <t>TABLE 5 POLICIES IN FORCE AT THE END OF YEAR 2024</t>
  </si>
  <si>
    <t>ตารางที่ 6 กรมธรรม์ประกันชีวิตที่ลดลงในปี 2567</t>
  </si>
  <si>
    <t>TABLE 6 POLICIES DECREASED IN 2024</t>
  </si>
  <si>
    <t>ตารางที่ 6.1 กรมธรรม์ประกันชีวิตที่ลดลงจากกรณีครบกำหนดในปี 2567</t>
  </si>
  <si>
    <t>TABLE 6.1 MATURITY IN 2024</t>
  </si>
  <si>
    <t>TABLE 7 POLICIES IN FORCE AT THE END OF YEAR 2024</t>
  </si>
  <si>
    <t>ตารางที่ 6.2 กรมธรรม์ประกันชีวิตที่ลดลงจากกรณีมรณกรรมในปี 2567</t>
  </si>
  <si>
    <t>TABLE 6.2 DEATH IN 2024</t>
  </si>
  <si>
    <t>TABLE 6.3 SURRENDER IN 2024</t>
  </si>
  <si>
    <t>ตารางที่ 6.4 กรมธรรม์ประกันชีวิตที่ลดลงจากกรณียกเลิกหรือขาดอายุในปี 2567</t>
  </si>
  <si>
    <t>TABLE 6.4 CANCELLATION AND LAPSATION POLICIES IN 2024</t>
  </si>
  <si>
    <t>TABLE 6.5 OTHERS IN 2024</t>
  </si>
  <si>
    <t>TABLE 10.1 NET WRITTEN PREMIUMS (ALL TYPS) IN 2024</t>
  </si>
  <si>
    <t>TABLE 10.10 NET WRITTEN PREMIUMS RIDER IN 2024</t>
  </si>
  <si>
    <t>TABLE 10.9 NET WRITTEN PREMIUMS (PERSONAL ACCIDENT) IN 2024</t>
  </si>
  <si>
    <t>TABLE 10.8 NET WRITTEN PREMIUMS (Universal Life) IN 2024</t>
  </si>
  <si>
    <t>TABLE 10.7 NET WRITTEN PREMIUMS (Unit-Linked) IN 2024</t>
  </si>
  <si>
    <t>TABLE 10.2 NET WRITTEN PREMIUMS (Main Policy) IN 2024</t>
  </si>
  <si>
    <t>TABLE 10.3 NET WRITTEN PREMIUMS (ORDINARY) IN 2024</t>
  </si>
  <si>
    <t>TABLE 10.4 NET WRITTEN PREMIUMS (INDUSTRIAL) IN 2024</t>
  </si>
  <si>
    <t>TABLE 10.5 NET WRITTEN PREMIUMS (GROUP) IN 2024</t>
  </si>
  <si>
    <t>TABLE 10.6 NET WRITTEN PREMIUMS (Annuity) IN 2024</t>
  </si>
  <si>
    <t>TABLE 10.11 NET WRITTEN PREMIUMS RIDER (ACCIDENT) IN 2024</t>
  </si>
  <si>
    <t>TABLE 10.12 NET WRITTEN PREMIUMS RIDER (HEALTH) IN 2024</t>
  </si>
  <si>
    <t>TABLE 10.13 NET WRITTEN PREMIUMS RIDER (OTHERS) IN 2024</t>
  </si>
  <si>
    <t>ตารางที่ 11 สถิติเบี้ยประกันภัยรับสุทธิ ระหว่างปี 2561 - 2567</t>
  </si>
  <si>
    <t>/2023</t>
  </si>
  <si>
    <t>TABLE 12 BENEFIT PAYMENTS INCURRED AND OPERATING EXPENSES IN 2024</t>
  </si>
  <si>
    <t>ตารางที่ 12.1  สถิติจำนวนเงินที่จ่ายตามกรมธรรม์ประกันภัย และค่าใช้จ่ายในการดำเนินธุรกิจประกันชีวิต ปี 2561 - 2567</t>
  </si>
  <si>
    <t>TABLE  12.1   BENEFIT PAYMENTS INCURRED AND OPERATING EXPENSES IN 2018 - 2024</t>
  </si>
  <si>
    <t>TABLE 13.1 OVERALL OPERATION IN 2024</t>
  </si>
  <si>
    <t>TABLE 13.2 OPERATING EXPENSES IN 2024</t>
  </si>
  <si>
    <t>รวมสินทรัพย์ลงทุน ปี 2567 (Total Investment Assets in 2024)</t>
  </si>
  <si>
    <t xml:space="preserve">Remark : Yield Rate 2024  =  Net Investment Income 2024 + Capital Gain (Loss) / ((Total Investment Assets 2024+2023 ) /2)  </t>
  </si>
  <si>
    <t xml:space="preserve">Remark : Yield Rate 2024  =  Net Investment Income 2024 / ((Total Investment Assets 2024+2023) / 2) </t>
  </si>
  <si>
    <t>TABLE 14 ASSETS OF LIFE INSURANCE BUSINESS IN 2024 (ADMITTED)</t>
  </si>
  <si>
    <t>ตารางที่ 15 หนี้สินของธุรกิจประกันชีวิต ปี 2567 (ราคาประเมิน)</t>
  </si>
  <si>
    <t>TABLE 15 LIABILITY OF LIFE INSURANCE BUSINESS IN 2024 (ADMITTED)</t>
  </si>
  <si>
    <t>หมายเหตุ  :  ไม่รวมข้อมูล บมจ.ไทยรีประกันชีวิต และ บมจ.KWI</t>
  </si>
  <si>
    <t>Remark    :  Excluding ThaiRe Life Assurance Public Co.,Ltd. And KWI Assurance Public Co.,Ltd</t>
  </si>
  <si>
    <t>ตารางที่ 17 สถิติสินทรัพย์รวมของธุรกิจประกันชีวิต ปี 2561 - 2567</t>
  </si>
  <si>
    <t>TABLE 17 TOTAL ASSETS OF LIFE INSURANCE BUSINESS IN 2018 - 2024</t>
  </si>
  <si>
    <t>ตารางที่ 18 สินทรัพย์ หนี้สิน และเงินกองทุนของธุรกิจประกันชีวิต ปี 2567  (ราคาประเมิน)</t>
  </si>
  <si>
    <t>TABLE 18 ASSETS LIABILITIES AND CAPITAL FUNDS OF LIFE INSURANCE BUSINESS IN 2024 (ADMITTED)</t>
  </si>
  <si>
    <t>หมายเหตุ  :  ไม่รวมข้อมูล บมจ.ไทยรีประกันชีวิตและ บมจ.KWI</t>
  </si>
  <si>
    <t>Remark    :  Excluding ThaiRe Life Assurance Public Co.,Ltd. And KWI Assurance Public Co.,Ltd.</t>
  </si>
  <si>
    <t>TABLE 19 LIFE INSURANCE AGENTS DURING THE YEAR 2018 - 2024</t>
  </si>
  <si>
    <t>TABLE 20 LIFE INSURANCE INDIVIDUAL BROKERS DURING THE YEAR 2018 - 2024</t>
  </si>
  <si>
    <t>/2022</t>
  </si>
  <si>
    <t>2567
(2024)</t>
  </si>
  <si>
    <t>ข้อสนเทศธุรกิจประกันชีวิต ปี 2567</t>
  </si>
  <si>
    <t>INFORMATION OF LIFE INSURANCE BUSINESS IN 2024</t>
  </si>
  <si>
    <t>TABLE 16 YIELD RATE OF LIFE INSURANCE BUSINESS IN 2018 - 2024</t>
  </si>
  <si>
    <t>TABLE 2.1 NEW BUSINESS IN 2024</t>
  </si>
  <si>
    <t>TABLE 2.2 REINSTATEMENT POLICIES IN 2024</t>
  </si>
  <si>
    <t>ตารางที่ 2.3 กรมธรรม์ประกันชีวิตที่เพิ่มขึ้นจากกรณีอื่นๆ ในปี 2567</t>
  </si>
  <si>
    <t>TABLE 2.3 OTHERS IN 2024</t>
  </si>
  <si>
    <t>TABLE 2 POLICIES INCREASED IN 2024</t>
  </si>
  <si>
    <t>ตารางที่ 1 กรมธรรม์ประกันชีวิตที่มีผลบังคับเมื่อสิ้นปีก่อน (ปี 2567)</t>
  </si>
  <si>
    <t>TABLE 1 POLICIES IN FORCE AT THE END OF YEAR 2024</t>
  </si>
  <si>
    <t>14 สิงหาคม 2568</t>
  </si>
  <si>
    <t>August 14 th,2025</t>
  </si>
  <si>
    <t>ตารางที่ 3 สถิติกรมธรรม์ประกันชีวิตรายใหม่ ระหว่างปี 2561 - 2567</t>
  </si>
  <si>
    <t>ตารางที่ 8 สถิติกรมธรรม์ประกันชีวิตที่มีผลบังคับเมื่อสิ้นปี 2561 - 2567 (ก่อนการประกันภัยต่อ)</t>
  </si>
  <si>
    <t>ตารางที่ 10 เบี้ยประกันภัยรับสุทธิ ปี 257</t>
  </si>
  <si>
    <t>TABLE 10 NET WRITTEN PREMIUMS IN 2024</t>
  </si>
  <si>
    <t>TABLE 11.1 NET WRITTEN PREMIUMS (First Year Premium) DURING THE YEAR 2018 - 2024</t>
  </si>
  <si>
    <t>TABLE 11 NET WRITTEN PREMIUMS DURING THE YEAR 2018 - 2024</t>
  </si>
  <si>
    <t>TABLE 11.2 NET WRITTEN PREMIUMS (Renewal Premium) DURING THE YEAR 2018 - 2024</t>
  </si>
  <si>
    <t>TABLE 11.3 NET WRITTEN PREMIUMS (Single Premium) DURING THE YEAR 2018 - 2024</t>
  </si>
  <si>
    <t>TABLE 13 PROFIT AND LOSS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</si>
</sst>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43" formatCode="_-* #,##0.00_-;\-* #,##0.00_-;_-* &quot;-&quot;??_-;_-@_-"/>
    <numFmt numFmtId="187" formatCode="_(* #,##0.00_);_(* \(#,##0.00\);_(* &quot;-&quot;??_);_(@_)"/>
    <numFmt numFmtId="188" formatCode="#,##0.00_);\(#,##0.00\);&quot;-&quot;??_)"/>
    <numFmt numFmtId="189" formatCode="0."/>
    <numFmt numFmtId="190" formatCode="_(* #,##0_);_(* \(#,##0\);_(* &quot;-&quot;??_);_(@_)"/>
    <numFmt numFmtId="191" formatCode="0.0"/>
    <numFmt numFmtId="192" formatCode="General_)"/>
    <numFmt numFmtId="193" formatCode="#,##0;\(#,##0\);&quot;-&quot;"/>
    <numFmt numFmtId="194" formatCode="#,##0.00;\(#,##0.00\);&quot;-&quot;"/>
    <numFmt numFmtId="195" formatCode="#,##0.00_);\(#,##0.00\);&quot;-&quot;"/>
    <numFmt numFmtId="196" formatCode="#,##0.00\ \ \ ;\(#,##0.00\)\ \ ;&quot;-   &quot;"/>
    <numFmt numFmtId="197" formatCode="#,##0\ \ \ ;\(#,##0\)\ \ ;&quot;-   &quot;"/>
    <numFmt numFmtId="198" formatCode="#,##0\ \ \ \ ;\(#,##0\)\ \ \ ;&quot;-    &quot;"/>
    <numFmt numFmtId="199" formatCode="#,##0\ \ \ \ \ \ ;\(#,##0\)\ \ \ \ \ ;&quot;-      &quot;"/>
    <numFmt numFmtId="200" formatCode="#,##0\ \ \ \ \ ;\(#,##0\)\ \ \ \ ;&quot;-     &quot;"/>
    <numFmt numFmtId="201" formatCode="#,##0.000\ \ \ ;\(#,##0.000\)\ \ ;&quot;-   &quot;"/>
    <numFmt numFmtId="202" formatCode="#,##0.00\ ;\(#,##0.00\);&quot;- &quot;"/>
    <numFmt numFmtId="203" formatCode="#,##0.000;\(#,##0.000\);&quot;-&quot;"/>
    <numFmt numFmtId="204" formatCode="#,##0_);\(#,##0\);&quot;-&quot;"/>
    <numFmt numFmtId="205" formatCode="#,##0\ ;\(#,##0\);&quot;- &quot;"/>
    <numFmt numFmtId="206" formatCode="#,##0\ \ ;\(#,##0\)\ ;&quot;-  &quot;"/>
    <numFmt numFmtId="207" formatCode="#,##0\ \ ;\(#,##0\);\ &quot;-  &quot;"/>
    <numFmt numFmtId="208" formatCode="#,##0\ \ \ ;\(#,##0\);\ \ &quot;-   &quot;"/>
    <numFmt numFmtId="209" formatCode="#,##0.00\ \ \ ;\(#,##0.00\);\ \ &quot;-   &quot;"/>
    <numFmt numFmtId="210" formatCode="#,##0.000000;[Red]#,##0.000000"/>
    <numFmt numFmtId="211" formatCode="#,##0\ \ \ \ \ \ \ ;\(#,##0\)\ \ \ \ \ \ ;&quot;-       &quot;"/>
    <numFmt numFmtId="212" formatCode="#,##0.0000_);\(#,##0.0000\);&quot;-&quot;"/>
    <numFmt numFmtId="213" formatCode="#,##0.0000;\(#,##0.0000\);&quot;-&quot;"/>
    <numFmt numFmtId="214" formatCode="&quot;N/A&quot;"/>
    <numFmt numFmtId="215" formatCode="#,##0.000000;\(#,##0.000000\);&quot;-&quot;"/>
    <numFmt numFmtId="216" formatCode="0.00_);[Red]\(0.00\)"/>
    <numFmt numFmtId="217" formatCode="#,##0.0_);[Red]\(#,##0.0\)"/>
    <numFmt numFmtId="218" formatCode="_(* #,##0.0_);_(* \(#,##0.0\);_(* &quot;-&quot;??_);_(@_)"/>
    <numFmt numFmtId="219" formatCode="#,##0.0"/>
    <numFmt numFmtId="220" formatCode="_(* #,##0.0000_);_(* \(#,##0.0000\);_(* &quot;-&quot;??_);_(@_)"/>
    <numFmt numFmtId="221" formatCode="#,##0.00_ ;[Red]\-#,##0.00\ "/>
    <numFmt numFmtId="222" formatCode="_(* #,##0_);_(* \(#,##0\);_(* &quot;-&quot;_);_(@_)"/>
    <numFmt numFmtId="223" formatCode="#,##0.00_);[Red]\(#,##0.00\)"/>
  </numFmts>
  <fonts count="13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2"/>
      <name val="CordiaUPC"/>
      <family val="2"/>
      <charset val="222"/>
    </font>
    <font>
      <sz val="14"/>
      <name val="AngsanaUPC"/>
      <family val="1"/>
      <charset val="222"/>
    </font>
    <font>
      <sz val="14"/>
      <name val="AngsanaUPC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0"/>
      <name val="MS Sans Serif"/>
      <family val="2"/>
      <charset val="222"/>
    </font>
    <font>
      <sz val="14"/>
      <name val="AngsanaUPC"/>
      <family val="1"/>
    </font>
    <font>
      <sz val="14"/>
      <name val="CordiaUPC"/>
      <family val="2"/>
      <charset val="222"/>
    </font>
    <font>
      <b/>
      <sz val="60"/>
      <name val="CordiaUPC"/>
      <family val="2"/>
      <charset val="222"/>
    </font>
    <font>
      <b/>
      <u val="double"/>
      <sz val="18"/>
      <name val="CordiaUPC"/>
      <family val="2"/>
      <charset val="222"/>
    </font>
    <font>
      <b/>
      <sz val="28"/>
      <name val="CordiaUPC"/>
      <family val="2"/>
      <charset val="222"/>
    </font>
    <font>
      <sz val="18"/>
      <name val="CordiaUPC"/>
      <family val="2"/>
      <charset val="222"/>
    </font>
    <font>
      <sz val="16"/>
      <name val="AngsanaUPC"/>
      <family val="1"/>
    </font>
    <font>
      <b/>
      <sz val="44"/>
      <color rgb="FFC0C0C0"/>
      <name val="CordiaUPC"/>
      <family val="2"/>
      <charset val="222"/>
    </font>
    <font>
      <b/>
      <sz val="26"/>
      <name val="CordiaUPC"/>
      <family val="2"/>
      <charset val="222"/>
    </font>
    <font>
      <sz val="16"/>
      <name val="CordiaUPC"/>
      <family val="2"/>
      <charset val="222"/>
    </font>
    <font>
      <sz val="22"/>
      <name val="CordiaUPC"/>
      <family val="2"/>
      <charset val="222"/>
    </font>
    <font>
      <b/>
      <sz val="22"/>
      <name val="CordiaUPC"/>
      <family val="2"/>
      <charset val="222"/>
    </font>
    <font>
      <b/>
      <i/>
      <sz val="18"/>
      <color rgb="FFFF0000"/>
      <name val="CordiaUPC"/>
      <family val="2"/>
    </font>
    <font>
      <b/>
      <sz val="16"/>
      <name val="CordiaUPC"/>
      <family val="2"/>
      <charset val="222"/>
    </font>
    <font>
      <sz val="16"/>
      <name val="AngsanaUPC"/>
      <family val="1"/>
    </font>
    <font>
      <sz val="20"/>
      <name val="CordiaUPC"/>
      <family val="2"/>
      <charset val="222"/>
    </font>
    <font>
      <b/>
      <sz val="20"/>
      <name val="CordiaUPC"/>
      <family val="2"/>
      <charset val="222"/>
    </font>
    <font>
      <sz val="20"/>
      <name val="TH SarabunPSK"/>
      <family val="2"/>
    </font>
    <font>
      <b/>
      <sz val="20"/>
      <name val="TH SarabunPSK"/>
      <family val="2"/>
    </font>
    <font>
      <sz val="22"/>
      <name val="AngsanaUPC"/>
      <family val="1"/>
    </font>
    <font>
      <b/>
      <sz val="22"/>
      <name val="TH SarabunPSK"/>
      <family val="2"/>
    </font>
    <font>
      <sz val="22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8"/>
      <color theme="0"/>
      <name val="TH SarabunPSK"/>
      <family val="2"/>
    </font>
    <font>
      <b/>
      <u/>
      <sz val="16"/>
      <name val="TH SarabunPSK"/>
      <family val="2"/>
    </font>
    <font>
      <b/>
      <sz val="17"/>
      <name val="TH SarabunPSK"/>
      <family val="2"/>
    </font>
    <font>
      <b/>
      <u/>
      <sz val="14"/>
      <name val="TH SarabunPSK"/>
      <family val="2"/>
    </font>
    <font>
      <sz val="16"/>
      <color theme="0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sz val="16"/>
      <name val="AngsanaUPC"/>
      <family val="1"/>
    </font>
    <font>
      <sz val="17"/>
      <name val="TH SarabunPSK"/>
      <family val="2"/>
    </font>
    <font>
      <b/>
      <sz val="15"/>
      <name val="TH SarabunPSK"/>
      <family val="2"/>
    </font>
    <font>
      <sz val="14"/>
      <color indexed="8"/>
      <name val="TH SarabunPSK"/>
      <family val="2"/>
    </font>
    <font>
      <sz val="17"/>
      <color theme="1"/>
      <name val="TH SarabunPSK"/>
      <family val="2"/>
    </font>
    <font>
      <sz val="17"/>
      <color theme="0"/>
      <name val="TH SarabunPSK"/>
      <family val="2"/>
    </font>
    <font>
      <sz val="22"/>
      <color rgb="FF000000"/>
      <name val="TH SarabunPSK"/>
      <family val="2"/>
    </font>
    <font>
      <b/>
      <sz val="21"/>
      <name val="TH SarabunPSK"/>
      <family val="2"/>
    </font>
    <font>
      <sz val="21"/>
      <name val="TH SarabunPSK"/>
      <family val="2"/>
    </font>
    <font>
      <sz val="22"/>
      <color rgb="FF000000"/>
      <name val="TH SarabunPSK"/>
      <family val="2"/>
      <charset val="222"/>
    </font>
    <font>
      <sz val="22"/>
      <name val="TH SarabunPSK"/>
      <family val="2"/>
      <charset val="222"/>
    </font>
    <font>
      <b/>
      <sz val="22"/>
      <name val="TH SarabunPSK"/>
      <family val="2"/>
      <charset val="222"/>
    </font>
    <font>
      <b/>
      <sz val="26"/>
      <name val="TH SarabunPSK"/>
      <family val="2"/>
    </font>
    <font>
      <b/>
      <sz val="17"/>
      <name val="TH SarabunPSK"/>
      <family val="2"/>
      <charset val="222"/>
    </font>
    <font>
      <sz val="17"/>
      <name val="TH SarabunPSK"/>
      <family val="2"/>
      <charset val="222"/>
    </font>
    <font>
      <sz val="17"/>
      <name val="CordiaUPC"/>
      <family val="2"/>
      <charset val="222"/>
    </font>
    <font>
      <sz val="16.5"/>
      <name val="TH SarabunPSK"/>
      <family val="2"/>
    </font>
    <font>
      <b/>
      <sz val="16.5"/>
      <name val="TH SarabunPSK"/>
      <family val="2"/>
    </font>
    <font>
      <sz val="26"/>
      <name val="TH SarabunPSK"/>
      <family val="2"/>
    </font>
    <font>
      <sz val="26"/>
      <name val="CordiaUPC"/>
      <family val="2"/>
      <charset val="222"/>
    </font>
    <font>
      <sz val="14"/>
      <color rgb="FF333333"/>
      <name val="TH SarabunPSK"/>
      <family val="2"/>
    </font>
    <font>
      <sz val="17"/>
      <color rgb="FFFF0000"/>
      <name val="TH SarabunPSK"/>
      <family val="2"/>
    </font>
    <font>
      <sz val="18"/>
      <color rgb="FFFF0000"/>
      <name val="TH SarabunPSK"/>
      <family val="2"/>
    </font>
    <font>
      <sz val="16"/>
      <color indexed="8"/>
      <name val="TH SarabunPSK"/>
      <family val="2"/>
    </font>
    <font>
      <b/>
      <sz val="18"/>
      <color indexed="8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9"/>
      <name val="TH SarabunPSK"/>
      <family val="2"/>
      <charset val="222"/>
    </font>
    <font>
      <sz val="17"/>
      <color theme="1"/>
      <name val="TH SarabunPSK"/>
      <family val="2"/>
      <charset val="222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28"/>
      <name val="TH SarabunPSK"/>
      <family val="2"/>
    </font>
    <font>
      <b/>
      <sz val="28"/>
      <color theme="0"/>
      <name val="TH SarabunPSK"/>
      <family val="2"/>
    </font>
    <font>
      <sz val="28"/>
      <name val="TH SarabunPSK"/>
      <family val="2"/>
    </font>
    <font>
      <sz val="28"/>
      <color rgb="FFFF0000"/>
      <name val="TH SarabunPSK"/>
      <family val="2"/>
    </font>
    <font>
      <sz val="28"/>
      <color theme="1"/>
      <name val="TH SarabunPSK"/>
      <family val="2"/>
    </font>
    <font>
      <b/>
      <sz val="28"/>
      <color rgb="FFFF0000"/>
      <name val="TH SarabunPSK"/>
      <family val="2"/>
    </font>
    <font>
      <sz val="28"/>
      <color indexed="8"/>
      <name val="TH SarabunPSK"/>
      <family val="2"/>
    </font>
    <font>
      <sz val="28"/>
      <color theme="0"/>
      <name val="TH SarabunPSK"/>
      <family val="2"/>
    </font>
    <font>
      <sz val="14"/>
      <name val="AngsanaUPC"/>
      <family val="1"/>
    </font>
    <font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28"/>
      <color theme="1"/>
      <name val="TH SarabunPSK"/>
      <family val="2"/>
    </font>
    <font>
      <sz val="19"/>
      <name val="TH SarabunPSK"/>
      <family val="2"/>
    </font>
    <font>
      <sz val="24"/>
      <name val="CordiaUPC"/>
      <family val="2"/>
      <charset val="22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9"/>
      <color rgb="FFFF0000"/>
      <name val="TH SarabunPSK"/>
      <family val="2"/>
    </font>
    <font>
      <b/>
      <sz val="23"/>
      <name val="TH SarabunPSK"/>
      <family val="2"/>
    </font>
    <font>
      <b/>
      <sz val="18"/>
      <color theme="1"/>
      <name val="TH SarabunPSK"/>
      <family val="2"/>
    </font>
    <font>
      <b/>
      <sz val="28"/>
      <name val="TH SarabunPSK"/>
      <family val="2"/>
      <charset val="222"/>
    </font>
    <font>
      <sz val="28"/>
      <name val="TH SarabunPSK"/>
      <family val="2"/>
      <charset val="222"/>
    </font>
    <font>
      <sz val="23"/>
      <name val="TH SarabunPSK"/>
      <family val="2"/>
    </font>
    <font>
      <sz val="24"/>
      <color rgb="FF000000"/>
      <name val="TH SarabunPSK"/>
      <family val="2"/>
    </font>
    <font>
      <b/>
      <sz val="13"/>
      <color theme="1"/>
      <name val="TH SarabunPSK"/>
      <family val="2"/>
    </font>
    <font>
      <b/>
      <sz val="18"/>
      <color rgb="FF000000"/>
      <name val="TH SarabunPSK"/>
      <family val="2"/>
    </font>
    <font>
      <sz val="13"/>
      <color rgb="FFFF0000"/>
      <name val="TH SarabunPSK"/>
      <family val="2"/>
    </font>
    <font>
      <sz val="16.5"/>
      <color rgb="FFFF0000"/>
      <name val="TH SarabunPSK"/>
      <family val="2"/>
    </font>
    <font>
      <sz val="11"/>
      <color theme="0"/>
      <name val="TH SarabunPSK"/>
      <family val="2"/>
    </font>
    <font>
      <b/>
      <sz val="12"/>
      <color rgb="FF000000"/>
      <name val="TH SarabunPSK"/>
      <family val="2"/>
    </font>
    <font>
      <sz val="12"/>
      <name val="TH SarabunPSK"/>
      <family val="2"/>
    </font>
    <font>
      <sz val="11"/>
      <color rgb="FFFF0000"/>
      <name val="TH SarabunPSK"/>
      <family val="2"/>
    </font>
    <font>
      <sz val="11"/>
      <name val="TH SarabunPSK"/>
      <family val="2"/>
    </font>
    <font>
      <sz val="15"/>
      <name val="TH SarabunPSK"/>
      <family val="2"/>
    </font>
    <font>
      <sz val="16"/>
      <color rgb="FF333333"/>
      <name val="TH SarabunPSK"/>
      <family val="2"/>
    </font>
    <font>
      <b/>
      <sz val="27"/>
      <name val="TH SarabunPSK"/>
      <family val="2"/>
    </font>
    <font>
      <b/>
      <sz val="13"/>
      <color rgb="FFFF0000"/>
      <name val="TH SarabunPSK"/>
      <family val="2"/>
    </font>
    <font>
      <b/>
      <sz val="14"/>
      <color theme="1"/>
      <name val="TH SarabunPSK"/>
      <family val="2"/>
    </font>
    <font>
      <b/>
      <sz val="26"/>
      <color theme="1"/>
      <name val="TH SarabunPSK"/>
      <family val="2"/>
    </font>
    <font>
      <b/>
      <sz val="26"/>
      <color rgb="FFFF0000"/>
      <name val="TH SarabunPSK"/>
      <family val="2"/>
    </font>
    <font>
      <b/>
      <sz val="15"/>
      <color theme="1"/>
      <name val="TH SarabunPSK"/>
      <family val="2"/>
    </font>
    <font>
      <u val="singleAccounting"/>
      <sz val="17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5">
    <xf numFmtId="0" fontId="0" fillId="0" borderId="0"/>
    <xf numFmtId="187" fontId="5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Border="0"/>
    <xf numFmtId="1" fontId="3" fillId="0" borderId="0" applyFont="0" applyFill="0" applyBorder="0" applyAlignment="0" applyProtection="0"/>
    <xf numFmtId="0" fontId="5" fillId="0" borderId="0" applyBorder="0"/>
    <xf numFmtId="0" fontId="4" fillId="0" borderId="0" applyBorder="0"/>
    <xf numFmtId="0" fontId="3" fillId="0" borderId="0" applyNumberFormat="0" applyFill="0" applyBorder="0" applyAlignment="0" applyProtection="0"/>
    <xf numFmtId="0" fontId="4" fillId="0" borderId="0" applyBorder="0"/>
    <xf numFmtId="1" fontId="6" fillId="0" borderId="0" applyFont="0" applyFill="0" applyBorder="0" applyAlignment="0" applyProtection="0"/>
    <xf numFmtId="0" fontId="4" fillId="0" borderId="0" applyBorder="0"/>
    <xf numFmtId="0" fontId="7" fillId="0" borderId="0"/>
    <xf numFmtId="0" fontId="4" fillId="0" borderId="0" applyBorder="0"/>
    <xf numFmtId="0" fontId="4" fillId="0" borderId="0" applyBorder="0"/>
    <xf numFmtId="0" fontId="8" fillId="0" borderId="0"/>
    <xf numFmtId="0" fontId="8" fillId="0" borderId="0"/>
    <xf numFmtId="0" fontId="9" fillId="0" borderId="0"/>
    <xf numFmtId="0" fontId="9" fillId="0" borderId="0"/>
    <xf numFmtId="0" fontId="5" fillId="0" borderId="0" applyBorder="0"/>
    <xf numFmtId="0" fontId="8" fillId="0" borderId="0"/>
    <xf numFmtId="0" fontId="8" fillId="0" borderId="0"/>
    <xf numFmtId="0" fontId="2" fillId="0" borderId="0"/>
    <xf numFmtId="3" fontId="10" fillId="0" borderId="1"/>
    <xf numFmtId="189" fontId="3" fillId="0" borderId="3" applyFont="0" applyFill="0" applyBorder="0" applyAlignment="0" applyProtection="0"/>
    <xf numFmtId="0" fontId="11" fillId="0" borderId="0" applyBorder="0"/>
    <xf numFmtId="0" fontId="5" fillId="0" borderId="0"/>
    <xf numFmtId="0" fontId="17" fillId="0" borderId="0"/>
    <xf numFmtId="0" fontId="8" fillId="0" borderId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3" fontId="4" fillId="0" borderId="1"/>
    <xf numFmtId="43" fontId="6" fillId="0" borderId="0" applyFont="0" applyFill="0" applyBorder="0" applyAlignment="0" applyProtection="0"/>
    <xf numFmtId="0" fontId="25" fillId="0" borderId="0"/>
    <xf numFmtId="187" fontId="17" fillId="0" borderId="0" applyFont="0" applyFill="0" applyBorder="0" applyAlignment="0" applyProtection="0"/>
    <xf numFmtId="0" fontId="17" fillId="0" borderId="0"/>
    <xf numFmtId="187" fontId="17" fillId="0" borderId="0" applyFont="0" applyFill="0" applyBorder="0" applyAlignment="0" applyProtection="0"/>
    <xf numFmtId="0" fontId="58" fillId="0" borderId="0"/>
    <xf numFmtId="0" fontId="5" fillId="0" borderId="0" applyBorder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5" fillId="0" borderId="0" applyBorder="0"/>
    <xf numFmtId="9" fontId="4" fillId="0" borderId="0" applyFont="0" applyFill="0" applyBorder="0" applyAlignment="0" applyProtection="0"/>
    <xf numFmtId="0" fontId="8" fillId="0" borderId="0"/>
    <xf numFmtId="187" fontId="5" fillId="0" borderId="0" applyFont="0" applyFill="0" applyBorder="0" applyAlignment="0" applyProtection="0"/>
    <xf numFmtId="0" fontId="2" fillId="0" borderId="0"/>
    <xf numFmtId="0" fontId="5" fillId="0" borderId="0" applyBorder="0"/>
    <xf numFmtId="0" fontId="97" fillId="0" borderId="0" applyBorder="0"/>
    <xf numFmtId="0" fontId="8" fillId="0" borderId="0"/>
    <xf numFmtId="9" fontId="2" fillId="0" borderId="0" applyFont="0" applyFill="0" applyBorder="0" applyAlignment="0" applyProtection="0"/>
  </cellStyleXfs>
  <cellXfs count="1940">
    <xf numFmtId="0" fontId="0" fillId="0" borderId="0" xfId="0"/>
    <xf numFmtId="0" fontId="12" fillId="0" borderId="0" xfId="25" applyFont="1"/>
    <xf numFmtId="0" fontId="14" fillId="0" borderId="0" xfId="25" applyFont="1"/>
    <xf numFmtId="0" fontId="16" fillId="0" borderId="0" xfId="25" applyFont="1" applyAlignment="1">
      <alignment horizontal="left"/>
    </xf>
    <xf numFmtId="0" fontId="12" fillId="0" borderId="0" xfId="25" applyFont="1" applyAlignment="1">
      <alignment horizontal="left"/>
    </xf>
    <xf numFmtId="0" fontId="12" fillId="0" borderId="0" xfId="25" applyFont="1" applyAlignment="1">
      <alignment horizontal="centerContinuous"/>
    </xf>
    <xf numFmtId="0" fontId="18" fillId="0" borderId="0" xfId="26" applyFont="1"/>
    <xf numFmtId="0" fontId="19" fillId="0" borderId="0" xfId="25" applyFont="1" applyAlignment="1">
      <alignment horizontal="centerContinuous"/>
    </xf>
    <xf numFmtId="0" fontId="20" fillId="0" borderId="0" xfId="25" applyFont="1" applyAlignment="1">
      <alignment horizontal="centerContinuous"/>
    </xf>
    <xf numFmtId="0" fontId="21" fillId="0" borderId="0" xfId="25" applyFont="1" applyAlignment="1">
      <alignment horizontal="centerContinuous"/>
    </xf>
    <xf numFmtId="0" fontId="22" fillId="0" borderId="0" xfId="25" applyFont="1" applyAlignment="1">
      <alignment horizontal="centerContinuous"/>
    </xf>
    <xf numFmtId="49" fontId="23" fillId="0" borderId="0" xfId="25" applyNumberFormat="1" applyFont="1" applyAlignment="1">
      <alignment horizontal="centerContinuous"/>
    </xf>
    <xf numFmtId="0" fontId="20" fillId="0" borderId="0" xfId="26" applyFont="1"/>
    <xf numFmtId="0" fontId="21" fillId="0" borderId="0" xfId="32" applyFont="1"/>
    <xf numFmtId="0" fontId="24" fillId="0" borderId="0" xfId="32" quotePrefix="1" applyFont="1"/>
    <xf numFmtId="0" fontId="20" fillId="0" borderId="0" xfId="32" applyFont="1"/>
    <xf numFmtId="0" fontId="20" fillId="0" borderId="0" xfId="32" applyFont="1" applyAlignment="1">
      <alignment horizontal="center"/>
    </xf>
    <xf numFmtId="0" fontId="26" fillId="0" borderId="0" xfId="32" applyFont="1"/>
    <xf numFmtId="0" fontId="20" fillId="0" borderId="0" xfId="32" quotePrefix="1" applyFont="1" applyAlignment="1">
      <alignment horizontal="centerContinuous"/>
    </xf>
    <xf numFmtId="0" fontId="20" fillId="0" borderId="0" xfId="32" applyFont="1" applyAlignment="1">
      <alignment horizontal="centerContinuous"/>
    </xf>
    <xf numFmtId="0" fontId="26" fillId="0" borderId="0" xfId="32" applyFont="1" applyAlignment="1">
      <alignment vertical="center"/>
    </xf>
    <xf numFmtId="0" fontId="28" fillId="0" borderId="9" xfId="32" applyFont="1" applyBorder="1" applyAlignment="1">
      <alignment horizontal="center"/>
    </xf>
    <xf numFmtId="0" fontId="21" fillId="0" borderId="0" xfId="26" applyFont="1"/>
    <xf numFmtId="0" fontId="21" fillId="0" borderId="0" xfId="34" applyFont="1"/>
    <xf numFmtId="0" fontId="30" fillId="0" borderId="0" xfId="34" applyFont="1"/>
    <xf numFmtId="0" fontId="20" fillId="0" borderId="0" xfId="34" applyFont="1"/>
    <xf numFmtId="0" fontId="17" fillId="0" borderId="0" xfId="34"/>
    <xf numFmtId="0" fontId="20" fillId="0" borderId="0" xfId="34" quotePrefix="1" applyFont="1" applyAlignment="1">
      <alignment horizontal="left"/>
    </xf>
    <xf numFmtId="0" fontId="28" fillId="0" borderId="0" xfId="26" applyFont="1"/>
    <xf numFmtId="0" fontId="32" fillId="0" borderId="0" xfId="0" applyFont="1"/>
    <xf numFmtId="0" fontId="33" fillId="0" borderId="8" xfId="0" applyFont="1" applyBorder="1"/>
    <xf numFmtId="0" fontId="33" fillId="0" borderId="9" xfId="0" quotePrefix="1" applyFont="1" applyBorder="1" applyAlignment="1">
      <alignment horizontal="left"/>
    </xf>
    <xf numFmtId="204" fontId="33" fillId="0" borderId="14" xfId="0" applyNumberFormat="1" applyFont="1" applyBorder="1"/>
    <xf numFmtId="204" fontId="33" fillId="0" borderId="0" xfId="0" applyNumberFormat="1" applyFont="1"/>
    <xf numFmtId="195" fontId="33" fillId="0" borderId="9" xfId="0" applyNumberFormat="1" applyFont="1" applyBorder="1" applyAlignment="1">
      <alignment horizontal="center"/>
    </xf>
    <xf numFmtId="196" fontId="33" fillId="0" borderId="14" xfId="33" applyNumberFormat="1" applyFont="1" applyBorder="1" applyAlignment="1">
      <alignment horizontal="right"/>
    </xf>
    <xf numFmtId="193" fontId="33" fillId="0" borderId="0" xfId="33" applyNumberFormat="1" applyFont="1" applyBorder="1"/>
    <xf numFmtId="0" fontId="33" fillId="0" borderId="0" xfId="0" applyFont="1"/>
    <xf numFmtId="0" fontId="33" fillId="0" borderId="0" xfId="0" applyFont="1" applyAlignment="1">
      <alignment vertical="center"/>
    </xf>
    <xf numFmtId="49" fontId="33" fillId="0" borderId="0" xfId="5" applyNumberFormat="1" applyFont="1" applyBorder="1" applyAlignment="1">
      <alignment horizontal="left" vertical="top"/>
    </xf>
    <xf numFmtId="0" fontId="33" fillId="0" borderId="0" xfId="5" applyFont="1" applyBorder="1" applyAlignment="1">
      <alignment horizontal="center"/>
    </xf>
    <xf numFmtId="0" fontId="33" fillId="0" borderId="0" xfId="5" applyFont="1" applyBorder="1"/>
    <xf numFmtId="0" fontId="35" fillId="0" borderId="0" xfId="5" applyFont="1" applyBorder="1" applyAlignment="1">
      <alignment horizontal="center"/>
    </xf>
    <xf numFmtId="0" fontId="35" fillId="0" borderId="2" xfId="5" applyFont="1" applyBorder="1" applyAlignment="1">
      <alignment horizontal="center"/>
    </xf>
    <xf numFmtId="0" fontId="33" fillId="0" borderId="0" xfId="5" applyFont="1" applyBorder="1" applyAlignment="1">
      <alignment vertical="top"/>
    </xf>
    <xf numFmtId="0" fontId="33" fillId="0" borderId="0" xfId="5" applyFont="1" applyBorder="1" applyAlignment="1">
      <alignment horizontal="left" vertical="top"/>
    </xf>
    <xf numFmtId="0" fontId="35" fillId="0" borderId="14" xfId="5" applyFont="1" applyBorder="1" applyAlignment="1">
      <alignment horizontal="center" vertical="top" wrapText="1"/>
    </xf>
    <xf numFmtId="0" fontId="35" fillId="0" borderId="0" xfId="26" quotePrefix="1" applyFont="1"/>
    <xf numFmtId="0" fontId="33" fillId="0" borderId="0" xfId="26" applyFont="1"/>
    <xf numFmtId="0" fontId="35" fillId="0" borderId="1" xfId="26" applyFont="1" applyBorder="1" applyAlignment="1">
      <alignment horizontal="center" vertical="center"/>
    </xf>
    <xf numFmtId="0" fontId="35" fillId="0" borderId="4" xfId="26" applyFont="1" applyBorder="1" applyAlignment="1">
      <alignment horizontal="center" vertical="center" wrapText="1"/>
    </xf>
    <xf numFmtId="0" fontId="32" fillId="0" borderId="0" xfId="26" applyFont="1"/>
    <xf numFmtId="0" fontId="37" fillId="0" borderId="0" xfId="0" quotePrefix="1" applyFont="1"/>
    <xf numFmtId="0" fontId="34" fillId="0" borderId="0" xfId="0" applyFont="1"/>
    <xf numFmtId="204" fontId="33" fillId="0" borderId="9" xfId="0" applyNumberFormat="1" applyFont="1" applyBorder="1"/>
    <xf numFmtId="202" fontId="33" fillId="0" borderId="9" xfId="33" applyNumberFormat="1" applyFont="1" applyBorder="1" applyAlignment="1">
      <alignment horizontal="right"/>
    </xf>
    <xf numFmtId="202" fontId="33" fillId="0" borderId="14" xfId="33" applyNumberFormat="1" applyFont="1" applyBorder="1" applyAlignment="1">
      <alignment horizontal="right"/>
    </xf>
    <xf numFmtId="0" fontId="33" fillId="0" borderId="8" xfId="0" applyFont="1" applyBorder="1" applyAlignment="1">
      <alignment vertical="center"/>
    </xf>
    <xf numFmtId="0" fontId="33" fillId="0" borderId="9" xfId="0" applyFont="1" applyBorder="1" applyAlignment="1">
      <alignment horizontal="left" vertical="center"/>
    </xf>
    <xf numFmtId="204" fontId="33" fillId="0" borderId="14" xfId="0" applyNumberFormat="1" applyFont="1" applyBorder="1" applyAlignment="1">
      <alignment vertical="center"/>
    </xf>
    <xf numFmtId="0" fontId="33" fillId="0" borderId="9" xfId="0" quotePrefix="1" applyFont="1" applyBorder="1" applyAlignment="1">
      <alignment horizontal="left" vertical="center"/>
    </xf>
    <xf numFmtId="204" fontId="33" fillId="0" borderId="9" xfId="0" applyNumberFormat="1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3" fillId="0" borderId="0" xfId="0" applyFont="1" applyAlignment="1">
      <alignment horizontal="left"/>
    </xf>
    <xf numFmtId="202" fontId="33" fillId="0" borderId="0" xfId="33" applyNumberFormat="1" applyFont="1" applyBorder="1" applyAlignment="1">
      <alignment horizontal="right"/>
    </xf>
    <xf numFmtId="0" fontId="38" fillId="0" borderId="0" xfId="0" applyFont="1"/>
    <xf numFmtId="187" fontId="33" fillId="0" borderId="14" xfId="1" applyFont="1" applyBorder="1"/>
    <xf numFmtId="0" fontId="32" fillId="0" borderId="0" xfId="26" applyFont="1" applyAlignment="1">
      <alignment horizontal="center"/>
    </xf>
    <xf numFmtId="0" fontId="33" fillId="0" borderId="0" xfId="26" applyFont="1" applyAlignment="1">
      <alignment horizontal="centerContinuous"/>
    </xf>
    <xf numFmtId="0" fontId="28" fillId="0" borderId="0" xfId="26" quotePrefix="1" applyFont="1" applyAlignment="1">
      <alignment horizontal="centerContinuous"/>
    </xf>
    <xf numFmtId="190" fontId="33" fillId="0" borderId="0" xfId="1" applyNumberFormat="1" applyFont="1"/>
    <xf numFmtId="187" fontId="33" fillId="0" borderId="0" xfId="1" applyFont="1"/>
    <xf numFmtId="187" fontId="44" fillId="0" borderId="0" xfId="1" applyFont="1"/>
    <xf numFmtId="0" fontId="32" fillId="0" borderId="0" xfId="34" applyFont="1"/>
    <xf numFmtId="0" fontId="33" fillId="0" borderId="10" xfId="34" applyFont="1" applyBorder="1" applyAlignment="1">
      <alignment horizontal="center" vertical="center" wrapText="1"/>
    </xf>
    <xf numFmtId="0" fontId="33" fillId="0" borderId="4" xfId="34" quotePrefix="1" applyFont="1" applyBorder="1" applyAlignment="1">
      <alignment horizontal="center" vertical="center" wrapText="1"/>
    </xf>
    <xf numFmtId="0" fontId="33" fillId="0" borderId="12" xfId="34" quotePrefix="1" applyFont="1" applyBorder="1" applyAlignment="1">
      <alignment horizontal="center" vertical="center" wrapText="1"/>
    </xf>
    <xf numFmtId="0" fontId="33" fillId="0" borderId="10" xfId="34" applyFont="1" applyBorder="1"/>
    <xf numFmtId="0" fontId="33" fillId="0" borderId="14" xfId="34" applyFont="1" applyBorder="1"/>
    <xf numFmtId="0" fontId="32" fillId="0" borderId="0" xfId="34" applyFont="1" applyAlignment="1">
      <alignment vertical="center"/>
    </xf>
    <xf numFmtId="0" fontId="33" fillId="0" borderId="13" xfId="34" applyFont="1" applyBorder="1" applyAlignment="1">
      <alignment horizontal="center" vertical="center" wrapText="1"/>
    </xf>
    <xf numFmtId="0" fontId="33" fillId="0" borderId="12" xfId="34" applyFont="1" applyBorder="1" applyAlignment="1">
      <alignment horizontal="center" vertical="center" wrapText="1"/>
    </xf>
    <xf numFmtId="0" fontId="33" fillId="0" borderId="14" xfId="34" applyFont="1" applyBorder="1" applyAlignment="1">
      <alignment wrapText="1"/>
    </xf>
    <xf numFmtId="190" fontId="49" fillId="0" borderId="10" xfId="35" applyNumberFormat="1" applyFont="1" applyBorder="1" applyAlignment="1">
      <alignment vertical="center"/>
    </xf>
    <xf numFmtId="202" fontId="49" fillId="3" borderId="4" xfId="34" applyNumberFormat="1" applyFont="1" applyFill="1" applyBorder="1" applyAlignment="1">
      <alignment horizontal="right" vertical="center"/>
    </xf>
    <xf numFmtId="187" fontId="49" fillId="0" borderId="4" xfId="1" applyFont="1" applyBorder="1" applyAlignment="1">
      <alignment horizontal="right" vertical="center"/>
    </xf>
    <xf numFmtId="190" fontId="49" fillId="0" borderId="14" xfId="35" applyNumberFormat="1" applyFont="1" applyBorder="1" applyAlignment="1">
      <alignment vertical="center"/>
    </xf>
    <xf numFmtId="202" fontId="49" fillId="3" borderId="9" xfId="34" applyNumberFormat="1" applyFont="1" applyFill="1" applyBorder="1" applyAlignment="1">
      <alignment horizontal="right" vertical="center"/>
    </xf>
    <xf numFmtId="190" fontId="49" fillId="0" borderId="9" xfId="35" applyNumberFormat="1" applyFont="1" applyBorder="1" applyAlignment="1">
      <alignment vertical="center"/>
    </xf>
    <xf numFmtId="187" fontId="49" fillId="0" borderId="9" xfId="1" applyFont="1" applyBorder="1" applyAlignment="1">
      <alignment horizontal="right" vertical="center"/>
    </xf>
    <xf numFmtId="0" fontId="28" fillId="0" borderId="0" xfId="34" quotePrefix="1" applyFont="1" applyAlignment="1">
      <alignment horizontal="left" vertical="center"/>
    </xf>
    <xf numFmtId="202" fontId="50" fillId="3" borderId="1" xfId="34" applyNumberFormat="1" applyFont="1" applyFill="1" applyBorder="1" applyAlignment="1">
      <alignment horizontal="right" vertical="center"/>
    </xf>
    <xf numFmtId="0" fontId="31" fillId="0" borderId="0" xfId="26" quotePrefix="1" applyFont="1" applyAlignment="1">
      <alignment horizontal="left"/>
    </xf>
    <xf numFmtId="0" fontId="32" fillId="0" borderId="0" xfId="26" quotePrefix="1" applyFont="1" applyAlignment="1">
      <alignment horizontal="left"/>
    </xf>
    <xf numFmtId="15" fontId="35" fillId="0" borderId="0" xfId="26" applyNumberFormat="1" applyFont="1"/>
    <xf numFmtId="0" fontId="33" fillId="0" borderId="0" xfId="26" quotePrefix="1" applyFont="1" applyAlignment="1">
      <alignment horizontal="left"/>
    </xf>
    <xf numFmtId="0" fontId="33" fillId="0" borderId="0" xfId="26" quotePrefix="1" applyFont="1" applyAlignment="1">
      <alignment horizontal="center" vertical="center"/>
    </xf>
    <xf numFmtId="0" fontId="33" fillId="0" borderId="11" xfId="26" quotePrefix="1" applyFont="1" applyBorder="1" applyAlignment="1">
      <alignment horizontal="right" vertical="top" wrapText="1"/>
    </xf>
    <xf numFmtId="0" fontId="33" fillId="0" borderId="12" xfId="26" quotePrefix="1" applyFont="1" applyBorder="1" applyAlignment="1">
      <alignment horizontal="left" vertical="top" wrapText="1"/>
    </xf>
    <xf numFmtId="190" fontId="33" fillId="0" borderId="2" xfId="33" applyNumberFormat="1" applyFont="1" applyBorder="1"/>
    <xf numFmtId="187" fontId="33" fillId="0" borderId="13" xfId="33" applyFont="1" applyBorder="1" applyAlignment="1">
      <alignment horizontal="center"/>
    </xf>
    <xf numFmtId="195" fontId="33" fillId="0" borderId="13" xfId="33" applyNumberFormat="1" applyFont="1" applyBorder="1" applyAlignment="1">
      <alignment horizontal="center"/>
    </xf>
    <xf numFmtId="0" fontId="33" fillId="0" borderId="8" xfId="26" applyFont="1" applyBorder="1" applyAlignment="1">
      <alignment horizontal="right" vertical="top" wrapText="1"/>
    </xf>
    <xf numFmtId="0" fontId="33" fillId="0" borderId="9" xfId="26" applyFont="1" applyBorder="1" applyAlignment="1">
      <alignment horizontal="left" vertical="top" wrapText="1"/>
    </xf>
    <xf numFmtId="190" fontId="33" fillId="0" borderId="0" xfId="33" applyNumberFormat="1" applyFont="1" applyBorder="1"/>
    <xf numFmtId="195" fontId="33" fillId="0" borderId="14" xfId="33" applyNumberFormat="1" applyFont="1" applyBorder="1" applyAlignment="1">
      <alignment horizontal="center"/>
    </xf>
    <xf numFmtId="0" fontId="33" fillId="0" borderId="8" xfId="26" quotePrefix="1" applyFont="1" applyBorder="1" applyAlignment="1">
      <alignment horizontal="right" vertical="top" wrapText="1"/>
    </xf>
    <xf numFmtId="0" fontId="33" fillId="0" borderId="9" xfId="26" quotePrefix="1" applyFont="1" applyBorder="1" applyAlignment="1">
      <alignment horizontal="left" vertical="top" wrapText="1"/>
    </xf>
    <xf numFmtId="197" fontId="33" fillId="0" borderId="0" xfId="33" applyNumberFormat="1" applyFont="1" applyBorder="1"/>
    <xf numFmtId="198" fontId="33" fillId="0" borderId="0" xfId="33" applyNumberFormat="1" applyFont="1" applyBorder="1"/>
    <xf numFmtId="194" fontId="33" fillId="0" borderId="14" xfId="33" applyNumberFormat="1" applyFont="1" applyBorder="1" applyAlignment="1">
      <alignment horizontal="center"/>
    </xf>
    <xf numFmtId="0" fontId="33" fillId="0" borderId="8" xfId="26" quotePrefix="1" applyFont="1" applyBorder="1" applyAlignment="1">
      <alignment horizontal="right" wrapText="1"/>
    </xf>
    <xf numFmtId="0" fontId="33" fillId="0" borderId="9" xfId="26" quotePrefix="1" applyFont="1" applyBorder="1" applyAlignment="1">
      <alignment horizontal="left" wrapText="1"/>
    </xf>
    <xf numFmtId="0" fontId="33" fillId="0" borderId="8" xfId="26" applyFont="1" applyBorder="1" applyAlignment="1">
      <alignment horizontal="right" wrapText="1"/>
    </xf>
    <xf numFmtId="0" fontId="33" fillId="0" borderId="9" xfId="26" applyFont="1" applyBorder="1" applyAlignment="1">
      <alignment horizontal="left" wrapText="1"/>
    </xf>
    <xf numFmtId="0" fontId="33" fillId="0" borderId="0" xfId="26" applyFont="1" applyAlignment="1">
      <alignment horizontal="left"/>
    </xf>
    <xf numFmtId="0" fontId="33" fillId="0" borderId="0" xfId="26" applyFont="1" applyAlignment="1">
      <alignment horizontal="left" vertical="top"/>
    </xf>
    <xf numFmtId="187" fontId="33" fillId="0" borderId="0" xfId="1" applyFont="1" applyBorder="1"/>
    <xf numFmtId="190" fontId="33" fillId="0" borderId="0" xfId="1" applyNumberFormat="1" applyFont="1" applyBorder="1"/>
    <xf numFmtId="0" fontId="33" fillId="0" borderId="8" xfId="26" applyFont="1" applyBorder="1"/>
    <xf numFmtId="0" fontId="33" fillId="0" borderId="9" xfId="26" quotePrefix="1" applyFont="1" applyBorder="1" applyAlignment="1">
      <alignment horizontal="left"/>
    </xf>
    <xf numFmtId="204" fontId="33" fillId="0" borderId="14" xfId="26" applyNumberFormat="1" applyFont="1" applyBorder="1"/>
    <xf numFmtId="195" fontId="33" fillId="0" borderId="14" xfId="26" applyNumberFormat="1" applyFont="1" applyBorder="1" applyAlignment="1">
      <alignment horizontal="center"/>
    </xf>
    <xf numFmtId="193" fontId="33" fillId="0" borderId="14" xfId="26" applyNumberFormat="1" applyFont="1" applyBorder="1" applyAlignment="1">
      <alignment horizontal="center"/>
    </xf>
    <xf numFmtId="194" fontId="33" fillId="0" borderId="14" xfId="26" applyNumberFormat="1" applyFont="1" applyBorder="1" applyAlignment="1">
      <alignment horizontal="center"/>
    </xf>
    <xf numFmtId="0" fontId="34" fillId="0" borderId="3" xfId="26" applyFont="1" applyBorder="1"/>
    <xf numFmtId="0" fontId="34" fillId="0" borderId="16" xfId="26" applyFont="1" applyBorder="1" applyAlignment="1">
      <alignment horizontal="left"/>
    </xf>
    <xf numFmtId="193" fontId="34" fillId="0" borderId="10" xfId="26" applyNumberFormat="1" applyFont="1" applyBorder="1" applyAlignment="1">
      <alignment horizontal="center"/>
    </xf>
    <xf numFmtId="0" fontId="34" fillId="0" borderId="8" xfId="26" applyFont="1" applyBorder="1"/>
    <xf numFmtId="0" fontId="34" fillId="0" borderId="0" xfId="26" applyFont="1" applyAlignment="1">
      <alignment horizontal="left"/>
    </xf>
    <xf numFmtId="193" fontId="34" fillId="0" borderId="14" xfId="26" applyNumberFormat="1" applyFont="1" applyBorder="1" applyAlignment="1">
      <alignment horizontal="center"/>
    </xf>
    <xf numFmtId="0" fontId="34" fillId="0" borderId="0" xfId="26" quotePrefix="1" applyFont="1" applyAlignment="1">
      <alignment horizontal="left"/>
    </xf>
    <xf numFmtId="193" fontId="33" fillId="0" borderId="0" xfId="26" applyNumberFormat="1" applyFont="1"/>
    <xf numFmtId="0" fontId="34" fillId="0" borderId="11" xfId="26" applyFont="1" applyBorder="1"/>
    <xf numFmtId="0" fontId="33" fillId="0" borderId="0" xfId="26" quotePrefix="1" applyFont="1" applyAlignment="1">
      <alignment horizontal="left" vertical="center"/>
    </xf>
    <xf numFmtId="0" fontId="33" fillId="0" borderId="0" xfId="26" quotePrefix="1" applyFont="1" applyAlignment="1">
      <alignment horizontal="right"/>
    </xf>
    <xf numFmtId="0" fontId="34" fillId="0" borderId="0" xfId="26" applyFont="1"/>
    <xf numFmtId="202" fontId="33" fillId="0" borderId="14" xfId="26" applyNumberFormat="1" applyFont="1" applyBorder="1" applyAlignment="1">
      <alignment horizontal="center"/>
    </xf>
    <xf numFmtId="0" fontId="33" fillId="0" borderId="0" xfId="26" quotePrefix="1" applyFont="1" applyAlignment="1">
      <alignment horizontal="centerContinuous"/>
    </xf>
    <xf numFmtId="193" fontId="33" fillId="0" borderId="0" xfId="26" applyNumberFormat="1" applyFont="1" applyAlignment="1">
      <alignment horizontal="centerContinuous"/>
    </xf>
    <xf numFmtId="187" fontId="21" fillId="0" borderId="0" xfId="1" applyFont="1"/>
    <xf numFmtId="187" fontId="36" fillId="0" borderId="1" xfId="1" applyFont="1" applyBorder="1" applyAlignment="1">
      <alignment horizontal="center" vertical="center"/>
    </xf>
    <xf numFmtId="187" fontId="33" fillId="0" borderId="10" xfId="1" applyFont="1" applyBorder="1" applyAlignment="1">
      <alignment vertical="center" wrapText="1"/>
    </xf>
    <xf numFmtId="187" fontId="20" fillId="0" borderId="0" xfId="1" applyFont="1"/>
    <xf numFmtId="0" fontId="35" fillId="3" borderId="14" xfId="5" applyFont="1" applyFill="1" applyBorder="1" applyAlignment="1">
      <alignment horizontal="center" vertical="top" wrapText="1"/>
    </xf>
    <xf numFmtId="0" fontId="33" fillId="0" borderId="8" xfId="26" applyFont="1" applyBorder="1" applyAlignment="1">
      <alignment vertical="center"/>
    </xf>
    <xf numFmtId="0" fontId="33" fillId="0" borderId="9" xfId="26" applyFont="1" applyBorder="1" applyAlignment="1">
      <alignment vertical="center"/>
    </xf>
    <xf numFmtId="0" fontId="20" fillId="0" borderId="0" xfId="26" applyFont="1" applyAlignment="1">
      <alignment vertical="center"/>
    </xf>
    <xf numFmtId="0" fontId="35" fillId="0" borderId="3" xfId="26" applyFont="1" applyBorder="1" applyAlignment="1">
      <alignment vertical="center"/>
    </xf>
    <xf numFmtId="0" fontId="35" fillId="0" borderId="9" xfId="26" applyFont="1" applyBorder="1" applyAlignment="1">
      <alignment vertical="center"/>
    </xf>
    <xf numFmtId="0" fontId="33" fillId="0" borderId="0" xfId="26" applyFont="1" applyAlignment="1">
      <alignment vertical="center"/>
    </xf>
    <xf numFmtId="190" fontId="33" fillId="0" borderId="14" xfId="1" applyNumberFormat="1" applyFont="1" applyBorder="1" applyAlignment="1">
      <alignment vertical="center"/>
    </xf>
    <xf numFmtId="190" fontId="35" fillId="3" borderId="14" xfId="1" applyNumberFormat="1" applyFont="1" applyFill="1" applyBorder="1" applyAlignment="1">
      <alignment vertical="center"/>
    </xf>
    <xf numFmtId="0" fontId="35" fillId="0" borderId="8" xfId="26" applyFont="1" applyBorder="1" applyAlignment="1">
      <alignment vertical="center"/>
    </xf>
    <xf numFmtId="0" fontId="33" fillId="0" borderId="11" xfId="26" applyFont="1" applyBorder="1" applyAlignment="1">
      <alignment vertical="center"/>
    </xf>
    <xf numFmtId="0" fontId="33" fillId="0" borderId="12" xfId="26" applyFont="1" applyBorder="1" applyAlignment="1">
      <alignment vertical="center"/>
    </xf>
    <xf numFmtId="0" fontId="33" fillId="0" borderId="13" xfId="26" applyFont="1" applyBorder="1" applyAlignment="1">
      <alignment horizontal="center" vertical="center" wrapText="1"/>
    </xf>
    <xf numFmtId="0" fontId="35" fillId="0" borderId="0" xfId="32" quotePrefix="1" applyFont="1"/>
    <xf numFmtId="193" fontId="20" fillId="0" borderId="0" xfId="32" applyNumberFormat="1" applyFont="1"/>
    <xf numFmtId="193" fontId="33" fillId="3" borderId="14" xfId="33" applyNumberFormat="1" applyFont="1" applyFill="1" applyBorder="1"/>
    <xf numFmtId="0" fontId="34" fillId="0" borderId="2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4" xfId="0" applyFont="1" applyBorder="1" applyAlignment="1">
      <alignment horizontal="left" vertical="center"/>
    </xf>
    <xf numFmtId="204" fontId="33" fillId="0" borderId="10" xfId="0" applyNumberFormat="1" applyFont="1" applyBorder="1" applyAlignment="1">
      <alignment vertical="center"/>
    </xf>
    <xf numFmtId="193" fontId="35" fillId="3" borderId="14" xfId="33" applyNumberFormat="1" applyFont="1" applyFill="1" applyBorder="1"/>
    <xf numFmtId="202" fontId="35" fillId="0" borderId="14" xfId="33" applyNumberFormat="1" applyFont="1" applyBorder="1" applyAlignment="1">
      <alignment horizontal="right"/>
    </xf>
    <xf numFmtId="190" fontId="33" fillId="0" borderId="4" xfId="1" applyNumberFormat="1" applyFont="1" applyBorder="1" applyAlignment="1">
      <alignment vertical="center"/>
    </xf>
    <xf numFmtId="190" fontId="33" fillId="0" borderId="9" xfId="1" applyNumberFormat="1" applyFont="1" applyBorder="1" applyAlignment="1">
      <alignment vertical="center"/>
    </xf>
    <xf numFmtId="190" fontId="33" fillId="0" borderId="12" xfId="1" applyNumberFormat="1" applyFont="1" applyBorder="1" applyAlignment="1">
      <alignment vertical="center"/>
    </xf>
    <xf numFmtId="190" fontId="51" fillId="0" borderId="0" xfId="1" applyNumberFormat="1" applyFont="1"/>
    <xf numFmtId="204" fontId="35" fillId="3" borderId="10" xfId="0" applyNumberFormat="1" applyFont="1" applyFill="1" applyBorder="1"/>
    <xf numFmtId="204" fontId="35" fillId="3" borderId="14" xfId="0" applyNumberFormat="1" applyFont="1" applyFill="1" applyBorder="1"/>
    <xf numFmtId="206" fontId="33" fillId="3" borderId="14" xfId="33" applyNumberFormat="1" applyFont="1" applyFill="1" applyBorder="1"/>
    <xf numFmtId="190" fontId="33" fillId="0" borderId="14" xfId="1" applyNumberFormat="1" applyFont="1" applyBorder="1"/>
    <xf numFmtId="190" fontId="33" fillId="0" borderId="10" xfId="1" applyNumberFormat="1" applyFont="1" applyBorder="1"/>
    <xf numFmtId="0" fontId="50" fillId="0" borderId="0" xfId="26" quotePrefix="1" applyFont="1"/>
    <xf numFmtId="0" fontId="35" fillId="3" borderId="11" xfId="26" applyFont="1" applyFill="1" applyBorder="1" applyAlignment="1">
      <alignment horizontal="center" vertical="center" wrapText="1"/>
    </xf>
    <xf numFmtId="0" fontId="33" fillId="0" borderId="12" xfId="26" applyFont="1" applyBorder="1" applyAlignment="1">
      <alignment horizontal="center" vertical="center" wrapText="1"/>
    </xf>
    <xf numFmtId="204" fontId="33" fillId="0" borderId="9" xfId="26" applyNumberFormat="1" applyFont="1" applyBorder="1"/>
    <xf numFmtId="195" fontId="33" fillId="0" borderId="9" xfId="26" applyNumberFormat="1" applyFont="1" applyBorder="1" applyAlignment="1">
      <alignment horizontal="center"/>
    </xf>
    <xf numFmtId="204" fontId="35" fillId="3" borderId="0" xfId="26" applyNumberFormat="1" applyFont="1" applyFill="1"/>
    <xf numFmtId="204" fontId="33" fillId="0" borderId="9" xfId="26" applyNumberFormat="1" applyFont="1" applyBorder="1" applyAlignment="1">
      <alignment horizontal="right"/>
    </xf>
    <xf numFmtId="204" fontId="35" fillId="3" borderId="9" xfId="26" applyNumberFormat="1" applyFont="1" applyFill="1" applyBorder="1" applyAlignment="1">
      <alignment horizontal="right"/>
    </xf>
    <xf numFmtId="193" fontId="33" fillId="0" borderId="9" xfId="33" applyNumberFormat="1" applyFont="1" applyBorder="1"/>
    <xf numFmtId="208" fontId="33" fillId="0" borderId="9" xfId="33" applyNumberFormat="1" applyFont="1" applyBorder="1"/>
    <xf numFmtId="206" fontId="33" fillId="0" borderId="9" xfId="33" applyNumberFormat="1" applyFont="1" applyBorder="1"/>
    <xf numFmtId="205" fontId="33" fillId="0" borderId="9" xfId="33" applyNumberFormat="1" applyFont="1" applyBorder="1"/>
    <xf numFmtId="205" fontId="35" fillId="3" borderId="0" xfId="33" applyNumberFormat="1" applyFont="1" applyFill="1" applyBorder="1"/>
    <xf numFmtId="209" fontId="33" fillId="0" borderId="14" xfId="33" applyNumberFormat="1" applyFont="1" applyBorder="1" applyAlignment="1">
      <alignment horizontal="right"/>
    </xf>
    <xf numFmtId="207" fontId="33" fillId="0" borderId="9" xfId="33" applyNumberFormat="1" applyFont="1" applyBorder="1"/>
    <xf numFmtId="208" fontId="35" fillId="3" borderId="9" xfId="33" applyNumberFormat="1" applyFont="1" applyFill="1" applyBorder="1"/>
    <xf numFmtId="1" fontId="33" fillId="0" borderId="9" xfId="33" applyNumberFormat="1" applyFont="1" applyBorder="1"/>
    <xf numFmtId="205" fontId="35" fillId="3" borderId="8" xfId="33" applyNumberFormat="1" applyFont="1" applyFill="1" applyBorder="1"/>
    <xf numFmtId="193" fontId="33" fillId="0" borderId="14" xfId="33" applyNumberFormat="1" applyFont="1" applyBorder="1"/>
    <xf numFmtId="205" fontId="33" fillId="0" borderId="14" xfId="33" applyNumberFormat="1" applyFont="1" applyBorder="1"/>
    <xf numFmtId="187" fontId="33" fillId="0" borderId="14" xfId="1" applyFont="1" applyBorder="1" applyAlignment="1">
      <alignment vertical="center"/>
    </xf>
    <xf numFmtId="190" fontId="33" fillId="0" borderId="14" xfId="33" applyNumberFormat="1" applyFont="1" applyBorder="1" applyAlignment="1">
      <alignment vertical="center"/>
    </xf>
    <xf numFmtId="205" fontId="35" fillId="3" borderId="8" xfId="33" applyNumberFormat="1" applyFont="1" applyFill="1" applyBorder="1" applyAlignment="1">
      <alignment vertical="center"/>
    </xf>
    <xf numFmtId="187" fontId="33" fillId="0" borderId="14" xfId="1" applyFont="1" applyBorder="1" applyAlignment="1">
      <alignment horizontal="right" vertical="center"/>
    </xf>
    <xf numFmtId="205" fontId="33" fillId="0" borderId="9" xfId="33" applyNumberFormat="1" applyFont="1" applyBorder="1" applyAlignment="1">
      <alignment vertical="center"/>
    </xf>
    <xf numFmtId="205" fontId="33" fillId="0" borderId="14" xfId="33" applyNumberFormat="1" applyFont="1" applyBorder="1" applyAlignment="1">
      <alignment vertical="center"/>
    </xf>
    <xf numFmtId="208" fontId="35" fillId="3" borderId="9" xfId="33" applyNumberFormat="1" applyFont="1" applyFill="1" applyBorder="1" applyAlignment="1">
      <alignment vertical="center"/>
    </xf>
    <xf numFmtId="187" fontId="33" fillId="0" borderId="8" xfId="1" applyFont="1" applyBorder="1" applyAlignment="1">
      <alignment vertical="center"/>
    </xf>
    <xf numFmtId="187" fontId="33" fillId="0" borderId="13" xfId="1" applyFont="1" applyBorder="1" applyAlignment="1">
      <alignment horizontal="right" vertical="center"/>
    </xf>
    <xf numFmtId="205" fontId="33" fillId="0" borderId="0" xfId="26" applyNumberFormat="1" applyFont="1"/>
    <xf numFmtId="0" fontId="33" fillId="0" borderId="9" xfId="26" applyFont="1" applyBorder="1" applyAlignment="1">
      <alignment horizontal="left" vertical="center"/>
    </xf>
    <xf numFmtId="0" fontId="33" fillId="0" borderId="9" xfId="26" quotePrefix="1" applyFont="1" applyBorder="1" applyAlignment="1">
      <alignment horizontal="left" vertical="center"/>
    </xf>
    <xf numFmtId="0" fontId="33" fillId="0" borderId="12" xfId="26" quotePrefix="1" applyFont="1" applyBorder="1" applyAlignment="1">
      <alignment horizontal="left" vertical="center"/>
    </xf>
    <xf numFmtId="0" fontId="32" fillId="0" borderId="0" xfId="0" quotePrefix="1" applyFont="1" applyAlignment="1">
      <alignment horizontal="left"/>
    </xf>
    <xf numFmtId="0" fontId="35" fillId="0" borderId="5" xfId="26" applyFont="1" applyBorder="1" applyAlignment="1">
      <alignment horizontal="center" vertical="center" wrapText="1"/>
    </xf>
    <xf numFmtId="0" fontId="31" fillId="0" borderId="0" xfId="0" quotePrefix="1" applyFont="1" applyAlignment="1">
      <alignment horizontal="left"/>
    </xf>
    <xf numFmtId="0" fontId="35" fillId="0" borderId="1" xfId="26" quotePrefix="1" applyFont="1" applyBorder="1" applyAlignment="1">
      <alignment horizontal="center" vertical="center" wrapText="1"/>
    </xf>
    <xf numFmtId="0" fontId="35" fillId="0" borderId="5" xfId="26" quotePrefix="1" applyFont="1" applyBorder="1" applyAlignment="1">
      <alignment horizontal="center" vertical="center" wrapText="1"/>
    </xf>
    <xf numFmtId="0" fontId="35" fillId="0" borderId="0" xfId="26" applyFont="1"/>
    <xf numFmtId="0" fontId="33" fillId="0" borderId="0" xfId="26" quotePrefix="1" applyFont="1" applyAlignment="1">
      <alignment horizontal="right" vertical="center"/>
    </xf>
    <xf numFmtId="0" fontId="33" fillId="0" borderId="6" xfId="26" quotePrefix="1" applyFont="1" applyBorder="1" applyAlignment="1">
      <alignment horizontal="center" vertical="center" wrapText="1"/>
    </xf>
    <xf numFmtId="0" fontId="33" fillId="0" borderId="8" xfId="26" quotePrefix="1" applyFont="1" applyBorder="1" applyAlignment="1">
      <alignment horizontal="center" vertical="center" wrapText="1"/>
    </xf>
    <xf numFmtId="190" fontId="33" fillId="0" borderId="12" xfId="33" applyNumberFormat="1" applyFont="1" applyBorder="1"/>
    <xf numFmtId="187" fontId="33" fillId="0" borderId="12" xfId="33" applyFont="1" applyBorder="1" applyAlignment="1">
      <alignment horizontal="center"/>
    </xf>
    <xf numFmtId="187" fontId="33" fillId="0" borderId="8" xfId="33" applyFont="1" applyBorder="1" applyAlignment="1">
      <alignment horizontal="center"/>
    </xf>
    <xf numFmtId="190" fontId="33" fillId="0" borderId="10" xfId="33" applyNumberFormat="1" applyFont="1" applyBorder="1" applyAlignment="1">
      <alignment horizontal="right"/>
    </xf>
    <xf numFmtId="195" fontId="33" fillId="0" borderId="12" xfId="33" applyNumberFormat="1" applyFont="1" applyBorder="1" applyAlignment="1">
      <alignment horizontal="center"/>
    </xf>
    <xf numFmtId="190" fontId="33" fillId="0" borderId="10" xfId="33" applyNumberFormat="1" applyFont="1" applyBorder="1"/>
    <xf numFmtId="187" fontId="33" fillId="0" borderId="12" xfId="33" applyFont="1" applyBorder="1"/>
    <xf numFmtId="196" fontId="33" fillId="0" borderId="9" xfId="33" applyNumberFormat="1" applyFont="1" applyBorder="1" applyAlignment="1">
      <alignment horizontal="right"/>
    </xf>
    <xf numFmtId="190" fontId="33" fillId="0" borderId="9" xfId="33" applyNumberFormat="1" applyFont="1" applyBorder="1"/>
    <xf numFmtId="195" fontId="33" fillId="0" borderId="9" xfId="33" applyNumberFormat="1" applyFont="1" applyBorder="1" applyAlignment="1">
      <alignment horizontal="center"/>
    </xf>
    <xf numFmtId="195" fontId="33" fillId="0" borderId="8" xfId="33" applyNumberFormat="1" applyFont="1" applyBorder="1" applyAlignment="1">
      <alignment horizontal="center"/>
    </xf>
    <xf numFmtId="190" fontId="33" fillId="0" borderId="14" xfId="33" applyNumberFormat="1" applyFont="1" applyBorder="1" applyAlignment="1">
      <alignment horizontal="right"/>
    </xf>
    <xf numFmtId="190" fontId="33" fillId="0" borderId="14" xfId="33" applyNumberFormat="1" applyFont="1" applyBorder="1"/>
    <xf numFmtId="187" fontId="33" fillId="0" borderId="9" xfId="33" applyFont="1" applyBorder="1"/>
    <xf numFmtId="199" fontId="33" fillId="0" borderId="9" xfId="33" applyNumberFormat="1" applyFont="1" applyBorder="1"/>
    <xf numFmtId="196" fontId="33" fillId="0" borderId="8" xfId="33" applyNumberFormat="1" applyFont="1" applyBorder="1" applyAlignment="1">
      <alignment horizontal="right"/>
    </xf>
    <xf numFmtId="197" fontId="33" fillId="0" borderId="9" xfId="33" applyNumberFormat="1" applyFont="1" applyBorder="1"/>
    <xf numFmtId="194" fontId="33" fillId="0" borderId="9" xfId="33" applyNumberFormat="1" applyFont="1" applyBorder="1" applyAlignment="1">
      <alignment horizontal="center"/>
    </xf>
    <xf numFmtId="0" fontId="33" fillId="0" borderId="9" xfId="26" applyFont="1" applyBorder="1" applyAlignment="1">
      <alignment horizontal="left"/>
    </xf>
    <xf numFmtId="198" fontId="33" fillId="0" borderId="0" xfId="33" applyNumberFormat="1" applyFont="1" applyBorder="1" applyAlignment="1">
      <alignment horizontal="right"/>
    </xf>
    <xf numFmtId="198" fontId="33" fillId="0" borderId="14" xfId="33" applyNumberFormat="1" applyFont="1" applyBorder="1" applyAlignment="1">
      <alignment horizontal="right"/>
    </xf>
    <xf numFmtId="197" fontId="33" fillId="0" borderId="8" xfId="33" applyNumberFormat="1" applyFont="1" applyBorder="1"/>
    <xf numFmtId="198" fontId="33" fillId="0" borderId="9" xfId="33" applyNumberFormat="1" applyFont="1" applyBorder="1" applyAlignment="1">
      <alignment horizontal="right"/>
    </xf>
    <xf numFmtId="194" fontId="33" fillId="0" borderId="14" xfId="33" applyNumberFormat="1" applyFont="1" applyFill="1" applyBorder="1" applyAlignment="1">
      <alignment horizontal="center"/>
    </xf>
    <xf numFmtId="194" fontId="33" fillId="0" borderId="9" xfId="33" applyNumberFormat="1" applyFont="1" applyFill="1" applyBorder="1" applyAlignment="1">
      <alignment horizontal="center"/>
    </xf>
    <xf numFmtId="194" fontId="33" fillId="0" borderId="0" xfId="33" applyNumberFormat="1" applyFont="1" applyFill="1" applyBorder="1" applyAlignment="1">
      <alignment horizontal="center"/>
    </xf>
    <xf numFmtId="0" fontId="33" fillId="0" borderId="3" xfId="26" applyFont="1" applyBorder="1" applyAlignment="1">
      <alignment horizontal="right" wrapText="1"/>
    </xf>
    <xf numFmtId="0" fontId="33" fillId="0" borderId="4" xfId="26" applyFont="1" applyBorder="1" applyAlignment="1">
      <alignment horizontal="left" wrapText="1"/>
    </xf>
    <xf numFmtId="197" fontId="33" fillId="0" borderId="16" xfId="33" applyNumberFormat="1" applyFont="1" applyBorder="1"/>
    <xf numFmtId="196" fontId="33" fillId="0" borderId="10" xfId="33" applyNumberFormat="1" applyFont="1" applyBorder="1" applyAlignment="1">
      <alignment horizontal="right"/>
    </xf>
    <xf numFmtId="190" fontId="33" fillId="0" borderId="16" xfId="1" applyNumberFormat="1" applyFont="1" applyBorder="1"/>
    <xf numFmtId="194" fontId="33" fillId="0" borderId="10" xfId="33" applyNumberFormat="1" applyFont="1" applyBorder="1" applyAlignment="1">
      <alignment horizontal="center"/>
    </xf>
    <xf numFmtId="187" fontId="34" fillId="0" borderId="10" xfId="1" applyFont="1" applyBorder="1" applyAlignment="1">
      <alignment horizontal="center"/>
    </xf>
    <xf numFmtId="187" fontId="34" fillId="0" borderId="14" xfId="1" applyFont="1" applyBorder="1" applyAlignment="1">
      <alignment horizontal="center"/>
    </xf>
    <xf numFmtId="0" fontId="49" fillId="0" borderId="0" xfId="3" applyFont="1" applyAlignment="1">
      <alignment vertical="top"/>
    </xf>
    <xf numFmtId="0" fontId="49" fillId="0" borderId="0" xfId="3" applyFont="1" applyBorder="1" applyAlignment="1">
      <alignment vertical="top"/>
    </xf>
    <xf numFmtId="0" fontId="50" fillId="0" borderId="0" xfId="2" applyFont="1" applyFill="1" applyBorder="1" applyAlignment="1">
      <alignment horizontal="right" vertical="center"/>
    </xf>
    <xf numFmtId="0" fontId="50" fillId="0" borderId="0" xfId="2" applyFont="1" applyFill="1" applyBorder="1" applyAlignment="1">
      <alignment horizontal="right" vertical="center" wrapText="1"/>
    </xf>
    <xf numFmtId="0" fontId="49" fillId="0" borderId="0" xfId="3" applyFont="1" applyAlignment="1">
      <alignment vertical="center"/>
    </xf>
    <xf numFmtId="0" fontId="50" fillId="0" borderId="8" xfId="5" applyFont="1" applyBorder="1" applyAlignment="1">
      <alignment horizontal="left" vertical="top"/>
    </xf>
    <xf numFmtId="0" fontId="50" fillId="0" borderId="9" xfId="5" applyFont="1" applyBorder="1" applyAlignment="1">
      <alignment vertical="top"/>
    </xf>
    <xf numFmtId="187" fontId="50" fillId="3" borderId="1" xfId="1" applyFont="1" applyFill="1" applyBorder="1" applyAlignment="1" applyProtection="1">
      <alignment vertical="top"/>
    </xf>
    <xf numFmtId="1" fontId="49" fillId="0" borderId="0" xfId="4" applyFont="1" applyFill="1" applyAlignment="1">
      <alignment vertical="top"/>
    </xf>
    <xf numFmtId="0" fontId="49" fillId="0" borderId="8" xfId="5" applyFont="1" applyBorder="1" applyAlignment="1">
      <alignment horizontal="left" vertical="top" wrapText="1"/>
    </xf>
    <xf numFmtId="0" fontId="49" fillId="0" borderId="9" xfId="3" applyFont="1" applyBorder="1" applyAlignment="1">
      <alignment horizontal="center" vertical="top"/>
    </xf>
    <xf numFmtId="187" fontId="50" fillId="3" borderId="1" xfId="1" applyFont="1" applyFill="1" applyBorder="1" applyAlignment="1" applyProtection="1">
      <alignment horizontal="center" vertical="top"/>
    </xf>
    <xf numFmtId="0" fontId="49" fillId="0" borderId="8" xfId="6" applyFont="1" applyBorder="1" applyAlignment="1">
      <alignment horizontal="left" vertical="top"/>
    </xf>
    <xf numFmtId="187" fontId="49" fillId="0" borderId="1" xfId="1" applyFont="1" applyFill="1" applyBorder="1" applyAlignment="1" applyProtection="1">
      <alignment vertical="top"/>
    </xf>
    <xf numFmtId="187" fontId="49" fillId="0" borderId="1" xfId="1" applyFont="1" applyFill="1" applyBorder="1" applyAlignment="1" applyProtection="1">
      <alignment horizontal="center" vertical="top"/>
    </xf>
    <xf numFmtId="0" fontId="49" fillId="0" borderId="8" xfId="5" applyFont="1" applyBorder="1" applyAlignment="1">
      <alignment horizontal="left" vertical="top"/>
    </xf>
    <xf numFmtId="187" fontId="50" fillId="3" borderId="1" xfId="1" applyFont="1" applyFill="1" applyBorder="1" applyAlignment="1">
      <alignment horizontal="center" vertical="top"/>
    </xf>
    <xf numFmtId="0" fontId="50" fillId="0" borderId="9" xfId="3" applyFont="1" applyBorder="1" applyAlignment="1">
      <alignment horizontal="center" vertical="top"/>
    </xf>
    <xf numFmtId="0" fontId="49" fillId="0" borderId="9" xfId="7" applyFont="1" applyFill="1" applyBorder="1" applyAlignment="1" applyProtection="1">
      <alignment horizontal="center" vertical="top"/>
    </xf>
    <xf numFmtId="0" fontId="49" fillId="0" borderId="9" xfId="5" applyFont="1" applyBorder="1" applyAlignment="1">
      <alignment horizontal="center" vertical="top"/>
    </xf>
    <xf numFmtId="0" fontId="49" fillId="0" borderId="9" xfId="5" applyFont="1" applyBorder="1" applyAlignment="1">
      <alignment vertical="top"/>
    </xf>
    <xf numFmtId="0" fontId="49" fillId="0" borderId="7" xfId="5" applyFont="1" applyBorder="1" applyAlignment="1">
      <alignment horizontal="left" vertical="top"/>
    </xf>
    <xf numFmtId="0" fontId="49" fillId="0" borderId="6" xfId="5" applyFont="1" applyBorder="1" applyAlignment="1">
      <alignment vertical="top"/>
    </xf>
    <xf numFmtId="0" fontId="49" fillId="0" borderId="9" xfId="6" applyFont="1" applyBorder="1" applyAlignment="1">
      <alignment vertical="top" wrapText="1"/>
    </xf>
    <xf numFmtId="187" fontId="50" fillId="3" borderId="1" xfId="1" applyFont="1" applyFill="1" applyBorder="1" applyAlignment="1" applyProtection="1">
      <alignment vertical="top" wrapText="1"/>
    </xf>
    <xf numFmtId="0" fontId="49" fillId="0" borderId="8" xfId="6" applyFont="1" applyBorder="1" applyAlignment="1">
      <alignment horizontal="left" vertical="top" wrapText="1"/>
    </xf>
    <xf numFmtId="0" fontId="49" fillId="0" borderId="8" xfId="8" applyFont="1" applyBorder="1" applyAlignment="1">
      <alignment horizontal="left" vertical="top"/>
    </xf>
    <xf numFmtId="0" fontId="49" fillId="0" borderId="9" xfId="3" quotePrefix="1" applyFont="1" applyBorder="1" applyAlignment="1">
      <alignment horizontal="center" vertical="top"/>
    </xf>
    <xf numFmtId="187" fontId="50" fillId="3" borderId="1" xfId="1" quotePrefix="1" applyFont="1" applyFill="1" applyBorder="1" applyAlignment="1" applyProtection="1">
      <alignment horizontal="center" vertical="top"/>
    </xf>
    <xf numFmtId="0" fontId="49" fillId="0" borderId="7" xfId="6" applyFont="1" applyBorder="1" applyAlignment="1">
      <alignment horizontal="left" vertical="top"/>
    </xf>
    <xf numFmtId="0" fontId="49" fillId="0" borderId="6" xfId="6" applyFont="1" applyBorder="1" applyAlignment="1">
      <alignment vertical="top"/>
    </xf>
    <xf numFmtId="0" fontId="54" fillId="0" borderId="8" xfId="8" applyFont="1" applyBorder="1" applyAlignment="1">
      <alignment horizontal="left" vertical="top"/>
    </xf>
    <xf numFmtId="0" fontId="50" fillId="0" borderId="9" xfId="3" quotePrefix="1" applyFont="1" applyBorder="1" applyAlignment="1">
      <alignment horizontal="center" vertical="top"/>
    </xf>
    <xf numFmtId="0" fontId="50" fillId="0" borderId="0" xfId="3" applyFont="1" applyAlignment="1">
      <alignment vertical="top"/>
    </xf>
    <xf numFmtId="0" fontId="49" fillId="0" borderId="8" xfId="8" quotePrefix="1" applyFont="1" applyBorder="1" applyAlignment="1">
      <alignment horizontal="left" vertical="top"/>
    </xf>
    <xf numFmtId="0" fontId="49" fillId="0" borderId="11" xfId="8" quotePrefix="1" applyFont="1" applyBorder="1" applyAlignment="1">
      <alignment horizontal="left" vertical="top"/>
    </xf>
    <xf numFmtId="0" fontId="49" fillId="0" borderId="12" xfId="3" quotePrefix="1" applyFont="1" applyBorder="1" applyAlignment="1">
      <alignment horizontal="center" vertical="top"/>
    </xf>
    <xf numFmtId="0" fontId="49" fillId="0" borderId="0" xfId="3" applyFont="1" applyBorder="1" applyAlignment="1">
      <alignment horizontal="left" vertical="top"/>
    </xf>
    <xf numFmtId="0" fontId="49" fillId="0" borderId="0" xfId="3" applyFont="1" applyBorder="1" applyAlignment="1">
      <alignment horizontal="center" vertical="top"/>
    </xf>
    <xf numFmtId="0" fontId="49" fillId="0" borderId="0" xfId="3" applyFont="1" applyAlignment="1">
      <alignment horizontal="left" vertical="top"/>
    </xf>
    <xf numFmtId="0" fontId="37" fillId="0" borderId="0" xfId="2" applyFont="1" applyFill="1" applyAlignment="1">
      <alignment horizontal="center" vertical="center"/>
    </xf>
    <xf numFmtId="0" fontId="34" fillId="0" borderId="0" xfId="2" applyFont="1" applyFill="1" applyBorder="1" applyAlignment="1">
      <alignment vertical="center"/>
    </xf>
    <xf numFmtId="0" fontId="37" fillId="0" borderId="0" xfId="2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right" vertical="center"/>
    </xf>
    <xf numFmtId="0" fontId="50" fillId="0" borderId="0" xfId="2" applyFont="1" applyFill="1" applyAlignment="1">
      <alignment horizontal="center" vertical="top"/>
    </xf>
    <xf numFmtId="0" fontId="49" fillId="0" borderId="0" xfId="2" applyFont="1" applyFill="1" applyBorder="1" applyAlignment="1">
      <alignment vertical="top"/>
    </xf>
    <xf numFmtId="0" fontId="49" fillId="0" borderId="0" xfId="2" applyFont="1" applyFill="1" applyBorder="1" applyAlignment="1">
      <alignment vertical="center"/>
    </xf>
    <xf numFmtId="0" fontId="50" fillId="0" borderId="8" xfId="6" applyFont="1" applyBorder="1" applyAlignment="1">
      <alignment vertical="center" wrapText="1"/>
    </xf>
    <xf numFmtId="1" fontId="49" fillId="0" borderId="0" xfId="4" applyFont="1" applyFill="1" applyBorder="1" applyAlignment="1" applyProtection="1">
      <alignment horizontal="center" vertical="center" wrapText="1"/>
    </xf>
    <xf numFmtId="187" fontId="50" fillId="0" borderId="1" xfId="1" applyFont="1" applyFill="1" applyBorder="1" applyAlignment="1">
      <alignment horizontal="right" vertical="center" wrapText="1"/>
    </xf>
    <xf numFmtId="187" fontId="49" fillId="0" borderId="1" xfId="1" applyFont="1" applyFill="1" applyBorder="1" applyAlignment="1">
      <alignment horizontal="right" vertical="center" wrapText="1"/>
    </xf>
    <xf numFmtId="1" fontId="49" fillId="0" borderId="0" xfId="4" applyFont="1" applyFill="1" applyBorder="1" applyAlignment="1">
      <alignment vertical="center"/>
    </xf>
    <xf numFmtId="0" fontId="49" fillId="0" borderId="8" xfId="6" applyFont="1" applyBorder="1" applyAlignment="1">
      <alignment vertical="center" wrapText="1"/>
    </xf>
    <xf numFmtId="187" fontId="50" fillId="3" borderId="1" xfId="1" applyFont="1" applyFill="1" applyBorder="1" applyAlignment="1">
      <alignment horizontal="right" vertical="center" wrapText="1"/>
    </xf>
    <xf numFmtId="0" fontId="49" fillId="2" borderId="8" xfId="6" applyFont="1" applyFill="1" applyBorder="1" applyAlignment="1">
      <alignment vertical="center" wrapText="1"/>
    </xf>
    <xf numFmtId="0" fontId="49" fillId="0" borderId="0" xfId="3" applyFont="1" applyBorder="1" applyAlignment="1">
      <alignment horizontal="center" vertical="center"/>
    </xf>
    <xf numFmtId="187" fontId="49" fillId="0" borderId="1" xfId="1" applyFont="1" applyFill="1" applyBorder="1" applyAlignment="1">
      <alignment horizontal="right" vertical="center"/>
    </xf>
    <xf numFmtId="0" fontId="49" fillId="0" borderId="0" xfId="2" applyFont="1" applyFill="1" applyAlignment="1">
      <alignment vertical="center"/>
    </xf>
    <xf numFmtId="0" fontId="49" fillId="0" borderId="8" xfId="6" applyFont="1" applyBorder="1" applyAlignment="1" applyProtection="1">
      <alignment vertical="center" wrapText="1"/>
      <protection locked="0"/>
    </xf>
    <xf numFmtId="0" fontId="49" fillId="0" borderId="0" xfId="7" applyFont="1" applyFill="1" applyBorder="1" applyAlignment="1">
      <alignment horizontal="center" vertical="center"/>
    </xf>
    <xf numFmtId="0" fontId="49" fillId="0" borderId="0" xfId="7" applyFont="1" applyFill="1" applyBorder="1" applyAlignment="1" applyProtection="1">
      <alignment horizontal="center" vertical="center"/>
    </xf>
    <xf numFmtId="0" fontId="49" fillId="0" borderId="0" xfId="8" applyFont="1" applyBorder="1" applyAlignment="1">
      <alignment horizontal="center" vertical="center"/>
    </xf>
    <xf numFmtId="0" fontId="49" fillId="0" borderId="0" xfId="8" applyFont="1" applyBorder="1" applyAlignment="1">
      <alignment horizontal="right" vertical="center"/>
    </xf>
    <xf numFmtId="0" fontId="49" fillId="0" borderId="8" xfId="22" quotePrefix="1" applyNumberFormat="1" applyFont="1" applyBorder="1" applyAlignment="1">
      <alignment vertical="center" wrapText="1"/>
    </xf>
    <xf numFmtId="0" fontId="50" fillId="0" borderId="0" xfId="2" applyFont="1" applyFill="1" applyAlignment="1">
      <alignment vertical="center"/>
    </xf>
    <xf numFmtId="0" fontId="50" fillId="0" borderId="0" xfId="2" applyFont="1" applyFill="1" applyBorder="1" applyAlignment="1">
      <alignment vertical="center"/>
    </xf>
    <xf numFmtId="0" fontId="49" fillId="0" borderId="0" xfId="2" applyFont="1" applyFill="1" applyBorder="1" applyAlignment="1">
      <alignment horizontal="center" vertical="center"/>
    </xf>
    <xf numFmtId="0" fontId="50" fillId="2" borderId="7" xfId="6" applyFont="1" applyFill="1" applyBorder="1" applyAlignment="1">
      <alignment vertical="center" wrapText="1"/>
    </xf>
    <xf numFmtId="0" fontId="49" fillId="0" borderId="5" xfId="2" applyFont="1" applyFill="1" applyBorder="1" applyAlignment="1">
      <alignment horizontal="center" vertical="center"/>
    </xf>
    <xf numFmtId="187" fontId="50" fillId="0" borderId="1" xfId="1" applyFont="1" applyFill="1" applyBorder="1" applyAlignment="1">
      <alignment horizontal="right" vertical="center"/>
    </xf>
    <xf numFmtId="187" fontId="50" fillId="0" borderId="0" xfId="1" applyFont="1" applyFill="1" applyBorder="1" applyAlignment="1">
      <alignment horizontal="right" vertical="center" wrapText="1"/>
    </xf>
    <xf numFmtId="187" fontId="50" fillId="0" borderId="0" xfId="1" applyFont="1" applyFill="1" applyBorder="1" applyAlignment="1">
      <alignment horizontal="right" vertical="center"/>
    </xf>
    <xf numFmtId="0" fontId="49" fillId="0" borderId="0" xfId="2" applyFont="1" applyFill="1" applyBorder="1" applyAlignment="1">
      <alignment horizontal="left" vertical="top"/>
    </xf>
    <xf numFmtId="0" fontId="49" fillId="0" borderId="0" xfId="2" applyFont="1" applyFill="1" applyBorder="1" applyAlignment="1">
      <alignment horizontal="center" vertical="top"/>
    </xf>
    <xf numFmtId="0" fontId="49" fillId="0" borderId="0" xfId="2" applyFont="1" applyFill="1" applyAlignment="1">
      <alignment vertical="top"/>
    </xf>
    <xf numFmtId="0" fontId="49" fillId="0" borderId="0" xfId="2" applyFont="1" applyFill="1" applyAlignment="1">
      <alignment horizontal="left" vertical="top"/>
    </xf>
    <xf numFmtId="0" fontId="49" fillId="0" borderId="0" xfId="2" applyFont="1" applyFill="1" applyAlignment="1">
      <alignment horizontal="center" vertical="top"/>
    </xf>
    <xf numFmtId="187" fontId="49" fillId="0" borderId="0" xfId="1" applyFont="1" applyFill="1" applyBorder="1" applyAlignment="1">
      <alignment horizontal="center" vertical="center"/>
    </xf>
    <xf numFmtId="187" fontId="49" fillId="0" borderId="0" xfId="1" applyFont="1" applyFill="1" applyAlignment="1">
      <alignment vertical="center"/>
    </xf>
    <xf numFmtId="187" fontId="49" fillId="0" borderId="0" xfId="1" applyFont="1" applyFill="1" applyBorder="1" applyAlignment="1">
      <alignment vertical="center"/>
    </xf>
    <xf numFmtId="187" fontId="49" fillId="0" borderId="0" xfId="2" applyNumberFormat="1" applyFont="1" applyFill="1" applyAlignment="1">
      <alignment vertical="center"/>
    </xf>
    <xf numFmtId="0" fontId="33" fillId="0" borderId="0" xfId="26" applyFont="1" applyAlignment="1">
      <alignment vertical="center" wrapText="1"/>
    </xf>
    <xf numFmtId="190" fontId="33" fillId="0" borderId="14" xfId="29" applyNumberFormat="1" applyFont="1" applyBorder="1" applyAlignment="1">
      <alignment vertical="center" wrapText="1"/>
    </xf>
    <xf numFmtId="190" fontId="33" fillId="0" borderId="9" xfId="29" applyNumberFormat="1" applyFont="1" applyBorder="1" applyAlignment="1">
      <alignment horizontal="left" vertical="center" wrapText="1"/>
    </xf>
    <xf numFmtId="0" fontId="33" fillId="0" borderId="11" xfId="26" applyFont="1" applyBorder="1"/>
    <xf numFmtId="0" fontId="33" fillId="0" borderId="0" xfId="26" applyFont="1" applyAlignment="1">
      <alignment horizontal="center" vertical="center"/>
    </xf>
    <xf numFmtId="0" fontId="35" fillId="0" borderId="0" xfId="26" applyFont="1" applyAlignment="1">
      <alignment vertical="center" wrapText="1"/>
    </xf>
    <xf numFmtId="190" fontId="35" fillId="0" borderId="14" xfId="29" applyNumberFormat="1" applyFont="1" applyBorder="1" applyAlignment="1">
      <alignment vertical="center" wrapText="1"/>
    </xf>
    <xf numFmtId="190" fontId="35" fillId="0" borderId="14" xfId="29" applyNumberFormat="1" applyFont="1" applyFill="1" applyBorder="1" applyAlignment="1">
      <alignment vertical="center"/>
    </xf>
    <xf numFmtId="0" fontId="35" fillId="0" borderId="0" xfId="26" applyFont="1" applyAlignment="1">
      <alignment vertical="center"/>
    </xf>
    <xf numFmtId="0" fontId="33" fillId="0" borderId="14" xfId="27" applyFont="1" applyBorder="1" applyAlignment="1">
      <alignment horizontal="center" vertical="center"/>
    </xf>
    <xf numFmtId="0" fontId="35" fillId="0" borderId="14" xfId="27" quotePrefix="1" applyFont="1" applyBorder="1" applyAlignment="1">
      <alignment horizontal="center" vertical="center"/>
    </xf>
    <xf numFmtId="0" fontId="35" fillId="0" borderId="14" xfId="27" applyFont="1" applyBorder="1" applyAlignment="1">
      <alignment horizontal="center" vertical="center"/>
    </xf>
    <xf numFmtId="0" fontId="35" fillId="0" borderId="14" xfId="26" quotePrefix="1" applyFont="1" applyBorder="1" applyAlignment="1">
      <alignment horizontal="center" vertical="center"/>
    </xf>
    <xf numFmtId="0" fontId="33" fillId="0" borderId="14" xfId="26" applyFont="1" applyBorder="1" applyAlignment="1">
      <alignment horizontal="center" vertical="center"/>
    </xf>
    <xf numFmtId="0" fontId="35" fillId="0" borderId="14" xfId="27" quotePrefix="1" applyFont="1" applyBorder="1" applyAlignment="1">
      <alignment horizontal="center" vertical="center" wrapText="1"/>
    </xf>
    <xf numFmtId="0" fontId="33" fillId="0" borderId="14" xfId="27" applyFont="1" applyBorder="1" applyAlignment="1">
      <alignment horizontal="center" vertical="center" wrapText="1"/>
    </xf>
    <xf numFmtId="0" fontId="35" fillId="0" borderId="13" xfId="27" quotePrefix="1" applyFont="1" applyBorder="1" applyAlignment="1">
      <alignment horizontal="center" vertical="center"/>
    </xf>
    <xf numFmtId="0" fontId="37" fillId="0" borderId="0" xfId="3" applyFont="1" applyAlignment="1">
      <alignment vertical="center"/>
    </xf>
    <xf numFmtId="49" fontId="35" fillId="3" borderId="1" xfId="2" applyNumberFormat="1" applyFont="1" applyFill="1" applyBorder="1" applyAlignment="1" applyProtection="1">
      <alignment horizontal="center" vertical="center" wrapText="1"/>
    </xf>
    <xf numFmtId="0" fontId="20" fillId="0" borderId="0" xfId="32" applyFont="1" applyAlignment="1">
      <alignment vertical="center"/>
    </xf>
    <xf numFmtId="0" fontId="28" fillId="0" borderId="9" xfId="32" applyFont="1" applyBorder="1" applyAlignment="1">
      <alignment horizontal="center" vertical="center"/>
    </xf>
    <xf numFmtId="0" fontId="28" fillId="0" borderId="12" xfId="32" applyFont="1" applyBorder="1" applyAlignment="1">
      <alignment horizontal="center" vertical="center"/>
    </xf>
    <xf numFmtId="0" fontId="33" fillId="0" borderId="13" xfId="27" applyFont="1" applyBorder="1" applyAlignment="1">
      <alignment horizontal="center" vertical="center"/>
    </xf>
    <xf numFmtId="0" fontId="39" fillId="0" borderId="0" xfId="26" quotePrefix="1" applyFont="1"/>
    <xf numFmtId="0" fontId="49" fillId="0" borderId="0" xfId="26" quotePrefix="1" applyFont="1" applyAlignment="1">
      <alignment horizontal="left"/>
    </xf>
    <xf numFmtId="0" fontId="33" fillId="0" borderId="0" xfId="26" applyFont="1" applyAlignment="1">
      <alignment horizontal="right" vertical="center"/>
    </xf>
    <xf numFmtId="211" fontId="33" fillId="0" borderId="9" xfId="26" applyNumberFormat="1" applyFont="1" applyBorder="1"/>
    <xf numFmtId="0" fontId="33" fillId="0" borderId="12" xfId="26" quotePrefix="1" applyFont="1" applyBorder="1" applyAlignment="1">
      <alignment horizontal="left"/>
    </xf>
    <xf numFmtId="200" fontId="33" fillId="0" borderId="0" xfId="26" applyNumberFormat="1" applyFont="1"/>
    <xf numFmtId="213" fontId="33" fillId="0" borderId="0" xfId="26" applyNumberFormat="1" applyFont="1" applyAlignment="1">
      <alignment horizontal="center"/>
    </xf>
    <xf numFmtId="0" fontId="39" fillId="0" borderId="0" xfId="26" applyFont="1"/>
    <xf numFmtId="0" fontId="33" fillId="0" borderId="4" xfId="26" applyFont="1" applyBorder="1" applyAlignment="1">
      <alignment horizontal="centerContinuous" vertical="center" wrapText="1"/>
    </xf>
    <xf numFmtId="0" fontId="33" fillId="0" borderId="11" xfId="26" applyFont="1" applyBorder="1" applyAlignment="1">
      <alignment horizontal="centerContinuous" vertical="center" wrapText="1"/>
    </xf>
    <xf numFmtId="0" fontId="33" fillId="0" borderId="12" xfId="26" applyFont="1" applyBorder="1" applyAlignment="1">
      <alignment horizontal="centerContinuous" vertical="center" wrapText="1"/>
    </xf>
    <xf numFmtId="199" fontId="33" fillId="0" borderId="9" xfId="26" applyNumberFormat="1" applyFont="1" applyBorder="1"/>
    <xf numFmtId="204" fontId="33" fillId="0" borderId="9" xfId="26" applyNumberFormat="1" applyFont="1" applyBorder="1" applyAlignment="1">
      <alignment horizontal="center"/>
    </xf>
    <xf numFmtId="194" fontId="33" fillId="0" borderId="9" xfId="26" applyNumberFormat="1" applyFont="1" applyBorder="1" applyAlignment="1">
      <alignment horizontal="center"/>
    </xf>
    <xf numFmtId="211" fontId="33" fillId="0" borderId="14" xfId="26" applyNumberFormat="1" applyFont="1" applyBorder="1"/>
    <xf numFmtId="199" fontId="33" fillId="0" borderId="14" xfId="26" applyNumberFormat="1" applyFont="1" applyBorder="1"/>
    <xf numFmtId="199" fontId="33" fillId="0" borderId="12" xfId="26" applyNumberFormat="1" applyFont="1" applyBorder="1"/>
    <xf numFmtId="0" fontId="59" fillId="0" borderId="8" xfId="26" applyFont="1" applyBorder="1"/>
    <xf numFmtId="0" fontId="59" fillId="0" borderId="9" xfId="26" quotePrefix="1" applyFont="1" applyBorder="1" applyAlignment="1">
      <alignment horizontal="left"/>
    </xf>
    <xf numFmtId="204" fontId="59" fillId="0" borderId="9" xfId="26" applyNumberFormat="1" applyFont="1" applyBorder="1"/>
    <xf numFmtId="204" fontId="53" fillId="0" borderId="9" xfId="26" applyNumberFormat="1" applyFont="1" applyBorder="1" applyAlignment="1">
      <alignment horizontal="center"/>
    </xf>
    <xf numFmtId="212" fontId="53" fillId="0" borderId="9" xfId="26" applyNumberFormat="1" applyFont="1" applyBorder="1" applyAlignment="1">
      <alignment horizontal="center"/>
    </xf>
    <xf numFmtId="200" fontId="59" fillId="0" borderId="9" xfId="26" applyNumberFormat="1" applyFont="1" applyBorder="1"/>
    <xf numFmtId="211" fontId="59" fillId="0" borderId="9" xfId="26" applyNumberFormat="1" applyFont="1" applyBorder="1"/>
    <xf numFmtId="213" fontId="59" fillId="0" borderId="9" xfId="26" applyNumberFormat="1" applyFont="1" applyBorder="1" applyAlignment="1">
      <alignment horizontal="center"/>
    </xf>
    <xf numFmtId="213" fontId="59" fillId="0" borderId="14" xfId="26" applyNumberFormat="1" applyFont="1" applyBorder="1" applyAlignment="1">
      <alignment horizontal="center"/>
    </xf>
    <xf numFmtId="200" fontId="59" fillId="0" borderId="14" xfId="26" applyNumberFormat="1" applyFont="1" applyBorder="1"/>
    <xf numFmtId="0" fontId="59" fillId="0" borderId="9" xfId="26" applyFont="1" applyBorder="1" applyAlignment="1">
      <alignment horizontal="left"/>
    </xf>
    <xf numFmtId="0" fontId="59" fillId="0" borderId="11" xfId="26" applyFont="1" applyBorder="1"/>
    <xf numFmtId="0" fontId="59" fillId="0" borderId="12" xfId="26" quotePrefix="1" applyFont="1" applyBorder="1" applyAlignment="1">
      <alignment horizontal="left"/>
    </xf>
    <xf numFmtId="200" fontId="59" fillId="0" borderId="13" xfId="26" applyNumberFormat="1" applyFont="1" applyBorder="1"/>
    <xf numFmtId="200" fontId="59" fillId="0" borderId="12" xfId="26" applyNumberFormat="1" applyFont="1" applyBorder="1"/>
    <xf numFmtId="0" fontId="33" fillId="0" borderId="3" xfId="26" applyFont="1" applyBorder="1" applyAlignment="1">
      <alignment horizontal="centerContinuous" vertical="center" wrapText="1"/>
    </xf>
    <xf numFmtId="187" fontId="59" fillId="0" borderId="3" xfId="1" applyFont="1" applyFill="1" applyBorder="1" applyAlignment="1" applyProtection="1">
      <alignment horizontal="right"/>
    </xf>
    <xf numFmtId="187" fontId="59" fillId="0" borderId="8" xfId="1" applyFont="1" applyFill="1" applyBorder="1" applyAlignment="1" applyProtection="1">
      <alignment horizontal="right"/>
    </xf>
    <xf numFmtId="187" fontId="59" fillId="0" borderId="10" xfId="1" applyFont="1" applyFill="1" applyBorder="1" applyAlignment="1" applyProtection="1">
      <alignment horizontal="center"/>
    </xf>
    <xf numFmtId="187" fontId="59" fillId="0" borderId="14" xfId="1" applyFont="1" applyFill="1" applyBorder="1" applyAlignment="1" applyProtection="1">
      <alignment horizontal="center"/>
    </xf>
    <xf numFmtId="187" fontId="53" fillId="0" borderId="14" xfId="1" applyFont="1" applyFill="1" applyBorder="1" applyAlignment="1" applyProtection="1">
      <alignment horizontal="center"/>
    </xf>
    <xf numFmtId="187" fontId="59" fillId="0" borderId="13" xfId="1" applyFont="1" applyFill="1" applyBorder="1" applyAlignment="1" applyProtection="1">
      <alignment horizontal="center"/>
    </xf>
    <xf numFmtId="187" fontId="53" fillId="0" borderId="14" xfId="1" applyFont="1" applyFill="1" applyBorder="1" applyAlignment="1" applyProtection="1">
      <alignment horizontal="right"/>
    </xf>
    <xf numFmtId="187" fontId="49" fillId="0" borderId="0" xfId="1" applyFont="1" applyFill="1" applyBorder="1" applyAlignment="1">
      <alignment horizontal="center" vertical="top"/>
    </xf>
    <xf numFmtId="187" fontId="50" fillId="0" borderId="0" xfId="1" applyFont="1" applyFill="1" applyBorder="1" applyAlignment="1">
      <alignment horizontal="center" vertical="top"/>
    </xf>
    <xf numFmtId="187" fontId="49" fillId="0" borderId="0" xfId="1" applyFont="1" applyFill="1" applyAlignment="1">
      <alignment vertical="top"/>
    </xf>
    <xf numFmtId="0" fontId="46" fillId="0" borderId="0" xfId="36" applyFont="1"/>
    <xf numFmtId="0" fontId="47" fillId="0" borderId="0" xfId="36" applyFont="1" applyAlignment="1">
      <alignment horizontal="center"/>
    </xf>
    <xf numFmtId="0" fontId="61" fillId="0" borderId="0" xfId="36" applyFont="1" applyAlignment="1">
      <alignment vertical="center"/>
    </xf>
    <xf numFmtId="187" fontId="59" fillId="0" borderId="10" xfId="1" applyFont="1" applyBorder="1" applyAlignment="1">
      <alignment vertical="center"/>
    </xf>
    <xf numFmtId="214" fontId="59" fillId="0" borderId="14" xfId="1" quotePrefix="1" applyNumberFormat="1" applyFont="1" applyBorder="1" applyAlignment="1">
      <alignment horizontal="right" vertical="center"/>
    </xf>
    <xf numFmtId="187" fontId="66" fillId="0" borderId="1" xfId="1" applyFont="1" applyBorder="1" applyAlignment="1" applyProtection="1">
      <alignment horizontal="right" vertical="center"/>
    </xf>
    <xf numFmtId="192" fontId="69" fillId="0" borderId="1" xfId="32" applyNumberFormat="1" applyFont="1" applyBorder="1" applyAlignment="1">
      <alignment horizontal="center" vertical="center" wrapText="1"/>
    </xf>
    <xf numFmtId="193" fontId="69" fillId="0" borderId="6" xfId="32" applyNumberFormat="1" applyFont="1" applyBorder="1" applyAlignment="1">
      <alignment horizontal="right" vertical="center"/>
    </xf>
    <xf numFmtId="187" fontId="69" fillId="3" borderId="1" xfId="1" applyFont="1" applyFill="1" applyBorder="1" applyAlignment="1" applyProtection="1">
      <alignment horizontal="right" vertical="center"/>
    </xf>
    <xf numFmtId="187" fontId="69" fillId="0" borderId="1" xfId="1" applyFont="1" applyBorder="1" applyAlignment="1" applyProtection="1">
      <alignment horizontal="right" vertical="center"/>
    </xf>
    <xf numFmtId="0" fontId="67" fillId="0" borderId="10" xfId="32" applyFont="1" applyBorder="1" applyAlignment="1">
      <alignment vertical="center"/>
    </xf>
    <xf numFmtId="193" fontId="68" fillId="0" borderId="9" xfId="32" applyNumberFormat="1" applyFont="1" applyBorder="1" applyAlignment="1">
      <alignment horizontal="right" vertical="center"/>
    </xf>
    <xf numFmtId="193" fontId="69" fillId="3" borderId="9" xfId="32" applyNumberFormat="1" applyFont="1" applyFill="1" applyBorder="1" applyAlignment="1">
      <alignment horizontal="right" vertical="center"/>
    </xf>
    <xf numFmtId="194" fontId="68" fillId="0" borderId="9" xfId="32" applyNumberFormat="1" applyFont="1" applyBorder="1" applyAlignment="1">
      <alignment horizontal="right" vertical="center"/>
    </xf>
    <xf numFmtId="0" fontId="21" fillId="0" borderId="0" xfId="32" applyFont="1" applyAlignment="1">
      <alignment vertical="center"/>
    </xf>
    <xf numFmtId="0" fontId="67" fillId="0" borderId="14" xfId="32" applyFont="1" applyBorder="1" applyAlignment="1">
      <alignment vertical="center"/>
    </xf>
    <xf numFmtId="0" fontId="68" fillId="0" borderId="14" xfId="32" applyFont="1" applyBorder="1" applyAlignment="1">
      <alignment vertical="center"/>
    </xf>
    <xf numFmtId="0" fontId="67" fillId="0" borderId="13" xfId="32" applyFont="1" applyBorder="1" applyAlignment="1">
      <alignment vertical="center"/>
    </xf>
    <xf numFmtId="0" fontId="27" fillId="0" borderId="0" xfId="32" applyFont="1" applyAlignment="1">
      <alignment vertical="center"/>
    </xf>
    <xf numFmtId="0" fontId="70" fillId="0" borderId="0" xfId="32" applyFont="1" applyAlignment="1">
      <alignment vertical="center"/>
    </xf>
    <xf numFmtId="190" fontId="68" fillId="0" borderId="1" xfId="1" applyNumberFormat="1" applyFont="1" applyBorder="1" applyAlignment="1" applyProtection="1">
      <alignment horizontal="right" vertical="center"/>
    </xf>
    <xf numFmtId="187" fontId="21" fillId="0" borderId="0" xfId="1" applyFont="1" applyAlignment="1">
      <alignment vertical="center"/>
    </xf>
    <xf numFmtId="49" fontId="59" fillId="0" borderId="0" xfId="5" applyNumberFormat="1" applyFont="1" applyBorder="1" applyAlignment="1">
      <alignment horizontal="left" vertical="center"/>
    </xf>
    <xf numFmtId="0" fontId="59" fillId="0" borderId="3" xfId="5" applyFont="1" applyBorder="1" applyAlignment="1">
      <alignment horizontal="left" vertical="center"/>
    </xf>
    <xf numFmtId="40" fontId="59" fillId="0" borderId="10" xfId="5" applyNumberFormat="1" applyFont="1" applyBorder="1" applyAlignment="1">
      <alignment horizontal="right" vertical="center"/>
    </xf>
    <xf numFmtId="40" fontId="59" fillId="3" borderId="10" xfId="5" applyNumberFormat="1" applyFont="1" applyFill="1" applyBorder="1" applyAlignment="1">
      <alignment horizontal="right" vertical="center"/>
    </xf>
    <xf numFmtId="0" fontId="59" fillId="0" borderId="0" xfId="5" applyFont="1" applyBorder="1" applyAlignment="1">
      <alignment vertical="center"/>
    </xf>
    <xf numFmtId="0" fontId="59" fillId="0" borderId="8" xfId="5" applyFont="1" applyBorder="1" applyAlignment="1">
      <alignment horizontal="left" vertical="center"/>
    </xf>
    <xf numFmtId="40" fontId="59" fillId="0" borderId="14" xfId="5" applyNumberFormat="1" applyFont="1" applyBorder="1" applyAlignment="1">
      <alignment horizontal="right" vertical="center"/>
    </xf>
    <xf numFmtId="40" fontId="59" fillId="3" borderId="14" xfId="5" applyNumberFormat="1" applyFont="1" applyFill="1" applyBorder="1" applyAlignment="1">
      <alignment horizontal="right" vertical="center"/>
    </xf>
    <xf numFmtId="40" fontId="53" fillId="0" borderId="1" xfId="5" applyNumberFormat="1" applyFont="1" applyBorder="1" applyAlignment="1">
      <alignment horizontal="right" vertical="center"/>
    </xf>
    <xf numFmtId="40" fontId="53" fillId="3" borderId="1" xfId="5" applyNumberFormat="1" applyFont="1" applyFill="1" applyBorder="1" applyAlignment="1">
      <alignment horizontal="right" vertical="center"/>
    </xf>
    <xf numFmtId="0" fontId="53" fillId="0" borderId="8" xfId="26" applyFont="1" applyBorder="1" applyAlignment="1">
      <alignment vertical="center" wrapText="1"/>
    </xf>
    <xf numFmtId="0" fontId="59" fillId="0" borderId="8" xfId="26" applyFont="1" applyBorder="1" applyAlignment="1">
      <alignment vertical="center" wrapText="1"/>
    </xf>
    <xf numFmtId="0" fontId="59" fillId="0" borderId="11" xfId="26" applyFont="1" applyBorder="1" applyAlignment="1">
      <alignment vertical="center" wrapText="1"/>
    </xf>
    <xf numFmtId="210" fontId="59" fillId="0" borderId="0" xfId="5" applyNumberFormat="1" applyFont="1" applyBorder="1" applyAlignment="1">
      <alignment vertical="center"/>
    </xf>
    <xf numFmtId="187" fontId="74" fillId="0" borderId="10" xfId="1" applyFont="1" applyBorder="1" applyAlignment="1">
      <alignment vertical="center"/>
    </xf>
    <xf numFmtId="0" fontId="31" fillId="0" borderId="0" xfId="27" quotePrefix="1" applyFont="1" applyAlignment="1">
      <alignment horizontal="left" vertical="center"/>
    </xf>
    <xf numFmtId="0" fontId="35" fillId="0" borderId="9" xfId="26" applyFont="1" applyBorder="1" applyAlignment="1">
      <alignment vertical="center" wrapText="1"/>
    </xf>
    <xf numFmtId="0" fontId="33" fillId="0" borderId="9" xfId="26" applyFont="1" applyBorder="1" applyAlignment="1">
      <alignment horizontal="left" vertical="center" wrapText="1"/>
    </xf>
    <xf numFmtId="0" fontId="35" fillId="0" borderId="0" xfId="27" quotePrefix="1" applyFont="1" applyAlignment="1">
      <alignment horizontal="left" vertical="center" wrapText="1"/>
    </xf>
    <xf numFmtId="0" fontId="35" fillId="0" borderId="9" xfId="27" quotePrefix="1" applyFont="1" applyBorder="1" applyAlignment="1">
      <alignment horizontal="left" vertical="center" wrapText="1"/>
    </xf>
    <xf numFmtId="214" fontId="33" fillId="0" borderId="14" xfId="1" applyNumberFormat="1" applyFont="1" applyBorder="1"/>
    <xf numFmtId="187" fontId="33" fillId="0" borderId="4" xfId="1" applyFont="1" applyBorder="1"/>
    <xf numFmtId="187" fontId="33" fillId="0" borderId="9" xfId="1" applyFont="1" applyBorder="1"/>
    <xf numFmtId="187" fontId="35" fillId="3" borderId="10" xfId="1" applyFont="1" applyFill="1" applyBorder="1" applyAlignment="1">
      <alignment vertical="center"/>
    </xf>
    <xf numFmtId="187" fontId="35" fillId="3" borderId="14" xfId="1" applyFont="1" applyFill="1" applyBorder="1" applyAlignment="1">
      <alignment vertical="center"/>
    </xf>
    <xf numFmtId="0" fontId="33" fillId="0" borderId="0" xfId="26" applyFont="1" applyAlignment="1">
      <alignment horizontal="left" vertical="center"/>
    </xf>
    <xf numFmtId="0" fontId="33" fillId="0" borderId="0" xfId="26" applyFont="1" applyAlignment="1">
      <alignment horizontal="left" vertical="center" wrapText="1"/>
    </xf>
    <xf numFmtId="190" fontId="33" fillId="0" borderId="0" xfId="33" applyNumberFormat="1" applyFont="1" applyBorder="1" applyAlignment="1">
      <alignment vertical="center"/>
    </xf>
    <xf numFmtId="187" fontId="33" fillId="0" borderId="0" xfId="33" applyFont="1" applyBorder="1" applyAlignment="1">
      <alignment horizontal="center" vertical="center"/>
    </xf>
    <xf numFmtId="195" fontId="33" fillId="0" borderId="0" xfId="33" applyNumberFormat="1" applyFont="1" applyBorder="1" applyAlignment="1">
      <alignment horizontal="center" vertical="center"/>
    </xf>
    <xf numFmtId="194" fontId="33" fillId="0" borderId="0" xfId="33" applyNumberFormat="1" applyFont="1" applyBorder="1" applyAlignment="1">
      <alignment horizontal="center" vertical="center"/>
    </xf>
    <xf numFmtId="192" fontId="52" fillId="0" borderId="0" xfId="26" applyNumberFormat="1" applyFont="1" applyAlignment="1">
      <alignment horizontal="left" vertical="center"/>
    </xf>
    <xf numFmtId="0" fontId="35" fillId="0" borderId="1" xfId="26" applyFont="1" applyBorder="1" applyAlignment="1">
      <alignment horizontal="center" vertical="center" wrapText="1"/>
    </xf>
    <xf numFmtId="0" fontId="32" fillId="0" borderId="0" xfId="27" applyFont="1" applyAlignment="1">
      <alignment horizontal="centerContinuous" vertical="center"/>
    </xf>
    <xf numFmtId="0" fontId="32" fillId="0" borderId="0" xfId="27" applyFont="1" applyAlignment="1">
      <alignment vertical="center"/>
    </xf>
    <xf numFmtId="0" fontId="32" fillId="0" borderId="0" xfId="27" applyFont="1" applyAlignment="1">
      <alignment horizontal="left" vertical="center"/>
    </xf>
    <xf numFmtId="0" fontId="35" fillId="0" borderId="0" xfId="27" applyFont="1" applyAlignment="1">
      <alignment vertical="center" wrapText="1"/>
    </xf>
    <xf numFmtId="190" fontId="35" fillId="0" borderId="14" xfId="29" applyNumberFormat="1" applyFont="1" applyBorder="1" applyAlignment="1" applyProtection="1">
      <alignment horizontal="right" vertical="center"/>
    </xf>
    <xf numFmtId="190" fontId="33" fillId="0" borderId="14" xfId="29" applyNumberFormat="1" applyFont="1" applyBorder="1" applyAlignment="1" applyProtection="1">
      <alignment horizontal="right" vertical="center"/>
    </xf>
    <xf numFmtId="190" fontId="33" fillId="0" borderId="0" xfId="29" applyNumberFormat="1" applyFont="1" applyBorder="1" applyAlignment="1">
      <alignment horizontal="right" vertical="center"/>
    </xf>
    <xf numFmtId="190" fontId="35" fillId="0" borderId="14" xfId="29" quotePrefix="1" applyNumberFormat="1" applyFont="1" applyBorder="1" applyAlignment="1" applyProtection="1">
      <alignment horizontal="right" vertical="center"/>
    </xf>
    <xf numFmtId="190" fontId="33" fillId="0" borderId="13" xfId="29" applyNumberFormat="1" applyFont="1" applyBorder="1" applyAlignment="1" applyProtection="1">
      <alignment horizontal="right" vertical="center"/>
    </xf>
    <xf numFmtId="190" fontId="35" fillId="0" borderId="13" xfId="29" quotePrefix="1" applyNumberFormat="1" applyFont="1" applyBorder="1" applyAlignment="1" applyProtection="1">
      <alignment horizontal="right" vertical="center"/>
    </xf>
    <xf numFmtId="187" fontId="33" fillId="0" borderId="0" xfId="1" applyFont="1" applyAlignment="1">
      <alignment vertical="center"/>
    </xf>
    <xf numFmtId="43" fontId="33" fillId="0" borderId="0" xfId="26" applyNumberFormat="1" applyFont="1" applyAlignment="1">
      <alignment vertical="center"/>
    </xf>
    <xf numFmtId="190" fontId="35" fillId="0" borderId="14" xfId="29" applyNumberFormat="1" applyFont="1" applyBorder="1" applyAlignment="1">
      <alignment vertical="center"/>
    </xf>
    <xf numFmtId="190" fontId="33" fillId="0" borderId="14" xfId="29" applyNumberFormat="1" applyFont="1" applyBorder="1" applyAlignment="1">
      <alignment vertical="center"/>
    </xf>
    <xf numFmtId="190" fontId="33" fillId="0" borderId="0" xfId="29" applyNumberFormat="1" applyFont="1" applyBorder="1" applyAlignment="1" applyProtection="1">
      <alignment horizontal="right" vertical="center"/>
    </xf>
    <xf numFmtId="3" fontId="33" fillId="0" borderId="0" xfId="26" applyNumberFormat="1" applyFont="1" applyAlignment="1">
      <alignment vertical="center"/>
    </xf>
    <xf numFmtId="190" fontId="33" fillId="0" borderId="13" xfId="29" applyNumberFormat="1" applyFont="1" applyBorder="1" applyAlignment="1">
      <alignment vertical="center"/>
    </xf>
    <xf numFmtId="190" fontId="33" fillId="0" borderId="2" xfId="29" applyNumberFormat="1" applyFont="1" applyBorder="1" applyAlignment="1">
      <alignment horizontal="right" vertical="center"/>
    </xf>
    <xf numFmtId="190" fontId="33" fillId="0" borderId="0" xfId="29" applyNumberFormat="1" applyFont="1" applyBorder="1" applyAlignment="1">
      <alignment vertical="center"/>
    </xf>
    <xf numFmtId="187" fontId="33" fillId="0" borderId="0" xfId="1" applyFont="1" applyBorder="1" applyAlignment="1">
      <alignment vertical="center"/>
    </xf>
    <xf numFmtId="190" fontId="33" fillId="0" borderId="0" xfId="29" applyNumberFormat="1" applyFont="1" applyBorder="1" applyAlignment="1" applyProtection="1">
      <alignment horizontal="left" vertical="center"/>
    </xf>
    <xf numFmtId="190" fontId="35" fillId="0" borderId="0" xfId="29" applyNumberFormat="1" applyFont="1" applyBorder="1" applyAlignment="1" applyProtection="1">
      <alignment horizontal="left" vertical="center"/>
    </xf>
    <xf numFmtId="190" fontId="35" fillId="0" borderId="13" xfId="29" applyNumberFormat="1" applyFont="1" applyBorder="1" applyAlignment="1">
      <alignment vertical="center"/>
    </xf>
    <xf numFmtId="190" fontId="35" fillId="0" borderId="2" xfId="29" applyNumberFormat="1" applyFont="1" applyBorder="1" applyAlignment="1" applyProtection="1">
      <alignment horizontal="left" vertical="center"/>
    </xf>
    <xf numFmtId="0" fontId="33" fillId="0" borderId="0" xfId="27" applyFont="1" applyAlignment="1">
      <alignment vertical="center" wrapText="1"/>
    </xf>
    <xf numFmtId="0" fontId="33" fillId="0" borderId="0" xfId="27" applyFont="1" applyAlignment="1">
      <alignment horizontal="left" vertical="center" wrapText="1"/>
    </xf>
    <xf numFmtId="0" fontId="33" fillId="0" borderId="2" xfId="27" applyFont="1" applyBorder="1" applyAlignment="1">
      <alignment horizontal="left" vertical="center" wrapText="1"/>
    </xf>
    <xf numFmtId="0" fontId="35" fillId="0" borderId="0" xfId="27" applyFont="1" applyAlignment="1">
      <alignment horizontal="left" vertical="center" wrapText="1"/>
    </xf>
    <xf numFmtId="0" fontId="33" fillId="0" borderId="2" xfId="27" applyFont="1" applyBorder="1" applyAlignment="1">
      <alignment vertical="center" wrapText="1"/>
    </xf>
    <xf numFmtId="0" fontId="35" fillId="0" borderId="9" xfId="27" applyFont="1" applyBorder="1" applyAlignment="1">
      <alignment vertical="center" wrapText="1"/>
    </xf>
    <xf numFmtId="191" fontId="35" fillId="0" borderId="9" xfId="27" applyNumberFormat="1" applyFont="1" applyBorder="1" applyAlignment="1">
      <alignment horizontal="left" vertical="center" wrapText="1"/>
    </xf>
    <xf numFmtId="0" fontId="35" fillId="0" borderId="2" xfId="27" applyFont="1" applyBorder="1" applyAlignment="1">
      <alignment horizontal="left" vertical="center" wrapText="1"/>
    </xf>
    <xf numFmtId="0" fontId="33" fillId="0" borderId="14" xfId="27" quotePrefix="1" applyFont="1" applyBorder="1" applyAlignment="1">
      <alignment horizontal="center" vertical="center"/>
    </xf>
    <xf numFmtId="0" fontId="33" fillId="0" borderId="0" xfId="27" quotePrefix="1" applyFont="1" applyAlignment="1">
      <alignment vertical="center" wrapText="1"/>
    </xf>
    <xf numFmtId="190" fontId="33" fillId="0" borderId="14" xfId="29" applyNumberFormat="1" applyFont="1" applyBorder="1" applyAlignment="1">
      <alignment horizontal="right" vertical="center"/>
    </xf>
    <xf numFmtId="0" fontId="33" fillId="0" borderId="0" xfId="27" quotePrefix="1" applyFont="1" applyAlignment="1">
      <alignment horizontal="left" vertical="center" wrapText="1"/>
    </xf>
    <xf numFmtId="190" fontId="33" fillId="0" borderId="14" xfId="29" applyNumberFormat="1" applyFont="1" applyBorder="1" applyAlignment="1" applyProtection="1">
      <alignment vertical="center"/>
    </xf>
    <xf numFmtId="190" fontId="33" fillId="0" borderId="9" xfId="29" applyNumberFormat="1" applyFont="1" applyBorder="1" applyAlignment="1">
      <alignment horizontal="right" vertical="center"/>
    </xf>
    <xf numFmtId="0" fontId="33" fillId="0" borderId="2" xfId="27" quotePrefix="1" applyFont="1" applyBorder="1" applyAlignment="1">
      <alignment horizontal="left" vertical="center" wrapText="1"/>
    </xf>
    <xf numFmtId="0" fontId="35" fillId="3" borderId="1" xfId="26" applyFont="1" applyFill="1" applyBorder="1" applyAlignment="1">
      <alignment horizontal="center" vertical="center"/>
    </xf>
    <xf numFmtId="0" fontId="35" fillId="3" borderId="1" xfId="26" applyFont="1" applyFill="1" applyBorder="1" applyAlignment="1">
      <alignment horizontal="center" vertical="center" wrapText="1"/>
    </xf>
    <xf numFmtId="0" fontId="33" fillId="0" borderId="13" xfId="27" quotePrefix="1" applyFont="1" applyBorder="1" applyAlignment="1">
      <alignment horizontal="center" vertical="center"/>
    </xf>
    <xf numFmtId="0" fontId="35" fillId="3" borderId="7" xfId="26" applyFont="1" applyFill="1" applyBorder="1" applyAlignment="1">
      <alignment horizontal="center" vertical="center" wrapText="1"/>
    </xf>
    <xf numFmtId="0" fontId="33" fillId="0" borderId="10" xfId="27" quotePrefix="1" applyFont="1" applyBorder="1" applyAlignment="1">
      <alignment horizontal="center" vertical="center"/>
    </xf>
    <xf numFmtId="0" fontId="33" fillId="0" borderId="16" xfId="27" applyFont="1" applyBorder="1" applyAlignment="1">
      <alignment vertical="center" wrapText="1"/>
    </xf>
    <xf numFmtId="0" fontId="33" fillId="0" borderId="0" xfId="36" applyFont="1" applyAlignment="1">
      <alignment horizontal="center" vertical="center"/>
    </xf>
    <xf numFmtId="0" fontId="35" fillId="3" borderId="1" xfId="36" applyFont="1" applyFill="1" applyBorder="1" applyAlignment="1">
      <alignment horizontal="center" vertical="center"/>
    </xf>
    <xf numFmtId="190" fontId="33" fillId="0" borderId="9" xfId="1" applyNumberFormat="1" applyFont="1" applyBorder="1"/>
    <xf numFmtId="187" fontId="33" fillId="0" borderId="9" xfId="1" applyFont="1" applyBorder="1" applyAlignment="1">
      <alignment vertical="center"/>
    </xf>
    <xf numFmtId="0" fontId="33" fillId="0" borderId="12" xfId="0" quotePrefix="1" applyFont="1" applyBorder="1" applyAlignment="1">
      <alignment horizontal="left" vertical="center"/>
    </xf>
    <xf numFmtId="190" fontId="33" fillId="0" borderId="13" xfId="1" applyNumberFormat="1" applyFont="1" applyBorder="1" applyAlignment="1">
      <alignment vertical="center"/>
    </xf>
    <xf numFmtId="187" fontId="33" fillId="0" borderId="10" xfId="1" applyFont="1" applyBorder="1" applyAlignment="1">
      <alignment vertical="center"/>
    </xf>
    <xf numFmtId="187" fontId="35" fillId="0" borderId="10" xfId="1" applyFont="1" applyBorder="1" applyAlignment="1">
      <alignment horizontal="right" vertical="center"/>
    </xf>
    <xf numFmtId="187" fontId="35" fillId="0" borderId="14" xfId="1" applyFont="1" applyBorder="1" applyAlignment="1">
      <alignment horizontal="right" vertical="center"/>
    </xf>
    <xf numFmtId="190" fontId="33" fillId="0" borderId="2" xfId="1" applyNumberFormat="1" applyFont="1" applyBorder="1" applyAlignment="1">
      <alignment vertical="center"/>
    </xf>
    <xf numFmtId="190" fontId="33" fillId="0" borderId="8" xfId="1" applyNumberFormat="1" applyFont="1" applyBorder="1" applyAlignment="1">
      <alignment vertical="center"/>
    </xf>
    <xf numFmtId="192" fontId="28" fillId="0" borderId="9" xfId="32" applyNumberFormat="1" applyFont="1" applyBorder="1" applyAlignment="1">
      <alignment horizontal="center" vertical="center" wrapText="1"/>
    </xf>
    <xf numFmtId="0" fontId="33" fillId="0" borderId="8" xfId="26" applyFont="1" applyBorder="1" applyAlignment="1">
      <alignment horizontal="right" vertical="center" wrapText="1"/>
    </xf>
    <xf numFmtId="0" fontId="33" fillId="0" borderId="11" xfId="26" applyFont="1" applyBorder="1" applyAlignment="1">
      <alignment horizontal="right" vertical="center" wrapText="1"/>
    </xf>
    <xf numFmtId="0" fontId="33" fillId="0" borderId="12" xfId="26" applyFont="1" applyBorder="1" applyAlignment="1">
      <alignment horizontal="left" vertical="center" wrapText="1"/>
    </xf>
    <xf numFmtId="197" fontId="33" fillId="0" borderId="0" xfId="33" applyNumberFormat="1" applyFont="1" applyBorder="1" applyAlignment="1">
      <alignment vertical="center"/>
    </xf>
    <xf numFmtId="190" fontId="33" fillId="0" borderId="0" xfId="1" applyNumberFormat="1" applyFont="1" applyBorder="1" applyAlignment="1">
      <alignment vertical="center"/>
    </xf>
    <xf numFmtId="194" fontId="33" fillId="0" borderId="14" xfId="33" applyNumberFormat="1" applyFont="1" applyBorder="1" applyAlignment="1">
      <alignment horizontal="center" vertical="center"/>
    </xf>
    <xf numFmtId="199" fontId="33" fillId="0" borderId="9" xfId="33" applyNumberFormat="1" applyFont="1" applyBorder="1" applyAlignment="1">
      <alignment vertical="center"/>
    </xf>
    <xf numFmtId="196" fontId="33" fillId="0" borderId="8" xfId="33" applyNumberFormat="1" applyFont="1" applyBorder="1" applyAlignment="1">
      <alignment horizontal="right" vertical="center"/>
    </xf>
    <xf numFmtId="200" fontId="33" fillId="0" borderId="2" xfId="33" applyNumberFormat="1" applyFont="1" applyBorder="1" applyAlignment="1">
      <alignment horizontal="right" vertical="center"/>
    </xf>
    <xf numFmtId="194" fontId="33" fillId="0" borderId="13" xfId="33" applyNumberFormat="1" applyFont="1" applyBorder="1" applyAlignment="1">
      <alignment horizontal="center" vertical="center"/>
    </xf>
    <xf numFmtId="194" fontId="33" fillId="0" borderId="0" xfId="33" applyNumberFormat="1" applyFont="1" applyFill="1" applyBorder="1" applyAlignment="1">
      <alignment horizontal="center" vertical="center"/>
    </xf>
    <xf numFmtId="197" fontId="33" fillId="0" borderId="0" xfId="26" applyNumberFormat="1" applyFont="1" applyAlignment="1">
      <alignment vertical="center"/>
    </xf>
    <xf numFmtId="198" fontId="33" fillId="0" borderId="0" xfId="26" applyNumberFormat="1" applyFont="1" applyAlignment="1">
      <alignment vertical="center"/>
    </xf>
    <xf numFmtId="199" fontId="44" fillId="0" borderId="12" xfId="33" applyNumberFormat="1" applyFont="1" applyBorder="1" applyAlignment="1">
      <alignment vertical="center"/>
    </xf>
    <xf numFmtId="196" fontId="44" fillId="0" borderId="8" xfId="33" applyNumberFormat="1" applyFont="1" applyBorder="1" applyAlignment="1">
      <alignment horizontal="right" vertical="center"/>
    </xf>
    <xf numFmtId="201" fontId="44" fillId="0" borderId="0" xfId="26" applyNumberFormat="1" applyFont="1" applyAlignment="1">
      <alignment vertical="center"/>
    </xf>
    <xf numFmtId="0" fontId="44" fillId="0" borderId="0" xfId="26" applyFont="1" applyAlignment="1">
      <alignment vertical="center"/>
    </xf>
    <xf numFmtId="199" fontId="44" fillId="0" borderId="0" xfId="33" applyNumberFormat="1" applyFont="1" applyBorder="1" applyAlignment="1">
      <alignment vertical="center"/>
    </xf>
    <xf numFmtId="196" fontId="44" fillId="0" borderId="0" xfId="33" applyNumberFormat="1" applyFont="1" applyBorder="1" applyAlignment="1">
      <alignment horizontal="right" vertical="center"/>
    </xf>
    <xf numFmtId="190" fontId="34" fillId="0" borderId="14" xfId="1" applyNumberFormat="1" applyFont="1" applyBorder="1" applyAlignment="1">
      <alignment vertical="center"/>
    </xf>
    <xf numFmtId="187" fontId="31" fillId="0" borderId="1" xfId="1" applyFont="1" applyBorder="1" applyAlignment="1" applyProtection="1">
      <alignment horizontal="right" vertical="center"/>
    </xf>
    <xf numFmtId="187" fontId="35" fillId="0" borderId="1" xfId="1" applyFont="1" applyFill="1" applyBorder="1" applyAlignment="1" applyProtection="1">
      <alignment vertical="center"/>
    </xf>
    <xf numFmtId="187" fontId="35" fillId="3" borderId="1" xfId="1" applyFont="1" applyFill="1" applyBorder="1" applyAlignment="1" applyProtection="1">
      <alignment vertical="center"/>
    </xf>
    <xf numFmtId="187" fontId="35" fillId="3" borderId="1" xfId="1" applyFont="1" applyFill="1" applyBorder="1" applyAlignment="1" applyProtection="1">
      <alignment horizontal="center" vertical="center"/>
    </xf>
    <xf numFmtId="187" fontId="33" fillId="0" borderId="1" xfId="1" applyFont="1" applyFill="1" applyBorder="1" applyAlignment="1" applyProtection="1">
      <alignment vertical="center"/>
    </xf>
    <xf numFmtId="187" fontId="33" fillId="0" borderId="1" xfId="1" applyFont="1" applyFill="1" applyBorder="1" applyAlignment="1" applyProtection="1">
      <alignment horizontal="center" vertical="center"/>
    </xf>
    <xf numFmtId="187" fontId="33" fillId="0" borderId="1" xfId="1" applyFont="1" applyFill="1" applyBorder="1" applyAlignment="1">
      <alignment horizontal="center" vertical="center"/>
    </xf>
    <xf numFmtId="187" fontId="35" fillId="3" borderId="1" xfId="1" applyFont="1" applyFill="1" applyBorder="1" applyAlignment="1">
      <alignment horizontal="center" vertical="center"/>
    </xf>
    <xf numFmtId="187" fontId="35" fillId="3" borderId="1" xfId="1" applyFont="1" applyFill="1" applyBorder="1" applyAlignment="1" applyProtection="1">
      <alignment vertical="center" wrapText="1"/>
    </xf>
    <xf numFmtId="187" fontId="35" fillId="3" borderId="13" xfId="1" applyFont="1" applyFill="1" applyBorder="1" applyAlignment="1" applyProtection="1">
      <alignment vertical="center"/>
    </xf>
    <xf numFmtId="187" fontId="35" fillId="3" borderId="13" xfId="1" applyFont="1" applyFill="1" applyBorder="1" applyAlignment="1" applyProtection="1">
      <alignment horizontal="center" vertical="center"/>
    </xf>
    <xf numFmtId="187" fontId="35" fillId="3" borderId="1" xfId="1" quotePrefix="1" applyFont="1" applyFill="1" applyBorder="1" applyAlignment="1" applyProtection="1">
      <alignment horizontal="center" vertical="center"/>
    </xf>
    <xf numFmtId="187" fontId="59" fillId="0" borderId="1" xfId="1" applyFont="1" applyFill="1" applyBorder="1" applyAlignment="1" applyProtection="1">
      <alignment vertical="center"/>
    </xf>
    <xf numFmtId="187" fontId="59" fillId="0" borderId="13" xfId="1" applyFont="1" applyFill="1" applyBorder="1" applyAlignment="1" applyProtection="1">
      <alignment vertical="center"/>
    </xf>
    <xf numFmtId="215" fontId="59" fillId="0" borderId="14" xfId="26" applyNumberFormat="1" applyFont="1" applyBorder="1" applyAlignment="1">
      <alignment horizontal="center"/>
    </xf>
    <xf numFmtId="215" fontId="59" fillId="0" borderId="13" xfId="26" applyNumberFormat="1" applyFont="1" applyBorder="1" applyAlignment="1">
      <alignment horizontal="center"/>
    </xf>
    <xf numFmtId="187" fontId="80" fillId="0" borderId="14" xfId="1" applyFont="1" applyBorder="1" applyAlignment="1">
      <alignment horizontal="center"/>
    </xf>
    <xf numFmtId="190" fontId="33" fillId="0" borderId="2" xfId="1" applyNumberFormat="1" applyFont="1" applyBorder="1" applyAlignment="1">
      <alignment horizontal="center" vertical="center"/>
    </xf>
    <xf numFmtId="187" fontId="33" fillId="0" borderId="10" xfId="1" applyFont="1" applyBorder="1" applyAlignment="1">
      <alignment horizontal="right" vertical="center"/>
    </xf>
    <xf numFmtId="187" fontId="33" fillId="0" borderId="12" xfId="1" applyFont="1" applyBorder="1" applyAlignment="1">
      <alignment vertical="center"/>
    </xf>
    <xf numFmtId="187" fontId="33" fillId="0" borderId="9" xfId="1" applyFont="1" applyBorder="1" applyAlignment="1">
      <alignment horizontal="center" vertical="center"/>
    </xf>
    <xf numFmtId="194" fontId="33" fillId="0" borderId="10" xfId="33" applyNumberFormat="1" applyFont="1" applyBorder="1" applyAlignment="1">
      <alignment horizontal="center" vertical="center"/>
    </xf>
    <xf numFmtId="198" fontId="33" fillId="0" borderId="9" xfId="33" applyNumberFormat="1" applyFont="1" applyBorder="1" applyAlignment="1">
      <alignment horizontal="right" vertical="center"/>
    </xf>
    <xf numFmtId="15" fontId="23" fillId="0" borderId="0" xfId="25" applyNumberFormat="1" applyFont="1" applyAlignment="1">
      <alignment horizontal="centerContinuous"/>
    </xf>
    <xf numFmtId="190" fontId="35" fillId="3" borderId="13" xfId="1" applyNumberFormat="1" applyFont="1" applyFill="1" applyBorder="1" applyAlignment="1">
      <alignment vertical="center"/>
    </xf>
    <xf numFmtId="0" fontId="28" fillId="0" borderId="12" xfId="32" applyFont="1" applyBorder="1" applyAlignment="1">
      <alignment horizontal="center" vertical="center" wrapText="1"/>
    </xf>
    <xf numFmtId="0" fontId="28" fillId="0" borderId="12" xfId="32" applyFont="1" applyBorder="1" applyAlignment="1">
      <alignment horizontal="center" wrapText="1"/>
    </xf>
    <xf numFmtId="0" fontId="46" fillId="0" borderId="0" xfId="36" applyFont="1" applyAlignment="1">
      <alignment vertical="center"/>
    </xf>
    <xf numFmtId="0" fontId="49" fillId="0" borderId="0" xfId="36" applyFont="1" applyAlignment="1">
      <alignment vertical="center"/>
    </xf>
    <xf numFmtId="0" fontId="78" fillId="0" borderId="0" xfId="36" applyFont="1" applyAlignment="1">
      <alignment vertical="center"/>
    </xf>
    <xf numFmtId="3" fontId="81" fillId="0" borderId="10" xfId="36" applyNumberFormat="1" applyFont="1" applyBorder="1" applyAlignment="1">
      <alignment horizontal="center" vertical="center"/>
    </xf>
    <xf numFmtId="0" fontId="81" fillId="0" borderId="10" xfId="36" applyFont="1" applyBorder="1" applyAlignment="1">
      <alignment vertical="center"/>
    </xf>
    <xf numFmtId="3" fontId="81" fillId="0" borderId="14" xfId="36" applyNumberFormat="1" applyFont="1" applyBorder="1" applyAlignment="1">
      <alignment horizontal="center" vertical="center"/>
    </xf>
    <xf numFmtId="0" fontId="81" fillId="0" borderId="14" xfId="36" applyFont="1" applyBorder="1" applyAlignment="1">
      <alignment vertical="center"/>
    </xf>
    <xf numFmtId="0" fontId="33" fillId="0" borderId="14" xfId="36" applyFont="1" applyBorder="1" applyAlignment="1">
      <alignment vertical="center"/>
    </xf>
    <xf numFmtId="3" fontId="81" fillId="0" borderId="13" xfId="36" applyNumberFormat="1" applyFont="1" applyBorder="1" applyAlignment="1">
      <alignment horizontal="center" vertical="center"/>
    </xf>
    <xf numFmtId="0" fontId="81" fillId="0" borderId="13" xfId="36" applyFont="1" applyBorder="1" applyAlignment="1">
      <alignment vertical="center"/>
    </xf>
    <xf numFmtId="0" fontId="34" fillId="0" borderId="0" xfId="36" applyFont="1" applyAlignment="1">
      <alignment vertical="center"/>
    </xf>
    <xf numFmtId="0" fontId="82" fillId="0" borderId="0" xfId="36" applyFont="1" applyAlignment="1">
      <alignment horizontal="center" vertical="center"/>
    </xf>
    <xf numFmtId="192" fontId="70" fillId="0" borderId="0" xfId="32" quotePrefix="1" applyNumberFormat="1" applyFont="1" applyAlignment="1">
      <alignment horizontal="left" vertical="center"/>
    </xf>
    <xf numFmtId="0" fontId="31" fillId="0" borderId="0" xfId="27" quotePrefix="1" applyFont="1" applyAlignment="1">
      <alignment horizontal="center" vertical="center"/>
    </xf>
    <xf numFmtId="0" fontId="32" fillId="0" borderId="0" xfId="27" applyFont="1" applyAlignment="1">
      <alignment horizontal="center" vertical="center"/>
    </xf>
    <xf numFmtId="190" fontId="33" fillId="0" borderId="10" xfId="29" applyNumberFormat="1" applyFont="1" applyBorder="1" applyAlignment="1" applyProtection="1">
      <alignment horizontal="center" vertical="center"/>
    </xf>
    <xf numFmtId="190" fontId="33" fillId="0" borderId="14" xfId="29" applyNumberFormat="1" applyFont="1" applyBorder="1" applyAlignment="1">
      <alignment horizontal="center" vertical="center"/>
    </xf>
    <xf numFmtId="190" fontId="33" fillId="0" borderId="14" xfId="29" quotePrefix="1" applyNumberFormat="1" applyFont="1" applyBorder="1" applyAlignment="1">
      <alignment horizontal="center" vertical="center"/>
    </xf>
    <xf numFmtId="190" fontId="33" fillId="0" borderId="14" xfId="29" applyNumberFormat="1" applyFont="1" applyBorder="1" applyAlignment="1" applyProtection="1">
      <alignment horizontal="center" vertical="center"/>
    </xf>
    <xf numFmtId="190" fontId="33" fillId="0" borderId="13" xfId="29" applyNumberFormat="1" applyFont="1" applyBorder="1" applyAlignment="1">
      <alignment horizontal="center" vertical="center"/>
    </xf>
    <xf numFmtId="190" fontId="33" fillId="0" borderId="14" xfId="29" quotePrefix="1" applyNumberFormat="1" applyFont="1" applyBorder="1" applyAlignment="1" applyProtection="1">
      <alignment horizontal="center" vertical="center"/>
    </xf>
    <xf numFmtId="0" fontId="34" fillId="0" borderId="12" xfId="26" quotePrefix="1" applyFont="1" applyBorder="1" applyAlignment="1">
      <alignment horizontal="left"/>
    </xf>
    <xf numFmtId="187" fontId="35" fillId="3" borderId="1" xfId="1" applyFont="1" applyFill="1" applyBorder="1" applyAlignment="1">
      <alignment vertical="center"/>
    </xf>
    <xf numFmtId="187" fontId="32" fillId="0" borderId="0" xfId="1" applyFont="1"/>
    <xf numFmtId="187" fontId="34" fillId="0" borderId="10" xfId="1" applyFont="1" applyBorder="1" applyAlignment="1">
      <alignment vertical="center"/>
    </xf>
    <xf numFmtId="187" fontId="34" fillId="3" borderId="10" xfId="1" applyFont="1" applyFill="1" applyBorder="1" applyAlignment="1">
      <alignment vertical="center"/>
    </xf>
    <xf numFmtId="187" fontId="34" fillId="0" borderId="14" xfId="1" applyFont="1" applyBorder="1" applyAlignment="1">
      <alignment vertical="center"/>
    </xf>
    <xf numFmtId="187" fontId="34" fillId="3" borderId="14" xfId="1" applyFont="1" applyFill="1" applyBorder="1" applyAlignment="1">
      <alignment vertical="center"/>
    </xf>
    <xf numFmtId="187" fontId="37" fillId="0" borderId="1" xfId="1" applyFont="1" applyBorder="1" applyAlignment="1">
      <alignment vertical="center"/>
    </xf>
    <xf numFmtId="187" fontId="37" fillId="3" borderId="1" xfId="1" applyFont="1" applyFill="1" applyBorder="1" applyAlignment="1">
      <alignment vertical="center"/>
    </xf>
    <xf numFmtId="187" fontId="35" fillId="0" borderId="1" xfId="1" applyFont="1" applyBorder="1" applyAlignment="1">
      <alignment horizontal="center" vertical="center"/>
    </xf>
    <xf numFmtId="187" fontId="33" fillId="3" borderId="10" xfId="1" applyFont="1" applyFill="1" applyBorder="1" applyAlignment="1">
      <alignment vertical="center"/>
    </xf>
    <xf numFmtId="187" fontId="33" fillId="3" borderId="14" xfId="1" applyFont="1" applyFill="1" applyBorder="1" applyAlignment="1">
      <alignment vertical="center"/>
    </xf>
    <xf numFmtId="187" fontId="35" fillId="0" borderId="1" xfId="1" applyFont="1" applyBorder="1" applyAlignment="1">
      <alignment vertical="center"/>
    </xf>
    <xf numFmtId="187" fontId="32" fillId="0" borderId="0" xfId="1" applyFont="1" applyFill="1"/>
    <xf numFmtId="187" fontId="33" fillId="0" borderId="0" xfId="1" applyFont="1" applyFill="1"/>
    <xf numFmtId="187" fontId="77" fillId="0" borderId="0" xfId="1" applyFont="1" applyAlignment="1">
      <alignment vertical="center"/>
    </xf>
    <xf numFmtId="187" fontId="24" fillId="0" borderId="0" xfId="1" quotePrefix="1" applyFont="1"/>
    <xf numFmtId="187" fontId="20" fillId="0" borderId="0" xfId="1" applyFont="1" applyFill="1" applyAlignment="1">
      <alignment horizontal="center"/>
    </xf>
    <xf numFmtId="187" fontId="28" fillId="0" borderId="0" xfId="1" applyFont="1" applyAlignment="1">
      <alignment vertical="center"/>
    </xf>
    <xf numFmtId="187" fontId="28" fillId="0" borderId="9" xfId="1" applyFont="1" applyBorder="1" applyAlignment="1">
      <alignment horizontal="center" vertical="center"/>
    </xf>
    <xf numFmtId="187" fontId="28" fillId="0" borderId="9" xfId="1" applyFont="1" applyBorder="1" applyAlignment="1" applyProtection="1">
      <alignment horizontal="center" vertical="center" wrapText="1"/>
    </xf>
    <xf numFmtId="187" fontId="28" fillId="0" borderId="12" xfId="1" applyFont="1" applyBorder="1" applyAlignment="1">
      <alignment horizontal="center" vertical="center"/>
    </xf>
    <xf numFmtId="187" fontId="64" fillId="0" borderId="10" xfId="1" applyFont="1" applyBorder="1" applyAlignment="1">
      <alignment vertical="center"/>
    </xf>
    <xf numFmtId="187" fontId="32" fillId="0" borderId="9" xfId="1" applyFont="1" applyBorder="1" applyAlignment="1" applyProtection="1">
      <alignment horizontal="right" vertical="center"/>
    </xf>
    <xf numFmtId="187" fontId="31" fillId="3" borderId="9" xfId="1" applyFont="1" applyFill="1" applyBorder="1" applyAlignment="1" applyProtection="1">
      <alignment horizontal="right" vertical="center"/>
    </xf>
    <xf numFmtId="187" fontId="26" fillId="0" borderId="0" xfId="1" applyFont="1" applyAlignment="1">
      <alignment vertical="center"/>
    </xf>
    <xf numFmtId="187" fontId="64" fillId="0" borderId="14" xfId="1" applyFont="1" applyBorder="1" applyAlignment="1">
      <alignment vertical="center"/>
    </xf>
    <xf numFmtId="187" fontId="32" fillId="0" borderId="14" xfId="1" applyFont="1" applyBorder="1" applyAlignment="1">
      <alignment vertical="center"/>
    </xf>
    <xf numFmtId="187" fontId="64" fillId="0" borderId="13" xfId="1" applyFont="1" applyBorder="1" applyAlignment="1">
      <alignment vertical="center"/>
    </xf>
    <xf numFmtId="187" fontId="31" fillId="0" borderId="1" xfId="1" applyFont="1" applyBorder="1" applyAlignment="1" applyProtection="1">
      <alignment horizontal="center" vertical="center" wrapText="1"/>
    </xf>
    <xf numFmtId="187" fontId="31" fillId="3" borderId="1" xfId="1" applyFont="1" applyFill="1" applyBorder="1" applyAlignment="1" applyProtection="1">
      <alignment horizontal="right" vertical="center"/>
    </xf>
    <xf numFmtId="187" fontId="27" fillId="0" borderId="0" xfId="1" applyFont="1"/>
    <xf numFmtId="187" fontId="20" fillId="0" borderId="0" xfId="1" quotePrefix="1" applyFont="1" applyAlignment="1">
      <alignment horizontal="centerContinuous"/>
    </xf>
    <xf numFmtId="187" fontId="20" fillId="0" borderId="0" xfId="1" applyFont="1" applyAlignment="1">
      <alignment horizontal="centerContinuous"/>
    </xf>
    <xf numFmtId="2" fontId="20" fillId="0" borderId="0" xfId="32" applyNumberFormat="1" applyFont="1" applyAlignment="1">
      <alignment horizontal="center"/>
    </xf>
    <xf numFmtId="2" fontId="20" fillId="0" borderId="0" xfId="32" applyNumberFormat="1" applyFont="1"/>
    <xf numFmtId="2" fontId="21" fillId="0" borderId="0" xfId="32" applyNumberFormat="1" applyFont="1"/>
    <xf numFmtId="187" fontId="68" fillId="0" borderId="9" xfId="1" applyFont="1" applyBorder="1" applyAlignment="1" applyProtection="1">
      <alignment horizontal="right" vertical="center"/>
    </xf>
    <xf numFmtId="187" fontId="69" fillId="3" borderId="9" xfId="1" applyFont="1" applyFill="1" applyBorder="1" applyAlignment="1" applyProtection="1">
      <alignment horizontal="right" vertical="center"/>
    </xf>
    <xf numFmtId="187" fontId="67" fillId="0" borderId="10" xfId="1" applyFont="1" applyBorder="1" applyAlignment="1">
      <alignment vertical="center"/>
    </xf>
    <xf numFmtId="187" fontId="67" fillId="0" borderId="14" xfId="1" applyFont="1" applyBorder="1" applyAlignment="1">
      <alignment vertical="center"/>
    </xf>
    <xf numFmtId="187" fontId="68" fillId="0" borderId="14" xfId="1" applyFont="1" applyBorder="1" applyAlignment="1">
      <alignment vertical="center"/>
    </xf>
    <xf numFmtId="187" fontId="67" fillId="0" borderId="13" xfId="1" applyFont="1" applyBorder="1" applyAlignment="1">
      <alignment vertical="center"/>
    </xf>
    <xf numFmtId="187" fontId="69" fillId="0" borderId="6" xfId="1" applyFont="1" applyBorder="1" applyAlignment="1" applyProtection="1">
      <alignment horizontal="right" vertical="center"/>
    </xf>
    <xf numFmtId="187" fontId="32" fillId="0" borderId="0" xfId="1" quotePrefix="1" applyFont="1" applyAlignment="1">
      <alignment horizontal="left"/>
    </xf>
    <xf numFmtId="187" fontId="33" fillId="0" borderId="1" xfId="1" applyFont="1" applyBorder="1" applyAlignment="1">
      <alignment horizontal="center" vertical="center" wrapText="1"/>
    </xf>
    <xf numFmtId="187" fontId="33" fillId="3" borderId="1" xfId="1" applyFont="1" applyFill="1" applyBorder="1" applyAlignment="1">
      <alignment horizontal="center" vertical="center" wrapText="1"/>
    </xf>
    <xf numFmtId="187" fontId="33" fillId="0" borderId="1" xfId="1" quotePrefix="1" applyFont="1" applyBorder="1" applyAlignment="1">
      <alignment horizontal="center" vertical="center" wrapText="1"/>
    </xf>
    <xf numFmtId="187" fontId="29" fillId="0" borderId="7" xfId="1" applyFont="1" applyBorder="1" applyAlignment="1">
      <alignment horizontal="left" vertical="center" wrapText="1"/>
    </xf>
    <xf numFmtId="187" fontId="29" fillId="0" borderId="1" xfId="1" applyFont="1" applyBorder="1" applyAlignment="1">
      <alignment vertical="center" wrapText="1"/>
    </xf>
    <xf numFmtId="187" fontId="29" fillId="0" borderId="1" xfId="1" applyFont="1" applyBorder="1" applyAlignment="1">
      <alignment vertical="center"/>
    </xf>
    <xf numFmtId="187" fontId="29" fillId="0" borderId="1" xfId="1" applyFont="1" applyBorder="1" applyAlignment="1">
      <alignment horizontal="center" vertical="center"/>
    </xf>
    <xf numFmtId="187" fontId="29" fillId="0" borderId="0" xfId="1" applyFont="1" applyBorder="1" applyAlignment="1" applyProtection="1">
      <alignment horizontal="right" vertical="center"/>
    </xf>
    <xf numFmtId="187" fontId="28" fillId="0" borderId="0" xfId="1" applyFont="1" applyBorder="1" applyAlignment="1">
      <alignment horizontal="right" vertical="center"/>
    </xf>
    <xf numFmtId="187" fontId="34" fillId="0" borderId="0" xfId="1" quotePrefix="1" applyFont="1" applyAlignment="1">
      <alignment horizontal="centerContinuous"/>
    </xf>
    <xf numFmtId="187" fontId="33" fillId="0" borderId="0" xfId="1" applyFont="1" applyAlignment="1">
      <alignment horizontal="centerContinuous"/>
    </xf>
    <xf numFmtId="187" fontId="70" fillId="0" borderId="0" xfId="1" quotePrefix="1" applyFont="1"/>
    <xf numFmtId="187" fontId="76" fillId="0" borderId="0" xfId="1" applyFont="1"/>
    <xf numFmtId="187" fontId="76" fillId="0" borderId="0" xfId="1" applyFont="1" applyFill="1" applyAlignment="1">
      <alignment horizontal="center"/>
    </xf>
    <xf numFmtId="187" fontId="20" fillId="0" borderId="0" xfId="1" applyFont="1" applyAlignment="1">
      <alignment vertical="center"/>
    </xf>
    <xf numFmtId="187" fontId="35" fillId="0" borderId="0" xfId="1" quotePrefix="1" applyFont="1"/>
    <xf numFmtId="187" fontId="35" fillId="0" borderId="4" xfId="1" applyFont="1" applyBorder="1" applyAlignment="1">
      <alignment horizontal="center" vertical="center" wrapText="1"/>
    </xf>
    <xf numFmtId="187" fontId="35" fillId="0" borderId="4" xfId="1" quotePrefix="1" applyFont="1" applyBorder="1" applyAlignment="1" applyProtection="1">
      <alignment horizontal="centerContinuous" vertical="center"/>
    </xf>
    <xf numFmtId="187" fontId="33" fillId="0" borderId="1" xfId="1" applyFont="1" applyBorder="1" applyAlignment="1" applyProtection="1">
      <alignment horizontal="left"/>
    </xf>
    <xf numFmtId="187" fontId="35" fillId="0" borderId="1" xfId="1" applyFont="1" applyBorder="1" applyAlignment="1" applyProtection="1">
      <alignment horizontal="left"/>
    </xf>
    <xf numFmtId="187" fontId="65" fillId="0" borderId="1" xfId="1" applyFont="1" applyBorder="1" applyAlignment="1" applyProtection="1">
      <alignment horizontal="center" vertical="center" wrapText="1"/>
    </xf>
    <xf numFmtId="187" fontId="65" fillId="0" borderId="6" xfId="1" applyFont="1" applyBorder="1" applyAlignment="1" applyProtection="1">
      <alignment horizontal="right" vertical="center"/>
    </xf>
    <xf numFmtId="187" fontId="65" fillId="3" borderId="1" xfId="1" applyFont="1" applyFill="1" applyBorder="1" applyAlignment="1" applyProtection="1">
      <alignment horizontal="right" vertical="center"/>
    </xf>
    <xf numFmtId="190" fontId="20" fillId="0" borderId="0" xfId="1" applyNumberFormat="1" applyFont="1"/>
    <xf numFmtId="190" fontId="28" fillId="0" borderId="9" xfId="1" applyNumberFormat="1" applyFont="1" applyBorder="1" applyAlignment="1" applyProtection="1">
      <alignment horizontal="center" vertical="center" wrapText="1"/>
    </xf>
    <xf numFmtId="190" fontId="28" fillId="0" borderId="12" xfId="1" applyNumberFormat="1" applyFont="1" applyBorder="1" applyAlignment="1">
      <alignment horizontal="center" vertical="center" wrapText="1"/>
    </xf>
    <xf numFmtId="190" fontId="32" fillId="0" borderId="9" xfId="1" applyNumberFormat="1" applyFont="1" applyBorder="1" applyAlignment="1" applyProtection="1">
      <alignment horizontal="right" vertical="center"/>
    </xf>
    <xf numFmtId="190" fontId="65" fillId="0" borderId="6" xfId="1" applyNumberFormat="1" applyFont="1" applyBorder="1" applyAlignment="1" applyProtection="1">
      <alignment horizontal="right" vertical="center"/>
    </xf>
    <xf numFmtId="190" fontId="32" fillId="0" borderId="9" xfId="1" applyNumberFormat="1" applyFont="1" applyBorder="1" applyAlignment="1" applyProtection="1">
      <alignment horizontal="right" vertical="center" indent="1"/>
    </xf>
    <xf numFmtId="190" fontId="65" fillId="0" borderId="6" xfId="1" applyNumberFormat="1" applyFont="1" applyBorder="1" applyAlignment="1" applyProtection="1">
      <alignment horizontal="right" vertical="center" indent="1"/>
    </xf>
    <xf numFmtId="190" fontId="68" fillId="0" borderId="9" xfId="1" applyNumberFormat="1" applyFont="1" applyBorder="1" applyAlignment="1" applyProtection="1">
      <alignment horizontal="right" vertical="center"/>
    </xf>
    <xf numFmtId="190" fontId="28" fillId="0" borderId="9" xfId="1" applyNumberFormat="1" applyFont="1" applyBorder="1" applyAlignment="1">
      <alignment horizontal="center" vertical="center"/>
    </xf>
    <xf numFmtId="190" fontId="69" fillId="3" borderId="9" xfId="1" applyNumberFormat="1" applyFont="1" applyFill="1" applyBorder="1" applyAlignment="1" applyProtection="1">
      <alignment horizontal="right" vertical="center"/>
    </xf>
    <xf numFmtId="190" fontId="69" fillId="3" borderId="1" xfId="1" applyNumberFormat="1" applyFont="1" applyFill="1" applyBorder="1" applyAlignment="1" applyProtection="1">
      <alignment horizontal="right" vertical="center"/>
    </xf>
    <xf numFmtId="190" fontId="76" fillId="0" borderId="0" xfId="1" applyNumberFormat="1" applyFont="1"/>
    <xf numFmtId="190" fontId="20" fillId="0" borderId="0" xfId="1" applyNumberFormat="1" applyFont="1" applyAlignment="1">
      <alignment horizontal="centerContinuous"/>
    </xf>
    <xf numFmtId="190" fontId="21" fillId="0" borderId="0" xfId="1" applyNumberFormat="1" applyFont="1"/>
    <xf numFmtId="190" fontId="32" fillId="0" borderId="0" xfId="1" applyNumberFormat="1" applyFont="1"/>
    <xf numFmtId="190" fontId="33" fillId="0" borderId="1" xfId="1" applyNumberFormat="1" applyFont="1" applyBorder="1" applyAlignment="1">
      <alignment horizontal="center" vertical="center" wrapText="1"/>
    </xf>
    <xf numFmtId="190" fontId="32" fillId="0" borderId="1" xfId="1" applyNumberFormat="1" applyFont="1" applyBorder="1" applyAlignment="1" applyProtection="1">
      <alignment horizontal="right" vertical="center"/>
    </xf>
    <xf numFmtId="190" fontId="32" fillId="0" borderId="1" xfId="1" applyNumberFormat="1" applyFont="1" applyFill="1" applyBorder="1" applyAlignment="1" applyProtection="1">
      <alignment horizontal="right" vertical="center"/>
    </xf>
    <xf numFmtId="190" fontId="31" fillId="0" borderId="1" xfId="1" applyNumberFormat="1" applyFont="1" applyBorder="1" applyAlignment="1" applyProtection="1">
      <alignment horizontal="right" vertical="center"/>
    </xf>
    <xf numFmtId="190" fontId="33" fillId="0" borderId="0" xfId="1" applyNumberFormat="1" applyFont="1" applyAlignment="1">
      <alignment horizontal="centerContinuous"/>
    </xf>
    <xf numFmtId="190" fontId="29" fillId="0" borderId="0" xfId="1" applyNumberFormat="1" applyFont="1" applyBorder="1" applyAlignment="1" applyProtection="1">
      <alignment horizontal="right" vertical="center"/>
    </xf>
    <xf numFmtId="190" fontId="33" fillId="3" borderId="1" xfId="1" applyNumberFormat="1" applyFont="1" applyFill="1" applyBorder="1" applyAlignment="1">
      <alignment horizontal="center" vertical="center" wrapText="1"/>
    </xf>
    <xf numFmtId="190" fontId="29" fillId="3" borderId="1" xfId="1" applyNumberFormat="1" applyFont="1" applyFill="1" applyBorder="1" applyAlignment="1">
      <alignment vertical="center"/>
    </xf>
    <xf numFmtId="187" fontId="53" fillId="0" borderId="4" xfId="1" applyFont="1" applyBorder="1" applyAlignment="1">
      <alignment horizontal="center" vertical="center" wrapText="1"/>
    </xf>
    <xf numFmtId="187" fontId="59" fillId="0" borderId="0" xfId="1" applyFont="1" applyAlignment="1">
      <alignment vertical="center"/>
    </xf>
    <xf numFmtId="187" fontId="59" fillId="0" borderId="12" xfId="1" applyFont="1" applyBorder="1" applyAlignment="1">
      <alignment vertical="center"/>
    </xf>
    <xf numFmtId="187" fontId="37" fillId="0" borderId="3" xfId="1" applyFont="1" applyBorder="1" applyAlignment="1">
      <alignment vertical="center"/>
    </xf>
    <xf numFmtId="187" fontId="37" fillId="0" borderId="9" xfId="1" applyFont="1" applyBorder="1" applyAlignment="1">
      <alignment vertical="center"/>
    </xf>
    <xf numFmtId="187" fontId="34" fillId="0" borderId="0" xfId="1" applyFont="1" applyAlignment="1"/>
    <xf numFmtId="187" fontId="34" fillId="0" borderId="8" xfId="1" applyFont="1" applyBorder="1" applyAlignment="1">
      <alignment vertical="center"/>
    </xf>
    <xf numFmtId="187" fontId="34" fillId="0" borderId="9" xfId="1" applyFont="1" applyBorder="1" applyAlignment="1">
      <alignment vertical="center"/>
    </xf>
    <xf numFmtId="187" fontId="34" fillId="0" borderId="0" xfId="1" applyFont="1" applyAlignment="1">
      <alignment vertical="center"/>
    </xf>
    <xf numFmtId="187" fontId="37" fillId="0" borderId="8" xfId="1" applyFont="1" applyBorder="1" applyAlignment="1">
      <alignment vertical="center"/>
    </xf>
    <xf numFmtId="187" fontId="34" fillId="0" borderId="11" xfId="1" applyFont="1" applyBorder="1" applyAlignment="1">
      <alignment vertical="center"/>
    </xf>
    <xf numFmtId="187" fontId="34" fillId="0" borderId="12" xfId="1" applyFont="1" applyBorder="1" applyAlignment="1">
      <alignment vertical="center"/>
    </xf>
    <xf numFmtId="187" fontId="35" fillId="0" borderId="3" xfId="1" applyFont="1" applyBorder="1" applyAlignment="1">
      <alignment vertical="center"/>
    </xf>
    <xf numFmtId="187" fontId="35" fillId="0" borderId="9" xfId="1" applyFont="1" applyBorder="1" applyAlignment="1">
      <alignment vertical="center"/>
    </xf>
    <xf numFmtId="187" fontId="33" fillId="0" borderId="0" xfId="1" applyFont="1" applyAlignment="1"/>
    <xf numFmtId="187" fontId="35" fillId="0" borderId="8" xfId="1" applyFont="1" applyBorder="1" applyAlignment="1">
      <alignment vertical="center"/>
    </xf>
    <xf numFmtId="187" fontId="33" fillId="0" borderId="11" xfId="1" applyFont="1" applyBorder="1" applyAlignment="1">
      <alignment vertical="center"/>
    </xf>
    <xf numFmtId="187" fontId="32" fillId="0" borderId="0" xfId="1" quotePrefix="1" applyFont="1" applyAlignment="1" applyProtection="1">
      <alignment horizontal="left"/>
    </xf>
    <xf numFmtId="187" fontId="50" fillId="3" borderId="1" xfId="1" applyFont="1" applyFill="1" applyBorder="1" applyAlignment="1" applyProtection="1">
      <alignment horizontal="center" vertical="center" wrapText="1"/>
    </xf>
    <xf numFmtId="187" fontId="33" fillId="0" borderId="0" xfId="1" applyFont="1" applyFill="1" applyAlignment="1">
      <alignment vertical="center"/>
    </xf>
    <xf numFmtId="187" fontId="49" fillId="0" borderId="0" xfId="1" applyFont="1" applyFill="1" applyAlignment="1">
      <alignment horizontal="left" vertical="top"/>
    </xf>
    <xf numFmtId="187" fontId="49" fillId="0" borderId="0" xfId="1" applyFont="1" applyFill="1" applyBorder="1" applyAlignment="1">
      <alignment vertical="top"/>
    </xf>
    <xf numFmtId="187" fontId="49" fillId="0" borderId="0" xfId="1" applyFont="1" applyFill="1" applyBorder="1" applyAlignment="1">
      <alignment horizontal="left" vertical="top"/>
    </xf>
    <xf numFmtId="187" fontId="37" fillId="0" borderId="0" xfId="1" applyFont="1" applyFill="1" applyAlignment="1">
      <alignment vertical="center"/>
    </xf>
    <xf numFmtId="187" fontId="37" fillId="0" borderId="0" xfId="1" applyFont="1" applyFill="1" applyBorder="1" applyAlignment="1">
      <alignment vertical="center"/>
    </xf>
    <xf numFmtId="187" fontId="60" fillId="3" borderId="1" xfId="1" applyFont="1" applyFill="1" applyBorder="1" applyAlignment="1" applyProtection="1">
      <alignment horizontal="center" vertical="center" wrapText="1"/>
    </xf>
    <xf numFmtId="187" fontId="50" fillId="0" borderId="9" xfId="1" applyFont="1" applyFill="1" applyBorder="1" applyAlignment="1" applyProtection="1">
      <alignment vertical="center"/>
    </xf>
    <xf numFmtId="187" fontId="49" fillId="0" borderId="9" xfId="1" applyFont="1" applyFill="1" applyBorder="1" applyAlignment="1" applyProtection="1">
      <alignment horizontal="center" vertical="center"/>
    </xf>
    <xf numFmtId="187" fontId="49" fillId="0" borderId="9" xfId="1" applyFont="1" applyFill="1" applyBorder="1" applyAlignment="1">
      <alignment horizontal="center" vertical="center"/>
    </xf>
    <xf numFmtId="187" fontId="50" fillId="0" borderId="9" xfId="1" applyFont="1" applyFill="1" applyBorder="1" applyAlignment="1" applyProtection="1">
      <alignment horizontal="center" vertical="center"/>
    </xf>
    <xf numFmtId="187" fontId="49" fillId="0" borderId="9" xfId="1" applyFont="1" applyFill="1" applyBorder="1" applyAlignment="1" applyProtection="1">
      <alignment vertical="center"/>
    </xf>
    <xf numFmtId="187" fontId="49" fillId="0" borderId="9" xfId="1" applyFont="1" applyFill="1" applyBorder="1" applyAlignment="1" applyProtection="1">
      <alignment vertical="center" wrapText="1"/>
    </xf>
    <xf numFmtId="187" fontId="50" fillId="0" borderId="9" xfId="1" quotePrefix="1" applyFont="1" applyFill="1" applyBorder="1" applyAlignment="1" applyProtection="1">
      <alignment horizontal="center" vertical="center"/>
    </xf>
    <xf numFmtId="187" fontId="50" fillId="0" borderId="0" xfId="1" applyFont="1" applyFill="1" applyAlignment="1">
      <alignment vertical="center"/>
    </xf>
    <xf numFmtId="187" fontId="49" fillId="0" borderId="12" xfId="1" quotePrefix="1" applyFont="1" applyFill="1" applyBorder="1" applyAlignment="1" applyProtection="1">
      <alignment horizontal="center" vertical="center"/>
    </xf>
    <xf numFmtId="187" fontId="49" fillId="0" borderId="0" xfId="1" applyFont="1" applyFill="1" applyBorder="1" applyAlignment="1">
      <alignment horizontal="left" vertical="center"/>
    </xf>
    <xf numFmtId="187" fontId="49" fillId="0" borderId="0" xfId="1" applyFont="1" applyFill="1" applyAlignment="1">
      <alignment horizontal="center" vertical="center"/>
    </xf>
    <xf numFmtId="187" fontId="34" fillId="0" borderId="0" xfId="1" applyFont="1"/>
    <xf numFmtId="187" fontId="34" fillId="0" borderId="3" xfId="1" quotePrefix="1" applyFont="1" applyBorder="1" applyAlignment="1" applyProtection="1">
      <alignment horizontal="center" vertical="center"/>
    </xf>
    <xf numFmtId="187" fontId="34" fillId="0" borderId="4" xfId="1" applyFont="1" applyBorder="1" applyAlignment="1" applyProtection="1">
      <alignment horizontal="left"/>
    </xf>
    <xf numFmtId="187" fontId="34" fillId="0" borderId="4" xfId="1" applyFont="1" applyBorder="1" applyAlignment="1" applyProtection="1">
      <alignment horizontal="left" vertical="center"/>
    </xf>
    <xf numFmtId="187" fontId="34" fillId="0" borderId="8" xfId="1" quotePrefix="1" applyFont="1" applyBorder="1" applyAlignment="1" applyProtection="1">
      <alignment horizontal="center" vertical="center"/>
    </xf>
    <xf numFmtId="187" fontId="34" fillId="0" borderId="9" xfId="1" applyFont="1" applyBorder="1" applyAlignment="1" applyProtection="1">
      <alignment horizontal="left"/>
    </xf>
    <xf numFmtId="187" fontId="34" fillId="0" borderId="9" xfId="1" quotePrefix="1" applyFont="1" applyBorder="1" applyAlignment="1" applyProtection="1">
      <alignment horizontal="left" vertical="center"/>
    </xf>
    <xf numFmtId="187" fontId="34" fillId="0" borderId="9" xfId="1" quotePrefix="1" applyFont="1" applyBorder="1" applyAlignment="1" applyProtection="1">
      <alignment horizontal="left"/>
    </xf>
    <xf numFmtId="187" fontId="34" fillId="0" borderId="9" xfId="1" applyFont="1" applyBorder="1" applyAlignment="1" applyProtection="1">
      <alignment horizontal="left" vertical="center"/>
    </xf>
    <xf numFmtId="187" fontId="34" fillId="0" borderId="9" xfId="1" applyFont="1" applyFill="1" applyBorder="1" applyAlignment="1" applyProtection="1">
      <alignment horizontal="left" vertical="center"/>
    </xf>
    <xf numFmtId="187" fontId="34" fillId="0" borderId="8" xfId="1" applyFont="1" applyBorder="1" applyAlignment="1">
      <alignment horizontal="center" vertical="center"/>
    </xf>
    <xf numFmtId="187" fontId="34" fillId="0" borderId="9" xfId="1" applyFont="1" applyFill="1" applyBorder="1" applyAlignment="1" applyProtection="1">
      <alignment horizontal="left" vertical="center" wrapText="1"/>
    </xf>
    <xf numFmtId="187" fontId="34" fillId="0" borderId="9" xfId="1" applyFont="1" applyFill="1" applyBorder="1" applyAlignment="1" applyProtection="1">
      <alignment horizontal="left"/>
    </xf>
    <xf numFmtId="187" fontId="34" fillId="0" borderId="9" xfId="1" applyFont="1" applyBorder="1"/>
    <xf numFmtId="187" fontId="37" fillId="0" borderId="8" xfId="1" quotePrefix="1" applyFont="1" applyBorder="1" applyAlignment="1" applyProtection="1">
      <alignment horizontal="center" vertical="center"/>
    </xf>
    <xf numFmtId="187" fontId="37" fillId="0" borderId="9" xfId="1" applyFont="1" applyFill="1" applyBorder="1" applyAlignment="1" applyProtection="1">
      <alignment horizontal="center" vertical="center" wrapText="1"/>
    </xf>
    <xf numFmtId="187" fontId="34" fillId="0" borderId="9" xfId="1" applyFont="1" applyBorder="1" applyAlignment="1">
      <alignment horizontal="left" vertical="center"/>
    </xf>
    <xf numFmtId="187" fontId="34" fillId="0" borderId="9" xfId="1" applyFont="1" applyFill="1" applyBorder="1"/>
    <xf numFmtId="187" fontId="33" fillId="0" borderId="0" xfId="1" applyFont="1" applyFill="1" applyBorder="1" applyAlignment="1" applyProtection="1">
      <alignment horizontal="right"/>
    </xf>
    <xf numFmtId="187" fontId="33" fillId="0" borderId="8" xfId="1" applyFont="1" applyBorder="1"/>
    <xf numFmtId="187" fontId="34" fillId="0" borderId="9" xfId="1" applyFont="1" applyFill="1" applyBorder="1" applyAlignment="1">
      <alignment horizontal="left" vertical="center"/>
    </xf>
    <xf numFmtId="187" fontId="59" fillId="0" borderId="8" xfId="1" applyFont="1" applyBorder="1"/>
    <xf numFmtId="187" fontId="59" fillId="0" borderId="9" xfId="1" applyFont="1" applyFill="1" applyBorder="1"/>
    <xf numFmtId="187" fontId="59" fillId="0" borderId="11" xfId="1" applyFont="1" applyBorder="1"/>
    <xf numFmtId="187" fontId="53" fillId="0" borderId="12" xfId="1" applyFont="1" applyFill="1" applyBorder="1" applyAlignment="1">
      <alignment horizontal="center"/>
    </xf>
    <xf numFmtId="187" fontId="59" fillId="0" borderId="11" xfId="1" applyFont="1" applyFill="1" applyBorder="1" applyAlignment="1" applyProtection="1">
      <alignment horizontal="right"/>
    </xf>
    <xf numFmtId="187" fontId="34" fillId="0" borderId="11" xfId="1" applyFont="1" applyBorder="1" applyAlignment="1">
      <alignment horizontal="center" vertical="center"/>
    </xf>
    <xf numFmtId="187" fontId="34" fillId="0" borderId="12" xfId="1" applyFont="1" applyFill="1" applyBorder="1" applyAlignment="1">
      <alignment horizontal="left" vertical="center"/>
    </xf>
    <xf numFmtId="187" fontId="53" fillId="0" borderId="8" xfId="1" applyFont="1" applyBorder="1" applyAlignment="1" applyProtection="1">
      <alignment horizontal="centerContinuous"/>
    </xf>
    <xf numFmtId="187" fontId="53" fillId="0" borderId="9" xfId="1" applyFont="1" applyBorder="1" applyAlignment="1" applyProtection="1">
      <alignment horizontal="centerContinuous"/>
    </xf>
    <xf numFmtId="187" fontId="37" fillId="0" borderId="8" xfId="1" applyFont="1" applyBorder="1" applyAlignment="1" applyProtection="1">
      <alignment horizontal="centerContinuous"/>
    </xf>
    <xf numFmtId="187" fontId="37" fillId="0" borderId="0" xfId="1" applyFont="1" applyBorder="1" applyAlignment="1" applyProtection="1">
      <alignment horizontal="centerContinuous"/>
    </xf>
    <xf numFmtId="187" fontId="53" fillId="0" borderId="11" xfId="1" applyFont="1" applyBorder="1" applyAlignment="1" applyProtection="1">
      <alignment horizontal="centerContinuous"/>
    </xf>
    <xf numFmtId="187" fontId="53" fillId="0" borderId="12" xfId="1" applyFont="1" applyBorder="1" applyAlignment="1" applyProtection="1">
      <alignment horizontal="centerContinuous"/>
    </xf>
    <xf numFmtId="187" fontId="53" fillId="0" borderId="13" xfId="1" applyFont="1" applyFill="1" applyBorder="1" applyAlignment="1" applyProtection="1">
      <alignment horizontal="right"/>
    </xf>
    <xf numFmtId="187" fontId="37" fillId="0" borderId="11" xfId="1" applyFont="1" applyBorder="1" applyAlignment="1" applyProtection="1">
      <alignment horizontal="centerContinuous"/>
    </xf>
    <xf numFmtId="187" fontId="53" fillId="0" borderId="2" xfId="1" applyFont="1" applyBorder="1" applyAlignment="1" applyProtection="1">
      <alignment horizontal="centerContinuous"/>
    </xf>
    <xf numFmtId="187" fontId="53" fillId="0" borderId="13" xfId="1" applyFont="1" applyBorder="1" applyAlignment="1" applyProtection="1">
      <alignment horizontal="right"/>
    </xf>
    <xf numFmtId="187" fontId="20" fillId="0" borderId="0" xfId="1" applyFont="1" applyBorder="1" applyAlignment="1">
      <alignment horizontal="left" vertical="center"/>
    </xf>
    <xf numFmtId="187" fontId="33" fillId="0" borderId="0" xfId="1" applyFont="1" applyFill="1" applyAlignment="1">
      <alignment horizontal="center" vertical="center"/>
    </xf>
    <xf numFmtId="187" fontId="34" fillId="0" borderId="0" xfId="1" applyFont="1" applyAlignment="1">
      <alignment horizontal="center" vertical="center"/>
    </xf>
    <xf numFmtId="187" fontId="33" fillId="0" borderId="0" xfId="1" applyFont="1" applyAlignment="1">
      <alignment horizontal="center" vertical="center"/>
    </xf>
    <xf numFmtId="187" fontId="33" fillId="0" borderId="0" xfId="1" quotePrefix="1" applyFont="1" applyAlignment="1">
      <alignment horizontal="center" vertical="center"/>
    </xf>
    <xf numFmtId="187" fontId="20" fillId="0" borderId="0" xfId="1" quotePrefix="1" applyFont="1" applyAlignment="1">
      <alignment horizontal="center" vertical="center"/>
    </xf>
    <xf numFmtId="190" fontId="34" fillId="0" borderId="8" xfId="1" quotePrefix="1" applyNumberFormat="1" applyFont="1" applyBorder="1" applyAlignment="1">
      <alignment horizontal="center" vertical="center"/>
    </xf>
    <xf numFmtId="190" fontId="77" fillId="0" borderId="0" xfId="1" applyNumberFormat="1" applyFont="1" applyAlignment="1">
      <alignment vertical="center"/>
    </xf>
    <xf numFmtId="190" fontId="31" fillId="0" borderId="6" xfId="1" applyNumberFormat="1" applyFont="1" applyBorder="1" applyAlignment="1" applyProtection="1">
      <alignment horizontal="right" vertical="center"/>
    </xf>
    <xf numFmtId="190" fontId="77" fillId="0" borderId="0" xfId="1" applyNumberFormat="1" applyFont="1" applyAlignment="1">
      <alignment horizontal="left" vertical="center" indent="1"/>
    </xf>
    <xf numFmtId="190" fontId="20" fillId="0" borderId="0" xfId="1" applyNumberFormat="1" applyFont="1" applyAlignment="1">
      <alignment horizontal="left" indent="1"/>
    </xf>
    <xf numFmtId="190" fontId="31" fillId="3" borderId="9" xfId="1" applyNumberFormat="1" applyFont="1" applyFill="1" applyBorder="1" applyAlignment="1" applyProtection="1">
      <alignment horizontal="right" vertical="center"/>
    </xf>
    <xf numFmtId="190" fontId="31" fillId="3" borderId="1" xfId="1" applyNumberFormat="1" applyFont="1" applyFill="1" applyBorder="1" applyAlignment="1" applyProtection="1">
      <alignment horizontal="right" vertical="center"/>
    </xf>
    <xf numFmtId="190" fontId="21" fillId="0" borderId="0" xfId="1" applyNumberFormat="1" applyFont="1" applyAlignment="1">
      <alignment horizontal="right" indent="3"/>
    </xf>
    <xf numFmtId="190" fontId="20" fillId="0" borderId="0" xfId="1" applyNumberFormat="1" applyFont="1" applyAlignment="1">
      <alignment horizontal="right" indent="3"/>
    </xf>
    <xf numFmtId="190" fontId="32" fillId="0" borderId="9" xfId="1" applyNumberFormat="1" applyFont="1" applyBorder="1" applyAlignment="1" applyProtection="1">
      <alignment horizontal="right" vertical="center" indent="3"/>
    </xf>
    <xf numFmtId="190" fontId="21" fillId="0" borderId="0" xfId="1" applyNumberFormat="1" applyFont="1" applyAlignment="1">
      <alignment horizontal="right" indent="1"/>
    </xf>
    <xf numFmtId="190" fontId="20" fillId="0" borderId="0" xfId="1" applyNumberFormat="1" applyFont="1" applyAlignment="1">
      <alignment horizontal="right" indent="1"/>
    </xf>
    <xf numFmtId="190" fontId="32" fillId="0" borderId="9" xfId="1" applyNumberFormat="1" applyFont="1" applyBorder="1" applyAlignment="1" applyProtection="1">
      <alignment horizontal="center" vertical="center"/>
    </xf>
    <xf numFmtId="190" fontId="65" fillId="0" borderId="6" xfId="1" applyNumberFormat="1" applyFont="1" applyBorder="1" applyAlignment="1" applyProtection="1">
      <alignment horizontal="center" vertical="center"/>
    </xf>
    <xf numFmtId="190" fontId="28" fillId="0" borderId="12" xfId="1" applyNumberFormat="1" applyFont="1" applyBorder="1" applyAlignment="1">
      <alignment horizontal="center" vertical="center"/>
    </xf>
    <xf numFmtId="190" fontId="65" fillId="3" borderId="1" xfId="1" applyNumberFormat="1" applyFont="1" applyFill="1" applyBorder="1" applyAlignment="1" applyProtection="1">
      <alignment horizontal="right" vertical="center"/>
    </xf>
    <xf numFmtId="190" fontId="91" fillId="0" borderId="14" xfId="1" quotePrefix="1" applyNumberFormat="1" applyFont="1" applyBorder="1" applyAlignment="1">
      <alignment horizontal="right" vertical="center"/>
    </xf>
    <xf numFmtId="190" fontId="91" fillId="0" borderId="0" xfId="1" applyNumberFormat="1" applyFont="1" applyBorder="1"/>
    <xf numFmtId="187" fontId="99" fillId="0" borderId="1" xfId="1" applyFont="1" applyFill="1" applyBorder="1" applyAlignment="1" applyProtection="1">
      <alignment vertical="center"/>
    </xf>
    <xf numFmtId="187" fontId="98" fillId="0" borderId="0" xfId="1" applyFont="1" applyFill="1" applyAlignment="1">
      <alignment vertical="center"/>
    </xf>
    <xf numFmtId="187" fontId="44" fillId="0" borderId="14" xfId="1" applyFont="1" applyBorder="1" applyAlignment="1">
      <alignment horizontal="right" vertical="center"/>
    </xf>
    <xf numFmtId="187" fontId="44" fillId="0" borderId="13" xfId="1" applyFont="1" applyBorder="1" applyAlignment="1">
      <alignment horizontal="right" vertical="center"/>
    </xf>
    <xf numFmtId="187" fontId="88" fillId="3" borderId="1" xfId="1" applyFont="1" applyFill="1" applyBorder="1" applyAlignment="1" applyProtection="1">
      <alignment vertical="center"/>
    </xf>
    <xf numFmtId="193" fontId="34" fillId="0" borderId="0" xfId="26" applyNumberFormat="1" applyFont="1" applyAlignment="1">
      <alignment horizontal="center"/>
    </xf>
    <xf numFmtId="187" fontId="80" fillId="0" borderId="0" xfId="1" applyFont="1" applyBorder="1" applyAlignment="1">
      <alignment horizontal="center"/>
    </xf>
    <xf numFmtId="0" fontId="34" fillId="0" borderId="9" xfId="26" quotePrefix="1" applyFont="1" applyBorder="1" applyAlignment="1">
      <alignment horizontal="left"/>
    </xf>
    <xf numFmtId="194" fontId="33" fillId="0" borderId="12" xfId="33" applyNumberFormat="1" applyFont="1" applyFill="1" applyBorder="1" applyAlignment="1">
      <alignment horizontal="center" vertical="center"/>
    </xf>
    <xf numFmtId="187" fontId="99" fillId="0" borderId="14" xfId="1" applyFont="1" applyBorder="1" applyAlignment="1">
      <alignment horizontal="right" vertical="center"/>
    </xf>
    <xf numFmtId="190" fontId="38" fillId="0" borderId="0" xfId="0" applyNumberFormat="1" applyFont="1"/>
    <xf numFmtId="187" fontId="104" fillId="0" borderId="14" xfId="1" applyFont="1" applyBorder="1" applyAlignment="1">
      <alignment horizontal="center" vertical="center"/>
    </xf>
    <xf numFmtId="193" fontId="104" fillId="0" borderId="14" xfId="26" applyNumberFormat="1" applyFont="1" applyBorder="1" applyAlignment="1">
      <alignment horizontal="center"/>
    </xf>
    <xf numFmtId="0" fontId="34" fillId="0" borderId="0" xfId="26" quotePrefix="1" applyFont="1" applyAlignment="1">
      <alignment horizontal="left" vertical="center"/>
    </xf>
    <xf numFmtId="187" fontId="108" fillId="0" borderId="14" xfId="1" applyFont="1" applyBorder="1" applyAlignment="1">
      <alignment horizontal="center"/>
    </xf>
    <xf numFmtId="190" fontId="59" fillId="0" borderId="8" xfId="1" applyNumberFormat="1" applyFont="1" applyBorder="1" applyAlignment="1">
      <alignment vertical="center"/>
    </xf>
    <xf numFmtId="190" fontId="59" fillId="0" borderId="14" xfId="1" applyNumberFormat="1" applyFont="1" applyBorder="1" applyAlignment="1">
      <alignment vertical="center"/>
    </xf>
    <xf numFmtId="205" fontId="53" fillId="3" borderId="8" xfId="33" applyNumberFormat="1" applyFont="1" applyFill="1" applyBorder="1" applyAlignment="1">
      <alignment vertical="center"/>
    </xf>
    <xf numFmtId="187" fontId="59" fillId="0" borderId="14" xfId="1" applyFont="1" applyBorder="1" applyAlignment="1">
      <alignment horizontal="right" vertical="center"/>
    </xf>
    <xf numFmtId="190" fontId="59" fillId="0" borderId="9" xfId="1" applyNumberFormat="1" applyFont="1" applyBorder="1" applyAlignment="1">
      <alignment vertical="center"/>
    </xf>
    <xf numFmtId="208" fontId="53" fillId="3" borderId="9" xfId="33" applyNumberFormat="1" applyFont="1" applyFill="1" applyBorder="1" applyAlignment="1">
      <alignment vertical="center"/>
    </xf>
    <xf numFmtId="190" fontId="59" fillId="0" borderId="0" xfId="1" applyNumberFormat="1" applyFont="1" applyBorder="1" applyAlignment="1">
      <alignment vertical="center"/>
    </xf>
    <xf numFmtId="190" fontId="59" fillId="0" borderId="13" xfId="1" applyNumberFormat="1" applyFont="1" applyBorder="1" applyAlignment="1">
      <alignment vertical="center"/>
    </xf>
    <xf numFmtId="205" fontId="53" fillId="3" borderId="11" xfId="33" applyNumberFormat="1" applyFont="1" applyFill="1" applyBorder="1" applyAlignment="1">
      <alignment vertical="center"/>
    </xf>
    <xf numFmtId="187" fontId="59" fillId="0" borderId="13" xfId="1" applyFont="1" applyBorder="1" applyAlignment="1">
      <alignment horizontal="right" vertical="center"/>
    </xf>
    <xf numFmtId="190" fontId="59" fillId="0" borderId="12" xfId="1" applyNumberFormat="1" applyFont="1" applyBorder="1" applyAlignment="1">
      <alignment vertical="center"/>
    </xf>
    <xf numFmtId="208" fontId="53" fillId="3" borderId="12" xfId="33" applyNumberFormat="1" applyFont="1" applyFill="1" applyBorder="1" applyAlignment="1">
      <alignment vertical="center"/>
    </xf>
    <xf numFmtId="187" fontId="59" fillId="0" borderId="9" xfId="1" applyFont="1" applyBorder="1" applyAlignment="1" applyProtection="1">
      <alignment horizontal="right"/>
    </xf>
    <xf numFmtId="187" fontId="53" fillId="0" borderId="1" xfId="1" applyFont="1" applyBorder="1" applyAlignment="1" applyProtection="1">
      <alignment horizontal="right"/>
    </xf>
    <xf numFmtId="187" fontId="53" fillId="0" borderId="6" xfId="1" applyFont="1" applyBorder="1" applyAlignment="1" applyProtection="1">
      <alignment horizontal="right"/>
    </xf>
    <xf numFmtId="187" fontId="34" fillId="0" borderId="1" xfId="1" applyFont="1" applyFill="1" applyBorder="1" applyAlignment="1" applyProtection="1">
      <alignment vertical="center"/>
    </xf>
    <xf numFmtId="187" fontId="106" fillId="0" borderId="1" xfId="1" applyFont="1" applyFill="1" applyBorder="1" applyAlignment="1" applyProtection="1">
      <alignment vertical="center"/>
    </xf>
    <xf numFmtId="187" fontId="80" fillId="0" borderId="1" xfId="1" applyFont="1" applyFill="1" applyBorder="1" applyAlignment="1" applyProtection="1">
      <alignment vertical="center"/>
    </xf>
    <xf numFmtId="187" fontId="80" fillId="0" borderId="1" xfId="1" applyFont="1" applyFill="1" applyBorder="1" applyAlignment="1" applyProtection="1">
      <alignment horizontal="center" vertical="center"/>
    </xf>
    <xf numFmtId="187" fontId="35" fillId="0" borderId="8" xfId="1" applyFont="1" applyFill="1" applyBorder="1" applyAlignment="1" applyProtection="1">
      <alignment horizontal="left" vertical="center"/>
    </xf>
    <xf numFmtId="187" fontId="37" fillId="0" borderId="8" xfId="1" applyFont="1" applyFill="1" applyBorder="1" applyAlignment="1" applyProtection="1">
      <alignment horizontal="left" vertical="center"/>
    </xf>
    <xf numFmtId="187" fontId="37" fillId="3" borderId="7" xfId="1" applyFont="1" applyFill="1" applyBorder="1" applyAlignment="1" applyProtection="1">
      <alignment horizontal="left" vertical="center"/>
    </xf>
    <xf numFmtId="187" fontId="35" fillId="0" borderId="8" xfId="1" quotePrefix="1" applyFont="1" applyFill="1" applyBorder="1" applyAlignment="1">
      <alignment horizontal="left" vertical="center"/>
    </xf>
    <xf numFmtId="187" fontId="35" fillId="0" borderId="11" xfId="1" quotePrefix="1" applyFont="1" applyFill="1" applyBorder="1" applyAlignment="1">
      <alignment horizontal="left" vertical="center"/>
    </xf>
    <xf numFmtId="187" fontId="35" fillId="0" borderId="8" xfId="1" applyFont="1" applyFill="1" applyBorder="1" applyAlignment="1">
      <alignment horizontal="left" vertical="center"/>
    </xf>
    <xf numFmtId="187" fontId="33" fillId="0" borderId="8" xfId="1" applyFont="1" applyFill="1" applyBorder="1" applyAlignment="1">
      <alignment horizontal="left" vertical="center"/>
    </xf>
    <xf numFmtId="187" fontId="52" fillId="0" borderId="8" xfId="1" applyFont="1" applyFill="1" applyBorder="1" applyAlignment="1">
      <alignment horizontal="left" vertical="center"/>
    </xf>
    <xf numFmtId="187" fontId="110" fillId="3" borderId="7" xfId="1" applyFont="1" applyFill="1" applyBorder="1" applyAlignment="1" applyProtection="1">
      <alignment horizontal="left" vertical="center"/>
    </xf>
    <xf numFmtId="187" fontId="35" fillId="0" borderId="8" xfId="1" applyFont="1" applyFill="1" applyBorder="1" applyAlignment="1" applyProtection="1">
      <alignment horizontal="left" vertical="center" wrapText="1"/>
    </xf>
    <xf numFmtId="187" fontId="33" fillId="0" borderId="8" xfId="1" applyFont="1" applyFill="1" applyBorder="1" applyAlignment="1" applyProtection="1">
      <alignment horizontal="left" vertical="center"/>
    </xf>
    <xf numFmtId="187" fontId="33" fillId="0" borderId="8" xfId="1" applyFont="1" applyFill="1" applyBorder="1" applyAlignment="1" applyProtection="1">
      <alignment horizontal="left" vertical="center" wrapText="1"/>
    </xf>
    <xf numFmtId="187" fontId="34" fillId="0" borderId="0" xfId="1" applyFont="1" applyFill="1" applyBorder="1" applyAlignment="1">
      <alignment horizontal="left" vertical="center"/>
    </xf>
    <xf numFmtId="187" fontId="106" fillId="3" borderId="6" xfId="1" applyFont="1" applyFill="1" applyBorder="1" applyAlignment="1" applyProtection="1">
      <alignment vertical="center"/>
    </xf>
    <xf numFmtId="187" fontId="110" fillId="3" borderId="1" xfId="1" applyFont="1" applyFill="1" applyBorder="1" applyAlignment="1" applyProtection="1">
      <alignment vertical="center"/>
    </xf>
    <xf numFmtId="187" fontId="110" fillId="3" borderId="1" xfId="1" applyFont="1" applyFill="1" applyBorder="1" applyAlignment="1" applyProtection="1">
      <alignment horizontal="center" vertical="center"/>
    </xf>
    <xf numFmtId="187" fontId="34" fillId="3" borderId="6" xfId="1" applyFont="1" applyFill="1" applyBorder="1" applyAlignment="1" applyProtection="1">
      <alignment vertical="center"/>
    </xf>
    <xf numFmtId="187" fontId="34" fillId="3" borderId="1" xfId="1" applyFont="1" applyFill="1" applyBorder="1" applyAlignment="1" applyProtection="1">
      <alignment vertical="center"/>
    </xf>
    <xf numFmtId="187" fontId="37" fillId="3" borderId="1" xfId="1" applyFont="1" applyFill="1" applyBorder="1" applyAlignment="1" applyProtection="1">
      <alignment vertical="center"/>
    </xf>
    <xf numFmtId="187" fontId="37" fillId="3" borderId="1" xfId="1" applyFont="1" applyFill="1" applyBorder="1" applyAlignment="1" applyProtection="1">
      <alignment horizontal="center" vertical="center"/>
    </xf>
    <xf numFmtId="0" fontId="29" fillId="0" borderId="0" xfId="26" quotePrefix="1" applyFont="1" applyAlignment="1">
      <alignment horizontal="left"/>
    </xf>
    <xf numFmtId="0" fontId="28" fillId="0" borderId="0" xfId="26" quotePrefix="1" applyFont="1" applyAlignment="1">
      <alignment horizontal="left"/>
    </xf>
    <xf numFmtId="190" fontId="59" fillId="0" borderId="10" xfId="1" applyNumberFormat="1" applyFont="1" applyFill="1" applyBorder="1" applyAlignment="1" applyProtection="1">
      <alignment horizontal="right"/>
    </xf>
    <xf numFmtId="190" fontId="59" fillId="0" borderId="14" xfId="1" applyNumberFormat="1" applyFont="1" applyFill="1" applyBorder="1" applyAlignment="1" applyProtection="1">
      <alignment horizontal="right"/>
    </xf>
    <xf numFmtId="190" fontId="59" fillId="0" borderId="13" xfId="1" applyNumberFormat="1" applyFont="1" applyFill="1" applyBorder="1" applyAlignment="1" applyProtection="1">
      <alignment horizontal="right"/>
    </xf>
    <xf numFmtId="190" fontId="53" fillId="0" borderId="10" xfId="1" applyNumberFormat="1" applyFont="1" applyFill="1" applyBorder="1" applyAlignment="1" applyProtection="1">
      <alignment horizontal="right"/>
    </xf>
    <xf numFmtId="190" fontId="59" fillId="0" borderId="4" xfId="1" applyNumberFormat="1" applyFont="1" applyFill="1" applyBorder="1" applyAlignment="1" applyProtection="1">
      <alignment horizontal="right"/>
    </xf>
    <xf numFmtId="190" fontId="59" fillId="0" borderId="9" xfId="1" applyNumberFormat="1" applyFont="1" applyFill="1" applyBorder="1" applyAlignment="1" applyProtection="1">
      <alignment horizontal="right"/>
    </xf>
    <xf numFmtId="190" fontId="53" fillId="0" borderId="9" xfId="1" applyNumberFormat="1" applyFont="1" applyFill="1" applyBorder="1" applyAlignment="1" applyProtection="1">
      <alignment horizontal="right"/>
    </xf>
    <xf numFmtId="190" fontId="53" fillId="0" borderId="14" xfId="1" applyNumberFormat="1" applyFont="1" applyFill="1" applyBorder="1" applyAlignment="1" applyProtection="1">
      <alignment horizontal="right"/>
    </xf>
    <xf numFmtId="187" fontId="114" fillId="0" borderId="14" xfId="1" applyFont="1" applyBorder="1" applyAlignment="1">
      <alignment vertical="center"/>
    </xf>
    <xf numFmtId="190" fontId="57" fillId="0" borderId="9" xfId="1" applyNumberFormat="1" applyFont="1" applyBorder="1" applyAlignment="1" applyProtection="1">
      <alignment horizontal="right" vertical="center"/>
    </xf>
    <xf numFmtId="187" fontId="57" fillId="0" borderId="9" xfId="1" applyFont="1" applyBorder="1" applyAlignment="1" applyProtection="1">
      <alignment horizontal="right" vertical="center"/>
    </xf>
    <xf numFmtId="190" fontId="57" fillId="0" borderId="9" xfId="1" applyNumberFormat="1" applyFont="1" applyBorder="1" applyAlignment="1" applyProtection="1">
      <alignment horizontal="left" vertical="center" indent="1"/>
    </xf>
    <xf numFmtId="190" fontId="56" fillId="3" borderId="9" xfId="1" applyNumberFormat="1" applyFont="1" applyFill="1" applyBorder="1" applyAlignment="1" applyProtection="1">
      <alignment horizontal="right" vertical="center"/>
    </xf>
    <xf numFmtId="187" fontId="56" fillId="3" borderId="9" xfId="1" applyFont="1" applyFill="1" applyBorder="1" applyAlignment="1" applyProtection="1">
      <alignment horizontal="right" vertical="center"/>
    </xf>
    <xf numFmtId="187" fontId="105" fillId="0" borderId="0" xfId="1" applyFont="1" applyAlignment="1">
      <alignment vertical="center"/>
    </xf>
    <xf numFmtId="187" fontId="114" fillId="0" borderId="13" xfId="1" applyFont="1" applyBorder="1" applyAlignment="1">
      <alignment vertical="center"/>
    </xf>
    <xf numFmtId="187" fontId="114" fillId="0" borderId="10" xfId="1" applyFont="1" applyBorder="1" applyAlignment="1">
      <alignment vertical="center"/>
    </xf>
    <xf numFmtId="190" fontId="57" fillId="0" borderId="9" xfId="1" applyNumberFormat="1" applyFont="1" applyFill="1" applyBorder="1" applyAlignment="1" applyProtection="1">
      <alignment horizontal="right" vertical="center"/>
    </xf>
    <xf numFmtId="187" fontId="57" fillId="0" borderId="9" xfId="1" applyFont="1" applyFill="1" applyBorder="1" applyAlignment="1" applyProtection="1">
      <alignment horizontal="right" vertical="center"/>
    </xf>
    <xf numFmtId="187" fontId="57" fillId="0" borderId="14" xfId="1" applyFont="1" applyBorder="1" applyAlignment="1">
      <alignment vertical="center"/>
    </xf>
    <xf numFmtId="187" fontId="113" fillId="0" borderId="0" xfId="1" applyFont="1" applyAlignment="1">
      <alignment vertical="center"/>
    </xf>
    <xf numFmtId="190" fontId="113" fillId="0" borderId="9" xfId="1" applyNumberFormat="1" applyFont="1" applyBorder="1" applyAlignment="1">
      <alignment horizontal="center" vertical="center"/>
    </xf>
    <xf numFmtId="187" fontId="113" fillId="0" borderId="9" xfId="1" applyFont="1" applyBorder="1" applyAlignment="1">
      <alignment horizontal="center" vertical="center"/>
    </xf>
    <xf numFmtId="0" fontId="70" fillId="0" borderId="0" xfId="32" quotePrefix="1" applyFont="1" applyAlignment="1">
      <alignment horizontal="left" vertical="center"/>
    </xf>
    <xf numFmtId="190" fontId="33" fillId="0" borderId="14" xfId="29" quotePrefix="1" applyNumberFormat="1" applyFont="1" applyBorder="1" applyAlignment="1">
      <alignment vertical="center"/>
    </xf>
    <xf numFmtId="0" fontId="29" fillId="0" borderId="0" xfId="34" quotePrefix="1" applyFont="1" applyAlignment="1">
      <alignment horizontal="left"/>
    </xf>
    <xf numFmtId="187" fontId="31" fillId="0" borderId="0" xfId="1" quotePrefix="1" applyFont="1" applyAlignment="1" applyProtection="1">
      <alignment horizontal="left"/>
    </xf>
    <xf numFmtId="187" fontId="33" fillId="0" borderId="0" xfId="5" applyNumberFormat="1" applyFont="1" applyBorder="1"/>
    <xf numFmtId="216" fontId="38" fillId="0" borderId="0" xfId="1" applyNumberFormat="1" applyFont="1"/>
    <xf numFmtId="216" fontId="38" fillId="0" borderId="0" xfId="1" applyNumberFormat="1" applyFont="1" applyFill="1"/>
    <xf numFmtId="216" fontId="40" fillId="0" borderId="0" xfId="1" applyNumberFormat="1" applyFont="1" applyFill="1"/>
    <xf numFmtId="216" fontId="40" fillId="0" borderId="14" xfId="1" applyNumberFormat="1" applyFont="1" applyFill="1" applyBorder="1" applyAlignment="1">
      <alignment horizontal="left" vertical="center"/>
    </xf>
    <xf numFmtId="216" fontId="38" fillId="0" borderId="0" xfId="1" applyNumberFormat="1" applyFont="1" applyFill="1" applyAlignment="1">
      <alignment vertical="center"/>
    </xf>
    <xf numFmtId="216" fontId="40" fillId="0" borderId="1" xfId="1" applyNumberFormat="1" applyFont="1" applyFill="1" applyBorder="1" applyAlignment="1">
      <alignment horizontal="left" vertical="center"/>
    </xf>
    <xf numFmtId="216" fontId="40" fillId="0" borderId="13" xfId="1" applyNumberFormat="1" applyFont="1" applyFill="1" applyBorder="1" applyAlignment="1">
      <alignment horizontal="left" vertical="center"/>
    </xf>
    <xf numFmtId="216" fontId="40" fillId="0" borderId="10" xfId="1" applyNumberFormat="1" applyFont="1" applyFill="1" applyBorder="1" applyAlignment="1">
      <alignment horizontal="left" vertical="center"/>
    </xf>
    <xf numFmtId="216" fontId="101" fillId="0" borderId="14" xfId="1" applyNumberFormat="1" applyFont="1" applyFill="1" applyBorder="1" applyAlignment="1">
      <alignment horizontal="left" vertical="center" wrapText="1"/>
    </xf>
    <xf numFmtId="216" fontId="40" fillId="0" borderId="14" xfId="1" applyNumberFormat="1" applyFont="1" applyFill="1" applyBorder="1" applyAlignment="1">
      <alignment horizontal="left" vertical="center" wrapText="1"/>
    </xf>
    <xf numFmtId="216" fontId="40" fillId="0" borderId="10" xfId="1" applyNumberFormat="1" applyFont="1" applyFill="1" applyBorder="1" applyAlignment="1">
      <alignment horizontal="left" vertical="center" wrapText="1"/>
    </xf>
    <xf numFmtId="216" fontId="40" fillId="0" borderId="8" xfId="3" quotePrefix="1" applyNumberFormat="1" applyFont="1" applyBorder="1" applyAlignment="1">
      <alignment vertical="top" wrapText="1"/>
    </xf>
    <xf numFmtId="216" fontId="40" fillId="0" borderId="1" xfId="1" applyNumberFormat="1" applyFont="1" applyFill="1" applyBorder="1" applyAlignment="1">
      <alignment horizontal="left" vertical="center" wrapText="1"/>
    </xf>
    <xf numFmtId="216" fontId="40" fillId="0" borderId="15" xfId="1" applyNumberFormat="1" applyFont="1" applyFill="1" applyBorder="1" applyAlignment="1">
      <alignment horizontal="left" vertical="center"/>
    </xf>
    <xf numFmtId="216" fontId="40" fillId="0" borderId="0" xfId="1" applyNumberFormat="1" applyFont="1" applyFill="1" applyBorder="1" applyAlignment="1">
      <alignment horizontal="left" vertical="top"/>
    </xf>
    <xf numFmtId="216" fontId="40" fillId="0" borderId="0" xfId="1" applyNumberFormat="1" applyFont="1"/>
    <xf numFmtId="216" fontId="40" fillId="0" borderId="0" xfId="1" applyNumberFormat="1" applyFont="1" applyFill="1" applyBorder="1" applyAlignment="1">
      <alignment vertical="top"/>
    </xf>
    <xf numFmtId="40" fontId="89" fillId="0" borderId="0" xfId="27" quotePrefix="1" applyNumberFormat="1" applyFont="1" applyAlignment="1">
      <alignment horizontal="left" vertical="center"/>
    </xf>
    <xf numFmtId="40" fontId="90" fillId="0" borderId="0" xfId="27" quotePrefix="1" applyNumberFormat="1" applyFont="1" applyAlignment="1">
      <alignment horizontal="center" vertical="center"/>
    </xf>
    <xf numFmtId="40" fontId="89" fillId="0" borderId="0" xfId="27" applyNumberFormat="1" applyFont="1" applyAlignment="1">
      <alignment vertical="center"/>
    </xf>
    <xf numFmtId="40" fontId="89" fillId="0" borderId="0" xfId="27" applyNumberFormat="1" applyFont="1" applyAlignment="1">
      <alignment horizontal="centerContinuous" vertical="center"/>
    </xf>
    <xf numFmtId="40" fontId="89" fillId="0" borderId="0" xfId="27" applyNumberFormat="1" applyFont="1" applyAlignment="1">
      <alignment horizontal="left" vertical="center"/>
    </xf>
    <xf numFmtId="40" fontId="89" fillId="0" borderId="10" xfId="26" applyNumberFormat="1" applyFont="1" applyBorder="1" applyAlignment="1">
      <alignment horizontal="center" vertical="center" wrapText="1"/>
    </xf>
    <xf numFmtId="40" fontId="89" fillId="0" borderId="3" xfId="26" applyNumberFormat="1" applyFont="1" applyBorder="1" applyAlignment="1">
      <alignment horizontal="center"/>
    </xf>
    <xf numFmtId="40" fontId="91" fillId="0" borderId="0" xfId="26" applyNumberFormat="1" applyFont="1"/>
    <xf numFmtId="40" fontId="89" fillId="0" borderId="13" xfId="26" applyNumberFormat="1" applyFont="1" applyBorder="1" applyAlignment="1">
      <alignment horizontal="center" vertical="center"/>
    </xf>
    <xf numFmtId="40" fontId="89" fillId="0" borderId="11" xfId="26" applyNumberFormat="1" applyFont="1" applyBorder="1" applyAlignment="1">
      <alignment horizontal="center"/>
    </xf>
    <xf numFmtId="40" fontId="89" fillId="0" borderId="13" xfId="26" applyNumberFormat="1" applyFont="1" applyBorder="1" applyAlignment="1">
      <alignment horizontal="center" vertical="center" wrapText="1"/>
    </xf>
    <xf numFmtId="40" fontId="89" fillId="0" borderId="10" xfId="26" quotePrefix="1" applyNumberFormat="1" applyFont="1" applyBorder="1" applyAlignment="1">
      <alignment horizontal="center" vertical="center"/>
    </xf>
    <xf numFmtId="40" fontId="89" fillId="0" borderId="7" xfId="27" applyNumberFormat="1" applyFont="1" applyBorder="1" applyAlignment="1">
      <alignment vertical="center"/>
    </xf>
    <xf numFmtId="40" fontId="91" fillId="0" borderId="6" xfId="27" applyNumberFormat="1" applyFont="1" applyBorder="1" applyAlignment="1">
      <alignment vertical="center"/>
    </xf>
    <xf numFmtId="40" fontId="91" fillId="0" borderId="6" xfId="27" quotePrefix="1" applyNumberFormat="1" applyFont="1" applyBorder="1" applyAlignment="1">
      <alignment horizontal="left" vertical="center"/>
    </xf>
    <xf numFmtId="40" fontId="89" fillId="0" borderId="1" xfId="1" applyNumberFormat="1" applyFont="1" applyBorder="1" applyAlignment="1">
      <alignment vertical="center"/>
    </xf>
    <xf numFmtId="40" fontId="91" fillId="0" borderId="0" xfId="26" applyNumberFormat="1" applyFont="1" applyAlignment="1">
      <alignment vertical="center"/>
    </xf>
    <xf numFmtId="40" fontId="89" fillId="0" borderId="14" xfId="27" quotePrefix="1" applyNumberFormat="1" applyFont="1" applyBorder="1" applyAlignment="1">
      <alignment horizontal="center" vertical="center"/>
    </xf>
    <xf numFmtId="40" fontId="89" fillId="0" borderId="8" xfId="27" quotePrefix="1" applyNumberFormat="1" applyFont="1" applyBorder="1" applyAlignment="1">
      <alignment horizontal="right" vertical="center"/>
    </xf>
    <xf numFmtId="40" fontId="89" fillId="0" borderId="9" xfId="27" applyNumberFormat="1" applyFont="1" applyBorder="1" applyAlignment="1">
      <alignment vertical="center"/>
    </xf>
    <xf numFmtId="40" fontId="89" fillId="0" borderId="14" xfId="1" applyNumberFormat="1" applyFont="1" applyBorder="1" applyAlignment="1">
      <alignment vertical="center"/>
    </xf>
    <xf numFmtId="40" fontId="94" fillId="0" borderId="10" xfId="1" applyNumberFormat="1" applyFont="1" applyBorder="1" applyAlignment="1">
      <alignment vertical="center"/>
    </xf>
    <xf numFmtId="40" fontId="89" fillId="0" borderId="0" xfId="26" applyNumberFormat="1" applyFont="1" applyAlignment="1">
      <alignment vertical="center"/>
    </xf>
    <xf numFmtId="40" fontId="91" fillId="0" borderId="14" xfId="27" applyNumberFormat="1" applyFont="1" applyBorder="1" applyAlignment="1">
      <alignment horizontal="center" vertical="center"/>
    </xf>
    <xf numFmtId="40" fontId="91" fillId="0" borderId="8" xfId="27" applyNumberFormat="1" applyFont="1" applyBorder="1" applyAlignment="1">
      <alignment vertical="center"/>
    </xf>
    <xf numFmtId="40" fontId="91" fillId="0" borderId="0" xfId="27" applyNumberFormat="1" applyFont="1" applyAlignment="1">
      <alignment vertical="center"/>
    </xf>
    <xf numFmtId="40" fontId="91" fillId="0" borderId="9" xfId="27" applyNumberFormat="1" applyFont="1" applyBorder="1" applyAlignment="1">
      <alignment vertical="center"/>
    </xf>
    <xf numFmtId="40" fontId="91" fillId="0" borderId="14" xfId="1" applyNumberFormat="1" applyFont="1" applyBorder="1" applyAlignment="1">
      <alignment vertical="center"/>
    </xf>
    <xf numFmtId="40" fontId="92" fillId="0" borderId="14" xfId="1" applyNumberFormat="1" applyFont="1" applyBorder="1" applyAlignment="1">
      <alignment vertical="center"/>
    </xf>
    <xf numFmtId="40" fontId="93" fillId="0" borderId="14" xfId="1" applyNumberFormat="1" applyFont="1" applyBorder="1" applyAlignment="1">
      <alignment vertical="center"/>
    </xf>
    <xf numFmtId="40" fontId="93" fillId="0" borderId="9" xfId="27" applyNumberFormat="1" applyFont="1" applyBorder="1" applyAlignment="1">
      <alignment vertical="center"/>
    </xf>
    <xf numFmtId="40" fontId="91" fillId="0" borderId="9" xfId="27" quotePrefix="1" applyNumberFormat="1" applyFont="1" applyBorder="1" applyAlignment="1">
      <alignment horizontal="left" vertical="center"/>
    </xf>
    <xf numFmtId="40" fontId="91" fillId="0" borderId="0" xfId="27" quotePrefix="1" applyNumberFormat="1" applyFont="1" applyAlignment="1">
      <alignment horizontal="left" vertical="center"/>
    </xf>
    <xf numFmtId="40" fontId="91" fillId="0" borderId="11" xfId="27" applyNumberFormat="1" applyFont="1" applyBorder="1" applyAlignment="1">
      <alignment vertical="center"/>
    </xf>
    <xf numFmtId="40" fontId="91" fillId="0" borderId="2" xfId="27" applyNumberFormat="1" applyFont="1" applyBorder="1" applyAlignment="1">
      <alignment vertical="center"/>
    </xf>
    <xf numFmtId="40" fontId="91" fillId="0" borderId="2" xfId="27" quotePrefix="1" applyNumberFormat="1" applyFont="1" applyBorder="1" applyAlignment="1">
      <alignment horizontal="left" vertical="center"/>
    </xf>
    <xf numFmtId="40" fontId="91" fillId="0" borderId="13" xfId="1" applyNumberFormat="1" applyFont="1" applyBorder="1" applyAlignment="1">
      <alignment vertical="center"/>
    </xf>
    <xf numFmtId="40" fontId="92" fillId="0" borderId="13" xfId="1" applyNumberFormat="1" applyFont="1" applyBorder="1" applyAlignment="1">
      <alignment vertical="center"/>
    </xf>
    <xf numFmtId="40" fontId="89" fillId="0" borderId="3" xfId="27" quotePrefix="1" applyNumberFormat="1" applyFont="1" applyBorder="1" applyAlignment="1">
      <alignment horizontal="right" vertical="center"/>
    </xf>
    <xf numFmtId="40" fontId="89" fillId="0" borderId="16" xfId="27" applyNumberFormat="1" applyFont="1" applyBorder="1" applyAlignment="1">
      <alignment vertical="center"/>
    </xf>
    <xf numFmtId="40" fontId="89" fillId="0" borderId="4" xfId="27" applyNumberFormat="1" applyFont="1" applyBorder="1" applyAlignment="1">
      <alignment vertical="center"/>
    </xf>
    <xf numFmtId="40" fontId="89" fillId="0" borderId="10" xfId="1" applyNumberFormat="1" applyFont="1" applyBorder="1" applyAlignment="1">
      <alignment vertical="center"/>
    </xf>
    <xf numFmtId="40" fontId="103" fillId="0" borderId="10" xfId="1" applyNumberFormat="1" applyFont="1" applyBorder="1" applyAlignment="1">
      <alignment vertical="center"/>
    </xf>
    <xf numFmtId="40" fontId="94" fillId="0" borderId="14" xfId="1" applyNumberFormat="1" applyFont="1" applyBorder="1" applyAlignment="1">
      <alignment vertical="center"/>
    </xf>
    <xf numFmtId="40" fontId="91" fillId="0" borderId="13" xfId="27" applyNumberFormat="1" applyFont="1" applyBorder="1" applyAlignment="1">
      <alignment horizontal="center" vertical="center"/>
    </xf>
    <xf numFmtId="40" fontId="89" fillId="0" borderId="3" xfId="27" quotePrefix="1" applyNumberFormat="1" applyFont="1" applyBorder="1" applyAlignment="1">
      <alignment horizontal="center" vertical="center"/>
    </xf>
    <xf numFmtId="40" fontId="89" fillId="0" borderId="5" xfId="27" applyNumberFormat="1" applyFont="1" applyBorder="1" applyAlignment="1">
      <alignment vertical="center"/>
    </xf>
    <xf numFmtId="40" fontId="89" fillId="0" borderId="5" xfId="27" quotePrefix="1" applyNumberFormat="1" applyFont="1" applyBorder="1" applyAlignment="1">
      <alignment horizontal="left" vertical="center"/>
    </xf>
    <xf numFmtId="40" fontId="89" fillId="0" borderId="8" xfId="27" quotePrefix="1" applyNumberFormat="1" applyFont="1" applyBorder="1" applyAlignment="1">
      <alignment horizontal="center" vertical="center"/>
    </xf>
    <xf numFmtId="40" fontId="91" fillId="0" borderId="8" xfId="27" applyNumberFormat="1" applyFont="1" applyBorder="1" applyAlignment="1">
      <alignment horizontal="center" vertical="center"/>
    </xf>
    <xf numFmtId="40" fontId="89" fillId="0" borderId="10" xfId="27" quotePrefix="1" applyNumberFormat="1" applyFont="1" applyBorder="1" applyAlignment="1">
      <alignment horizontal="center" vertical="center"/>
    </xf>
    <xf numFmtId="40" fontId="89" fillId="0" borderId="7" xfId="27" quotePrefix="1" applyNumberFormat="1" applyFont="1" applyBorder="1" applyAlignment="1">
      <alignment horizontal="left" vertical="center"/>
    </xf>
    <xf numFmtId="40" fontId="89" fillId="0" borderId="6" xfId="27" applyNumberFormat="1" applyFont="1" applyBorder="1" applyAlignment="1">
      <alignment vertical="center"/>
    </xf>
    <xf numFmtId="40" fontId="91" fillId="0" borderId="14" xfId="26" applyNumberFormat="1" applyFont="1" applyBorder="1" applyAlignment="1">
      <alignment horizontal="center" vertical="center"/>
    </xf>
    <xf numFmtId="40" fontId="92" fillId="0" borderId="10" xfId="1" applyNumberFormat="1" applyFont="1" applyBorder="1" applyAlignment="1">
      <alignment vertical="center"/>
    </xf>
    <xf numFmtId="40" fontId="91" fillId="0" borderId="13" xfId="26" applyNumberFormat="1" applyFont="1" applyBorder="1" applyAlignment="1">
      <alignment horizontal="center" vertical="center"/>
    </xf>
    <xf numFmtId="40" fontId="91" fillId="0" borderId="0" xfId="1" applyNumberFormat="1" applyFont="1" applyBorder="1" applyAlignment="1"/>
    <xf numFmtId="40" fontId="91" fillId="0" borderId="0" xfId="1" applyNumberFormat="1" applyFont="1" applyFill="1" applyBorder="1" applyAlignment="1"/>
    <xf numFmtId="40" fontId="91" fillId="0" borderId="0" xfId="26" applyNumberFormat="1" applyFont="1" applyAlignment="1">
      <alignment horizontal="right"/>
    </xf>
    <xf numFmtId="40" fontId="91" fillId="0" borderId="0" xfId="26" applyNumberFormat="1" applyFont="1" applyAlignment="1">
      <alignment horizontal="center" vertical="center"/>
    </xf>
    <xf numFmtId="217" fontId="91" fillId="0" borderId="8" xfId="27" applyNumberFormat="1" applyFont="1" applyBorder="1" applyAlignment="1">
      <alignment horizontal="center" vertical="center"/>
    </xf>
    <xf numFmtId="217" fontId="91" fillId="0" borderId="11" xfId="27" applyNumberFormat="1" applyFont="1" applyBorder="1" applyAlignment="1">
      <alignment horizontal="center" vertical="center"/>
    </xf>
    <xf numFmtId="190" fontId="89" fillId="0" borderId="0" xfId="1" quotePrefix="1" applyNumberFormat="1" applyFont="1" applyAlignment="1" applyProtection="1">
      <alignment horizontal="left"/>
    </xf>
    <xf numFmtId="190" fontId="91" fillId="0" borderId="0" xfId="1" applyNumberFormat="1" applyFont="1" applyAlignment="1">
      <alignment horizontal="centerContinuous"/>
    </xf>
    <xf numFmtId="190" fontId="91" fillId="0" borderId="0" xfId="1" applyNumberFormat="1" applyFont="1"/>
    <xf numFmtId="190" fontId="91" fillId="0" borderId="0" xfId="1" applyNumberFormat="1" applyFont="1" applyAlignment="1" applyProtection="1">
      <alignment horizontal="left"/>
    </xf>
    <xf numFmtId="190" fontId="89" fillId="0" borderId="10" xfId="1" quotePrefix="1" applyNumberFormat="1" applyFont="1" applyBorder="1" applyAlignment="1">
      <alignment horizontal="center" vertical="center"/>
    </xf>
    <xf numFmtId="190" fontId="89" fillId="0" borderId="16" xfId="1" applyNumberFormat="1" applyFont="1" applyBorder="1" applyAlignment="1">
      <alignment horizontal="left" vertical="center"/>
    </xf>
    <xf numFmtId="190" fontId="89" fillId="0" borderId="16" xfId="1" applyNumberFormat="1" applyFont="1" applyBorder="1"/>
    <xf numFmtId="190" fontId="89" fillId="0" borderId="10" xfId="1" applyNumberFormat="1" applyFont="1" applyBorder="1" applyAlignment="1" applyProtection="1">
      <alignment horizontal="right"/>
    </xf>
    <xf numFmtId="190" fontId="89" fillId="0" borderId="3" xfId="1" applyNumberFormat="1" applyFont="1" applyBorder="1" applyAlignment="1" applyProtection="1">
      <alignment horizontal="right"/>
    </xf>
    <xf numFmtId="190" fontId="89" fillId="0" borderId="0" xfId="1" applyNumberFormat="1" applyFont="1"/>
    <xf numFmtId="190" fontId="91" fillId="0" borderId="14" xfId="1" applyNumberFormat="1" applyFont="1" applyBorder="1" applyAlignment="1">
      <alignment horizontal="center" vertical="center"/>
    </xf>
    <xf numFmtId="190" fontId="91" fillId="0" borderId="14" xfId="1" applyNumberFormat="1" applyFont="1" applyBorder="1" applyAlignment="1" applyProtection="1">
      <alignment horizontal="right"/>
    </xf>
    <xf numFmtId="190" fontId="91" fillId="0" borderId="0" xfId="1" applyNumberFormat="1" applyFont="1" applyBorder="1" applyAlignment="1">
      <alignment horizontal="right"/>
    </xf>
    <xf numFmtId="190" fontId="91" fillId="0" borderId="0" xfId="1" quotePrefix="1" applyNumberFormat="1" applyFont="1" applyBorder="1" applyAlignment="1">
      <alignment horizontal="left"/>
    </xf>
    <xf numFmtId="190" fontId="89" fillId="0" borderId="14" xfId="1" quotePrefix="1" applyNumberFormat="1" applyFont="1" applyBorder="1" applyAlignment="1">
      <alignment horizontal="center" vertical="center"/>
    </xf>
    <xf numFmtId="190" fontId="89" fillId="0" borderId="0" xfId="1" applyNumberFormat="1" applyFont="1" applyBorder="1" applyAlignment="1">
      <alignment horizontal="left" vertical="center"/>
    </xf>
    <xf numFmtId="190" fontId="89" fillId="0" borderId="0" xfId="1" applyNumberFormat="1" applyFont="1" applyBorder="1"/>
    <xf numFmtId="190" fontId="89" fillId="0" borderId="0" xfId="1" quotePrefix="1" applyNumberFormat="1" applyFont="1" applyBorder="1" applyAlignment="1">
      <alignment horizontal="left"/>
    </xf>
    <xf numFmtId="190" fontId="89" fillId="0" borderId="14" xfId="1" applyNumberFormat="1" applyFont="1" applyBorder="1" applyAlignment="1" applyProtection="1">
      <alignment horizontal="right"/>
    </xf>
    <xf numFmtId="190" fontId="89" fillId="0" borderId="0" xfId="1" quotePrefix="1" applyNumberFormat="1" applyFont="1" applyBorder="1" applyAlignment="1">
      <alignment horizontal="right"/>
    </xf>
    <xf numFmtId="190" fontId="89" fillId="0" borderId="14" xfId="1" applyNumberFormat="1" applyFont="1" applyBorder="1" applyAlignment="1">
      <alignment horizontal="center" vertical="center"/>
    </xf>
    <xf numFmtId="190" fontId="89" fillId="0" borderId="8" xfId="1" applyNumberFormat="1" applyFont="1" applyBorder="1" applyAlignment="1" applyProtection="1">
      <alignment horizontal="right"/>
    </xf>
    <xf numFmtId="190" fontId="91" fillId="0" borderId="0" xfId="1" applyNumberFormat="1" applyFont="1" applyBorder="1" applyAlignment="1">
      <alignment horizontal="left"/>
    </xf>
    <xf numFmtId="190" fontId="89" fillId="0" borderId="8" xfId="1" quotePrefix="1" applyNumberFormat="1" applyFont="1" applyBorder="1" applyAlignment="1" applyProtection="1">
      <alignment horizontal="right"/>
    </xf>
    <xf numFmtId="190" fontId="91" fillId="0" borderId="8" xfId="1" quotePrefix="1" applyNumberFormat="1" applyFont="1" applyBorder="1" applyAlignment="1" applyProtection="1">
      <alignment horizontal="right"/>
    </xf>
    <xf numFmtId="190" fontId="91" fillId="0" borderId="13" xfId="1" applyNumberFormat="1" applyFont="1" applyBorder="1" applyAlignment="1">
      <alignment horizontal="center" vertical="center"/>
    </xf>
    <xf numFmtId="190" fontId="91" fillId="0" borderId="2" xfId="1" quotePrefix="1" applyNumberFormat="1" applyFont="1" applyBorder="1" applyAlignment="1">
      <alignment horizontal="left"/>
    </xf>
    <xf numFmtId="190" fontId="91" fillId="0" borderId="2" xfId="1" applyNumberFormat="1" applyFont="1" applyBorder="1" applyAlignment="1">
      <alignment horizontal="left"/>
    </xf>
    <xf numFmtId="190" fontId="91" fillId="0" borderId="13" xfId="1" applyNumberFormat="1" applyFont="1" applyBorder="1" applyAlignment="1" applyProtection="1">
      <alignment horizontal="right"/>
    </xf>
    <xf numFmtId="190" fontId="91" fillId="0" borderId="11" xfId="1" quotePrefix="1" applyNumberFormat="1" applyFont="1" applyBorder="1" applyAlignment="1" applyProtection="1">
      <alignment horizontal="right"/>
    </xf>
    <xf numFmtId="190" fontId="89" fillId="0" borderId="0" xfId="1" applyNumberFormat="1" applyFont="1" applyBorder="1" applyAlignment="1">
      <alignment horizontal="left"/>
    </xf>
    <xf numFmtId="190" fontId="91" fillId="0" borderId="2" xfId="1" applyNumberFormat="1" applyFont="1" applyBorder="1" applyAlignment="1">
      <alignment horizontal="right"/>
    </xf>
    <xf numFmtId="190" fontId="89" fillId="0" borderId="0" xfId="1" applyNumberFormat="1" applyFont="1" applyBorder="1" applyAlignment="1">
      <alignment vertical="center"/>
    </xf>
    <xf numFmtId="190" fontId="89" fillId="0" borderId="0" xfId="1" applyNumberFormat="1" applyFont="1" applyBorder="1" applyAlignment="1" applyProtection="1">
      <alignment horizontal="left"/>
    </xf>
    <xf numFmtId="190" fontId="89" fillId="0" borderId="14" xfId="1" applyNumberFormat="1" applyFont="1" applyBorder="1"/>
    <xf numFmtId="190" fontId="89" fillId="0" borderId="8" xfId="1" applyNumberFormat="1" applyFont="1" applyBorder="1"/>
    <xf numFmtId="190" fontId="91" fillId="0" borderId="0" xfId="1" applyNumberFormat="1" applyFont="1" applyBorder="1" applyAlignment="1" applyProtection="1">
      <alignment horizontal="left"/>
    </xf>
    <xf numFmtId="190" fontId="91" fillId="0" borderId="14" xfId="1" applyNumberFormat="1" applyFont="1" applyBorder="1"/>
    <xf numFmtId="190" fontId="91" fillId="0" borderId="0" xfId="1" applyNumberFormat="1" applyFont="1" applyBorder="1" applyAlignment="1" applyProtection="1">
      <alignment horizontal="right"/>
    </xf>
    <xf numFmtId="190" fontId="91" fillId="0" borderId="2" xfId="1" applyNumberFormat="1" applyFont="1" applyBorder="1"/>
    <xf numFmtId="190" fontId="91" fillId="0" borderId="13" xfId="1" applyNumberFormat="1" applyFont="1" applyBorder="1"/>
    <xf numFmtId="190" fontId="89" fillId="0" borderId="14" xfId="1" quotePrefix="1" applyNumberFormat="1" applyFont="1" applyBorder="1" applyAlignment="1">
      <alignment horizontal="center" vertical="center" wrapText="1"/>
    </xf>
    <xf numFmtId="190" fontId="89" fillId="0" borderId="14" xfId="1" applyNumberFormat="1" applyFont="1" applyBorder="1" applyAlignment="1">
      <alignment vertical="center" wrapText="1"/>
    </xf>
    <xf numFmtId="190" fontId="89" fillId="0" borderId="0" xfId="1" applyNumberFormat="1" applyFont="1" applyAlignment="1">
      <alignment vertical="center" wrapText="1"/>
    </xf>
    <xf numFmtId="190" fontId="89" fillId="0" borderId="8" xfId="1" applyNumberFormat="1" applyFont="1" applyBorder="1" applyAlignment="1">
      <alignment horizontal="left" vertical="center"/>
    </xf>
    <xf numFmtId="190" fontId="89" fillId="0" borderId="9" xfId="1" applyNumberFormat="1" applyFont="1" applyBorder="1"/>
    <xf numFmtId="190" fontId="89" fillId="0" borderId="0" xfId="1" quotePrefix="1" applyNumberFormat="1" applyFont="1" applyBorder="1" applyAlignment="1">
      <alignment horizontal="left" vertical="center"/>
    </xf>
    <xf numFmtId="190" fontId="91" fillId="0" borderId="9" xfId="1" applyNumberFormat="1" applyFont="1" applyBorder="1" applyAlignment="1" applyProtection="1">
      <alignment horizontal="left"/>
    </xf>
    <xf numFmtId="190" fontId="89" fillId="0" borderId="14" xfId="1" quotePrefix="1" applyNumberFormat="1" applyFont="1" applyFill="1" applyBorder="1" applyAlignment="1">
      <alignment horizontal="center" vertical="center"/>
    </xf>
    <xf numFmtId="190" fontId="89" fillId="0" borderId="14" xfId="1" applyNumberFormat="1" applyFont="1" applyFill="1" applyBorder="1" applyAlignment="1">
      <alignment vertical="center"/>
    </xf>
    <xf numFmtId="190" fontId="89" fillId="0" borderId="0" xfId="1" applyNumberFormat="1" applyFont="1" applyFill="1" applyAlignment="1">
      <alignment vertical="center"/>
    </xf>
    <xf numFmtId="190" fontId="89" fillId="0" borderId="13" xfId="1" quotePrefix="1" applyNumberFormat="1" applyFont="1" applyBorder="1" applyAlignment="1">
      <alignment horizontal="center" vertical="center"/>
    </xf>
    <xf numFmtId="190" fontId="89" fillId="0" borderId="11" xfId="1" quotePrefix="1" applyNumberFormat="1" applyFont="1" applyBorder="1" applyAlignment="1">
      <alignment horizontal="left" vertical="center"/>
    </xf>
    <xf numFmtId="190" fontId="89" fillId="0" borderId="2" xfId="1" applyNumberFormat="1" applyFont="1" applyBorder="1"/>
    <xf numFmtId="190" fontId="89" fillId="0" borderId="2" xfId="1" applyNumberFormat="1" applyFont="1" applyBorder="1" applyAlignment="1" applyProtection="1">
      <alignment horizontal="left"/>
    </xf>
    <xf numFmtId="190" fontId="89" fillId="0" borderId="13" xfId="1" applyNumberFormat="1" applyFont="1" applyBorder="1"/>
    <xf numFmtId="190" fontId="91" fillId="0" borderId="0" xfId="1" applyNumberFormat="1" applyFont="1" applyAlignment="1">
      <alignment horizontal="center" vertical="center"/>
    </xf>
    <xf numFmtId="40" fontId="103" fillId="0" borderId="0" xfId="1" quotePrefix="1" applyNumberFormat="1" applyFont="1" applyAlignment="1" applyProtection="1">
      <alignment horizontal="left"/>
    </xf>
    <xf numFmtId="40" fontId="93" fillId="0" borderId="0" xfId="1" applyNumberFormat="1" applyFont="1" applyAlignment="1" applyProtection="1">
      <alignment horizontal="left"/>
    </xf>
    <xf numFmtId="40" fontId="103" fillId="0" borderId="10" xfId="1" applyNumberFormat="1" applyFont="1" applyBorder="1" applyAlignment="1" applyProtection="1">
      <alignment horizontal="right"/>
    </xf>
    <xf numFmtId="40" fontId="93" fillId="0" borderId="14" xfId="1" applyNumberFormat="1" applyFont="1" applyBorder="1" applyAlignment="1" applyProtection="1">
      <alignment horizontal="right"/>
    </xf>
    <xf numFmtId="40" fontId="103" fillId="0" borderId="14" xfId="1" applyNumberFormat="1" applyFont="1" applyBorder="1" applyAlignment="1" applyProtection="1">
      <alignment horizontal="right"/>
    </xf>
    <xf numFmtId="40" fontId="93" fillId="0" borderId="13" xfId="1" applyNumberFormat="1" applyFont="1" applyBorder="1" applyAlignment="1" applyProtection="1">
      <alignment horizontal="right"/>
    </xf>
    <xf numFmtId="40" fontId="103" fillId="0" borderId="14" xfId="1" applyNumberFormat="1" applyFont="1" applyBorder="1" applyAlignment="1" applyProtection="1">
      <alignment horizontal="right" vertical="center"/>
    </xf>
    <xf numFmtId="40" fontId="103" fillId="0" borderId="14" xfId="1" applyNumberFormat="1" applyFont="1" applyFill="1" applyBorder="1" applyAlignment="1" applyProtection="1">
      <alignment horizontal="right" vertical="center"/>
    </xf>
    <xf numFmtId="40" fontId="103" fillId="0" borderId="13" xfId="1" applyNumberFormat="1" applyFont="1" applyBorder="1" applyAlignment="1" applyProtection="1">
      <alignment horizontal="right"/>
    </xf>
    <xf numFmtId="40" fontId="93" fillId="0" borderId="0" xfId="1" applyNumberFormat="1" applyFont="1"/>
    <xf numFmtId="38" fontId="89" fillId="0" borderId="1" xfId="1" applyNumberFormat="1" applyFont="1" applyBorder="1" applyAlignment="1">
      <alignment vertical="center"/>
    </xf>
    <xf numFmtId="38" fontId="89" fillId="0" borderId="1" xfId="1" applyNumberFormat="1" applyFont="1" applyFill="1" applyBorder="1" applyAlignment="1">
      <alignment vertical="center"/>
    </xf>
    <xf numFmtId="38" fontId="89" fillId="0" borderId="14" xfId="1" applyNumberFormat="1" applyFont="1" applyBorder="1" applyAlignment="1">
      <alignment vertical="center"/>
    </xf>
    <xf numFmtId="38" fontId="89" fillId="0" borderId="14" xfId="1" applyNumberFormat="1" applyFont="1" applyFill="1" applyBorder="1" applyAlignment="1">
      <alignment vertical="center"/>
    </xf>
    <xf numFmtId="38" fontId="91" fillId="0" borderId="14" xfId="1" applyNumberFormat="1" applyFont="1" applyBorder="1" applyAlignment="1">
      <alignment vertical="center"/>
    </xf>
    <xf numFmtId="38" fontId="91" fillId="0" borderId="14" xfId="1" applyNumberFormat="1" applyFont="1" applyFill="1" applyBorder="1" applyAlignment="1">
      <alignment vertical="center"/>
    </xf>
    <xf numFmtId="38" fontId="91" fillId="0" borderId="13" xfId="1" applyNumberFormat="1" applyFont="1" applyBorder="1" applyAlignment="1">
      <alignment vertical="center"/>
    </xf>
    <xf numFmtId="38" fontId="89" fillId="0" borderId="10" xfId="1" applyNumberFormat="1" applyFont="1" applyBorder="1" applyAlignment="1">
      <alignment vertical="center"/>
    </xf>
    <xf numFmtId="38" fontId="89" fillId="0" borderId="10" xfId="1" applyNumberFormat="1" applyFont="1" applyFill="1" applyBorder="1" applyAlignment="1">
      <alignment vertical="center"/>
    </xf>
    <xf numFmtId="38" fontId="91" fillId="0" borderId="14" xfId="28" applyNumberFormat="1" applyFont="1" applyBorder="1" applyAlignment="1">
      <alignment vertical="center"/>
    </xf>
    <xf numFmtId="38" fontId="91" fillId="0" borderId="9" xfId="26" applyNumberFormat="1" applyFont="1" applyBorder="1" applyAlignment="1">
      <alignment vertical="center"/>
    </xf>
    <xf numFmtId="38" fontId="91" fillId="0" borderId="8" xfId="28" applyNumberFormat="1" applyFont="1" applyBorder="1" applyAlignment="1">
      <alignment vertical="center"/>
    </xf>
    <xf numFmtId="38" fontId="91" fillId="0" borderId="8" xfId="26" applyNumberFormat="1" applyFont="1" applyBorder="1" applyAlignment="1">
      <alignment vertical="center"/>
    </xf>
    <xf numFmtId="38" fontId="91" fillId="0" borderId="9" xfId="1" applyNumberFormat="1" applyFont="1" applyFill="1" applyBorder="1" applyAlignment="1">
      <alignment vertical="center"/>
    </xf>
    <xf numFmtId="38" fontId="91" fillId="0" borderId="14" xfId="28" applyNumberFormat="1" applyFont="1" applyFill="1" applyBorder="1" applyAlignment="1">
      <alignment vertical="center"/>
    </xf>
    <xf numFmtId="38" fontId="91" fillId="0" borderId="13" xfId="28" applyNumberFormat="1" applyFont="1" applyBorder="1" applyAlignment="1">
      <alignment vertical="center"/>
    </xf>
    <xf numFmtId="38" fontId="91" fillId="0" borderId="13" xfId="28" applyNumberFormat="1" applyFont="1" applyFill="1" applyBorder="1" applyAlignment="1">
      <alignment vertical="center"/>
    </xf>
    <xf numFmtId="38" fontId="91" fillId="0" borderId="13" xfId="1" applyNumberFormat="1" applyFont="1" applyFill="1" applyBorder="1" applyAlignment="1">
      <alignment vertical="center"/>
    </xf>
    <xf numFmtId="38" fontId="91" fillId="0" borderId="8" xfId="1" applyNumberFormat="1" applyFont="1" applyFill="1" applyBorder="1" applyAlignment="1">
      <alignment vertical="center"/>
    </xf>
    <xf numFmtId="38" fontId="91" fillId="0" borderId="12" xfId="26" applyNumberFormat="1" applyFont="1" applyBorder="1" applyAlignment="1">
      <alignment vertical="center"/>
    </xf>
    <xf numFmtId="38" fontId="91" fillId="0" borderId="10" xfId="1" applyNumberFormat="1" applyFont="1" applyBorder="1" applyAlignment="1">
      <alignment vertical="center"/>
    </xf>
    <xf numFmtId="38" fontId="91" fillId="0" borderId="14" xfId="1" quotePrefix="1" applyNumberFormat="1" applyFont="1" applyBorder="1" applyAlignment="1">
      <alignment vertical="center"/>
    </xf>
    <xf numFmtId="38" fontId="91" fillId="0" borderId="0" xfId="1" applyNumberFormat="1" applyFont="1" applyBorder="1" applyAlignment="1"/>
    <xf numFmtId="38" fontId="91" fillId="0" borderId="0" xfId="1" applyNumberFormat="1" applyFont="1" applyFill="1" applyBorder="1" applyAlignment="1"/>
    <xf numFmtId="38" fontId="91" fillId="0" borderId="0" xfId="26" applyNumberFormat="1" applyFont="1"/>
    <xf numFmtId="218" fontId="76" fillId="0" borderId="0" xfId="1" applyNumberFormat="1" applyFont="1" applyBorder="1" applyAlignment="1">
      <alignment horizontal="center" vertical="center"/>
    </xf>
    <xf numFmtId="218" fontId="76" fillId="0" borderId="2" xfId="1" applyNumberFormat="1" applyFont="1" applyBorder="1" applyAlignment="1">
      <alignment horizontal="center" vertical="center"/>
    </xf>
    <xf numFmtId="187" fontId="76" fillId="0" borderId="0" xfId="1" applyFont="1" applyBorder="1" applyAlignment="1">
      <alignment horizontal="center" vertical="center"/>
    </xf>
    <xf numFmtId="0" fontId="34" fillId="0" borderId="4" xfId="26" quotePrefix="1" applyFont="1" applyBorder="1" applyAlignment="1">
      <alignment horizontal="left"/>
    </xf>
    <xf numFmtId="0" fontId="34" fillId="0" borderId="3" xfId="26" applyFont="1" applyBorder="1" applyAlignment="1">
      <alignment vertical="center"/>
    </xf>
    <xf numFmtId="0" fontId="34" fillId="0" borderId="4" xfId="26" quotePrefix="1" applyFont="1" applyBorder="1" applyAlignment="1">
      <alignment horizontal="left" vertical="center"/>
    </xf>
    <xf numFmtId="187" fontId="108" fillId="0" borderId="10" xfId="1" applyFont="1" applyBorder="1" applyAlignment="1">
      <alignment horizontal="center" vertical="center"/>
    </xf>
    <xf numFmtId="187" fontId="108" fillId="0" borderId="14" xfId="1" applyFont="1" applyBorder="1" applyAlignment="1">
      <alignment horizontal="center" vertical="center"/>
    </xf>
    <xf numFmtId="193" fontId="104" fillId="0" borderId="3" xfId="26" applyNumberFormat="1" applyFont="1" applyBorder="1" applyAlignment="1">
      <alignment horizontal="center" vertical="center"/>
    </xf>
    <xf numFmtId="193" fontId="104" fillId="0" borderId="8" xfId="26" applyNumberFormat="1" applyFont="1" applyBorder="1" applyAlignment="1">
      <alignment horizontal="center" vertical="center"/>
    </xf>
    <xf numFmtId="187" fontId="104" fillId="0" borderId="10" xfId="1" applyFont="1" applyBorder="1" applyAlignment="1">
      <alignment horizontal="center" vertical="center"/>
    </xf>
    <xf numFmtId="187" fontId="59" fillId="0" borderId="14" xfId="1" applyFont="1" applyFill="1" applyBorder="1" applyAlignment="1" applyProtection="1">
      <alignment horizontal="right"/>
    </xf>
    <xf numFmtId="187" fontId="44" fillId="0" borderId="1" xfId="1" applyFont="1" applyFill="1" applyBorder="1" applyAlignment="1" applyProtection="1">
      <alignment vertical="center"/>
    </xf>
    <xf numFmtId="187" fontId="99" fillId="3" borderId="1" xfId="1" applyFont="1" applyFill="1" applyBorder="1" applyAlignment="1" applyProtection="1">
      <alignment horizontal="center" vertical="center"/>
    </xf>
    <xf numFmtId="187" fontId="99" fillId="3" borderId="1" xfId="1" applyFont="1" applyFill="1" applyBorder="1" applyAlignment="1" applyProtection="1">
      <alignment vertical="center"/>
    </xf>
    <xf numFmtId="190" fontId="44" fillId="0" borderId="9" xfId="1" applyNumberFormat="1" applyFont="1" applyBorder="1" applyAlignment="1">
      <alignment vertical="center"/>
    </xf>
    <xf numFmtId="187" fontId="116" fillId="0" borderId="1" xfId="1" applyFont="1" applyBorder="1" applyAlignment="1">
      <alignment horizontal="center" vertical="center"/>
    </xf>
    <xf numFmtId="187" fontId="37" fillId="0" borderId="1" xfId="1" applyFont="1" applyBorder="1" applyAlignment="1">
      <alignment horizontal="center" vertical="center"/>
    </xf>
    <xf numFmtId="187" fontId="68" fillId="3" borderId="1" xfId="1" applyFont="1" applyFill="1" applyBorder="1" applyAlignment="1" applyProtection="1">
      <alignment horizontal="center" vertical="center" wrapText="1"/>
    </xf>
    <xf numFmtId="190" fontId="69" fillId="3" borderId="6" xfId="1" applyNumberFormat="1" applyFont="1" applyFill="1" applyBorder="1" applyAlignment="1" applyProtection="1">
      <alignment horizontal="right" vertical="center"/>
    </xf>
    <xf numFmtId="190" fontId="28" fillId="0" borderId="1" xfId="1" applyNumberFormat="1" applyFont="1" applyBorder="1" applyAlignment="1">
      <alignment horizontal="right" vertical="center"/>
    </xf>
    <xf numFmtId="0" fontId="35" fillId="3" borderId="1" xfId="34" applyFont="1" applyFill="1" applyBorder="1" applyAlignment="1">
      <alignment horizontal="center"/>
    </xf>
    <xf numFmtId="187" fontId="91" fillId="0" borderId="14" xfId="1" applyFont="1" applyBorder="1"/>
    <xf numFmtId="187" fontId="91" fillId="0" borderId="0" xfId="1" applyFont="1" applyBorder="1"/>
    <xf numFmtId="190" fontId="117" fillId="0" borderId="14" xfId="1" applyNumberFormat="1" applyFont="1" applyFill="1" applyBorder="1" applyAlignment="1">
      <alignment horizontal="center" vertical="center"/>
    </xf>
    <xf numFmtId="216" fontId="101" fillId="0" borderId="10" xfId="1" applyNumberFormat="1" applyFont="1" applyBorder="1" applyAlignment="1">
      <alignment horizontal="center" vertical="center"/>
    </xf>
    <xf numFmtId="0" fontId="29" fillId="0" borderId="0" xfId="26" quotePrefix="1" applyFont="1" applyAlignment="1">
      <alignment horizontal="left" vertical="center"/>
    </xf>
    <xf numFmtId="190" fontId="21" fillId="0" borderId="0" xfId="1" applyNumberFormat="1" applyFont="1" applyAlignment="1">
      <alignment vertical="center"/>
    </xf>
    <xf numFmtId="190" fontId="21" fillId="0" borderId="0" xfId="1" applyNumberFormat="1" applyFont="1" applyFill="1" applyAlignment="1">
      <alignment vertical="center"/>
    </xf>
    <xf numFmtId="0" fontId="22" fillId="0" borderId="0" xfId="32" applyFont="1" applyAlignment="1">
      <alignment vertical="center"/>
    </xf>
    <xf numFmtId="194" fontId="69" fillId="0" borderId="1" xfId="32" applyNumberFormat="1" applyFont="1" applyBorder="1" applyAlignment="1">
      <alignment horizontal="right" vertical="center"/>
    </xf>
    <xf numFmtId="190" fontId="28" fillId="0" borderId="0" xfId="1" applyNumberFormat="1" applyFont="1"/>
    <xf numFmtId="192" fontId="28" fillId="0" borderId="0" xfId="26" quotePrefix="1" applyNumberFormat="1" applyFont="1" applyAlignment="1">
      <alignment horizontal="left" vertical="center"/>
    </xf>
    <xf numFmtId="192" fontId="28" fillId="0" borderId="0" xfId="26" quotePrefix="1" applyNumberFormat="1" applyFont="1" applyAlignment="1">
      <alignment horizontal="left"/>
    </xf>
    <xf numFmtId="0" fontId="28" fillId="0" borderId="0" xfId="26" applyFont="1" applyAlignment="1">
      <alignment vertical="center"/>
    </xf>
    <xf numFmtId="0" fontId="64" fillId="0" borderId="10" xfId="26" applyFont="1" applyBorder="1" applyAlignment="1">
      <alignment vertical="center"/>
    </xf>
    <xf numFmtId="193" fontId="32" fillId="0" borderId="9" xfId="26" applyNumberFormat="1" applyFont="1" applyBorder="1" applyAlignment="1">
      <alignment horizontal="right" vertical="center"/>
    </xf>
    <xf numFmtId="193" fontId="31" fillId="3" borderId="9" xfId="26" applyNumberFormat="1" applyFont="1" applyFill="1" applyBorder="1" applyAlignment="1">
      <alignment horizontal="right" vertical="center"/>
    </xf>
    <xf numFmtId="2" fontId="32" fillId="0" borderId="9" xfId="26" applyNumberFormat="1" applyFont="1" applyBorder="1" applyAlignment="1">
      <alignment horizontal="right" vertical="center"/>
    </xf>
    <xf numFmtId="187" fontId="32" fillId="0" borderId="9" xfId="33" applyFont="1" applyBorder="1" applyAlignment="1" applyProtection="1">
      <alignment horizontal="right" vertical="center"/>
    </xf>
    <xf numFmtId="0" fontId="64" fillId="0" borderId="14" xfId="26" applyFont="1" applyBorder="1" applyAlignment="1">
      <alignment vertical="center"/>
    </xf>
    <xf numFmtId="2" fontId="32" fillId="0" borderId="9" xfId="1" applyNumberFormat="1" applyFont="1" applyBorder="1" applyAlignment="1">
      <alignment horizontal="right" vertical="center"/>
    </xf>
    <xf numFmtId="187" fontId="32" fillId="0" borderId="9" xfId="33" applyFont="1" applyFill="1" applyBorder="1" applyAlignment="1" applyProtection="1">
      <alignment horizontal="right" vertical="center"/>
    </xf>
    <xf numFmtId="0" fontId="32" fillId="0" borderId="14" xfId="26" applyFont="1" applyBorder="1" applyAlignment="1">
      <alignment vertical="center"/>
    </xf>
    <xf numFmtId="0" fontId="64" fillId="0" borderId="13" xfId="26" applyFont="1" applyBorder="1" applyAlignment="1">
      <alignment vertical="center"/>
    </xf>
    <xf numFmtId="192" fontId="31" fillId="0" borderId="1" xfId="26" applyNumberFormat="1" applyFont="1" applyBorder="1" applyAlignment="1">
      <alignment horizontal="left" vertical="center"/>
    </xf>
    <xf numFmtId="193" fontId="31" fillId="0" borderId="6" xfId="26" applyNumberFormat="1" applyFont="1" applyBorder="1" applyAlignment="1">
      <alignment horizontal="right" vertical="center"/>
    </xf>
    <xf numFmtId="193" fontId="31" fillId="3" borderId="6" xfId="26" applyNumberFormat="1" applyFont="1" applyFill="1" applyBorder="1" applyAlignment="1">
      <alignment horizontal="right" vertical="center"/>
    </xf>
    <xf numFmtId="2" fontId="31" fillId="0" borderId="1" xfId="26" applyNumberFormat="1" applyFont="1" applyBorder="1" applyAlignment="1">
      <alignment horizontal="right" vertical="center"/>
    </xf>
    <xf numFmtId="190" fontId="31" fillId="3" borderId="6" xfId="1" applyNumberFormat="1" applyFont="1" applyFill="1" applyBorder="1" applyAlignment="1" applyProtection="1">
      <alignment horizontal="right" vertical="center"/>
    </xf>
    <xf numFmtId="187" fontId="31" fillId="0" borderId="1" xfId="33" applyFont="1" applyBorder="1" applyAlignment="1" applyProtection="1">
      <alignment horizontal="right" vertical="center"/>
    </xf>
    <xf numFmtId="192" fontId="29" fillId="0" borderId="0" xfId="26" applyNumberFormat="1" applyFont="1" applyAlignment="1">
      <alignment horizontal="left"/>
    </xf>
    <xf numFmtId="193" fontId="29" fillId="0" borderId="0" xfId="26" applyNumberFormat="1" applyFont="1" applyAlignment="1">
      <alignment horizontal="right"/>
    </xf>
    <xf numFmtId="2" fontId="29" fillId="0" borderId="0" xfId="26" applyNumberFormat="1" applyFont="1" applyAlignment="1">
      <alignment horizontal="right"/>
    </xf>
    <xf numFmtId="190" fontId="29" fillId="0" borderId="0" xfId="1" applyNumberFormat="1" applyFont="1" applyBorder="1" applyAlignment="1" applyProtection="1">
      <alignment horizontal="right"/>
    </xf>
    <xf numFmtId="187" fontId="29" fillId="0" borderId="0" xfId="33" applyFont="1" applyBorder="1" applyAlignment="1" applyProtection="1">
      <alignment horizontal="right"/>
    </xf>
    <xf numFmtId="190" fontId="28" fillId="0" borderId="0" xfId="1" applyNumberFormat="1" applyFont="1" applyAlignment="1">
      <alignment vertical="center"/>
    </xf>
    <xf numFmtId="0" fontId="32" fillId="0" borderId="10" xfId="26" applyFont="1" applyBorder="1" applyAlignment="1">
      <alignment vertical="center"/>
    </xf>
    <xf numFmtId="194" fontId="32" fillId="0" borderId="9" xfId="26" applyNumberFormat="1" applyFont="1" applyBorder="1" applyAlignment="1">
      <alignment horizontal="right" vertical="center"/>
    </xf>
    <xf numFmtId="0" fontId="32" fillId="0" borderId="0" xfId="26" applyFont="1" applyAlignment="1">
      <alignment vertical="center"/>
    </xf>
    <xf numFmtId="203" fontId="32" fillId="0" borderId="9" xfId="26" applyNumberFormat="1" applyFont="1" applyBorder="1" applyAlignment="1">
      <alignment horizontal="right" vertical="center"/>
    </xf>
    <xf numFmtId="0" fontId="32" fillId="0" borderId="13" xfId="26" applyFont="1" applyBorder="1" applyAlignment="1">
      <alignment vertical="center"/>
    </xf>
    <xf numFmtId="194" fontId="31" fillId="0" borderId="6" xfId="26" applyNumberFormat="1" applyFont="1" applyBorder="1" applyAlignment="1">
      <alignment horizontal="right" vertical="center"/>
    </xf>
    <xf numFmtId="193" fontId="28" fillId="0" borderId="0" xfId="26" applyNumberFormat="1" applyFont="1" applyAlignment="1">
      <alignment horizontal="right"/>
    </xf>
    <xf numFmtId="2" fontId="28" fillId="0" borderId="0" xfId="26" applyNumberFormat="1" applyFont="1" applyAlignment="1">
      <alignment horizontal="right"/>
    </xf>
    <xf numFmtId="190" fontId="28" fillId="0" borderId="0" xfId="1" applyNumberFormat="1" applyFont="1" applyBorder="1" applyAlignment="1" applyProtection="1">
      <alignment horizontal="right"/>
    </xf>
    <xf numFmtId="194" fontId="28" fillId="0" borderId="0" xfId="26" applyNumberFormat="1" applyFont="1" applyAlignment="1">
      <alignment horizontal="right"/>
    </xf>
    <xf numFmtId="192" fontId="32" fillId="0" borderId="10" xfId="26" applyNumberFormat="1" applyFont="1" applyBorder="1" applyAlignment="1">
      <alignment horizontal="left" vertical="center"/>
    </xf>
    <xf numFmtId="192" fontId="32" fillId="0" borderId="14" xfId="26" applyNumberFormat="1" applyFont="1" applyBorder="1" applyAlignment="1">
      <alignment horizontal="left" vertical="center"/>
    </xf>
    <xf numFmtId="192" fontId="32" fillId="0" borderId="13" xfId="26" applyNumberFormat="1" applyFont="1" applyBorder="1" applyAlignment="1">
      <alignment horizontal="left" vertical="center"/>
    </xf>
    <xf numFmtId="193" fontId="31" fillId="3" borderId="1" xfId="26" applyNumberFormat="1" applyFont="1" applyFill="1" applyBorder="1" applyAlignment="1">
      <alignment horizontal="right" vertical="center"/>
    </xf>
    <xf numFmtId="194" fontId="31" fillId="0" borderId="1" xfId="26" applyNumberFormat="1" applyFont="1" applyBorder="1" applyAlignment="1">
      <alignment horizontal="right" vertical="center"/>
    </xf>
    <xf numFmtId="0" fontId="55" fillId="0" borderId="0" xfId="26" applyFont="1"/>
    <xf numFmtId="0" fontId="36" fillId="0" borderId="1" xfId="26" applyFont="1" applyBorder="1" applyAlignment="1">
      <alignment horizontal="center" vertical="center"/>
    </xf>
    <xf numFmtId="190" fontId="33" fillId="0" borderId="10" xfId="1" applyNumberFormat="1" applyFont="1" applyBorder="1" applyAlignment="1">
      <alignment vertical="center"/>
    </xf>
    <xf numFmtId="190" fontId="33" fillId="3" borderId="10" xfId="1" applyNumberFormat="1" applyFont="1" applyFill="1" applyBorder="1" applyAlignment="1">
      <alignment vertical="center"/>
    </xf>
    <xf numFmtId="190" fontId="33" fillId="3" borderId="14" xfId="1" applyNumberFormat="1" applyFont="1" applyFill="1" applyBorder="1" applyAlignment="1">
      <alignment vertical="center"/>
    </xf>
    <xf numFmtId="190" fontId="44" fillId="0" borderId="14" xfId="1" applyNumberFormat="1" applyFont="1" applyBorder="1" applyAlignment="1">
      <alignment vertical="center"/>
    </xf>
    <xf numFmtId="190" fontId="35" fillId="0" borderId="1" xfId="1" applyNumberFormat="1" applyFont="1" applyBorder="1" applyAlignment="1">
      <alignment vertical="center"/>
    </xf>
    <xf numFmtId="190" fontId="35" fillId="3" borderId="1" xfId="1" applyNumberFormat="1" applyFont="1" applyFill="1" applyBorder="1" applyAlignment="1">
      <alignment vertical="center"/>
    </xf>
    <xf numFmtId="190" fontId="45" fillId="0" borderId="14" xfId="1" applyNumberFormat="1" applyFont="1" applyBorder="1" applyAlignment="1">
      <alignment vertical="center"/>
    </xf>
    <xf numFmtId="219" fontId="33" fillId="0" borderId="10" xfId="26" applyNumberFormat="1" applyFont="1" applyBorder="1" applyAlignment="1">
      <alignment vertical="center"/>
    </xf>
    <xf numFmtId="219" fontId="33" fillId="3" borderId="10" xfId="26" applyNumberFormat="1" applyFont="1" applyFill="1" applyBorder="1" applyAlignment="1">
      <alignment vertical="center"/>
    </xf>
    <xf numFmtId="190" fontId="79" fillId="0" borderId="14" xfId="1" applyNumberFormat="1" applyFont="1" applyBorder="1" applyAlignment="1">
      <alignment vertical="center"/>
    </xf>
    <xf numFmtId="190" fontId="53" fillId="0" borderId="1" xfId="1" applyNumberFormat="1" applyFont="1" applyBorder="1" applyAlignment="1">
      <alignment vertical="center"/>
    </xf>
    <xf numFmtId="187" fontId="33" fillId="0" borderId="0" xfId="26" applyNumberFormat="1" applyFont="1"/>
    <xf numFmtId="0" fontId="71" fillId="0" borderId="3" xfId="26" applyFont="1" applyBorder="1" applyAlignment="1">
      <alignment vertical="center"/>
    </xf>
    <xf numFmtId="0" fontId="71" fillId="0" borderId="9" xfId="26" applyFont="1" applyBorder="1" applyAlignment="1">
      <alignment vertical="center"/>
    </xf>
    <xf numFmtId="219" fontId="72" fillId="0" borderId="10" xfId="26" applyNumberFormat="1" applyFont="1" applyBorder="1" applyAlignment="1">
      <alignment vertical="center"/>
    </xf>
    <xf numFmtId="219" fontId="72" fillId="3" borderId="10" xfId="26" applyNumberFormat="1" applyFont="1" applyFill="1" applyBorder="1" applyAlignment="1">
      <alignment vertical="center"/>
    </xf>
    <xf numFmtId="0" fontId="73" fillId="0" borderId="0" xfId="26" applyFont="1"/>
    <xf numFmtId="0" fontId="72" fillId="0" borderId="8" xfId="26" applyFont="1" applyBorder="1" applyAlignment="1">
      <alignment vertical="center"/>
    </xf>
    <xf numFmtId="0" fontId="72" fillId="0" borderId="9" xfId="26" applyFont="1" applyBorder="1" applyAlignment="1">
      <alignment vertical="center"/>
    </xf>
    <xf numFmtId="190" fontId="72" fillId="0" borderId="14" xfId="1" applyNumberFormat="1" applyFont="1" applyBorder="1" applyAlignment="1">
      <alignment vertical="center"/>
    </xf>
    <xf numFmtId="190" fontId="71" fillId="3" borderId="14" xfId="1" applyNumberFormat="1" applyFont="1" applyFill="1" applyBorder="1" applyAlignment="1">
      <alignment vertical="center"/>
    </xf>
    <xf numFmtId="190" fontId="85" fillId="0" borderId="14" xfId="1" applyNumberFormat="1" applyFont="1" applyBorder="1" applyAlignment="1">
      <alignment vertical="center"/>
    </xf>
    <xf numFmtId="0" fontId="73" fillId="0" borderId="0" xfId="26" applyFont="1" applyAlignment="1">
      <alignment vertical="center"/>
    </xf>
    <xf numFmtId="190" fontId="86" fillId="0" borderId="14" xfId="1" applyNumberFormat="1" applyFont="1" applyBorder="1" applyAlignment="1">
      <alignment vertical="center"/>
    </xf>
    <xf numFmtId="190" fontId="71" fillId="0" borderId="1" xfId="1" applyNumberFormat="1" applyFont="1" applyBorder="1" applyAlignment="1">
      <alignment vertical="center"/>
    </xf>
    <xf numFmtId="190" fontId="71" fillId="3" borderId="1" xfId="1" applyNumberFormat="1" applyFont="1" applyFill="1" applyBorder="1" applyAlignment="1">
      <alignment vertical="center"/>
    </xf>
    <xf numFmtId="0" fontId="71" fillId="0" borderId="8" xfId="26" applyFont="1" applyBorder="1" applyAlignment="1">
      <alignment vertical="center"/>
    </xf>
    <xf numFmtId="190" fontId="72" fillId="3" borderId="14" xfId="1" applyNumberFormat="1" applyFont="1" applyFill="1" applyBorder="1" applyAlignment="1">
      <alignment vertical="center"/>
    </xf>
    <xf numFmtId="0" fontId="72" fillId="0" borderId="11" xfId="26" applyFont="1" applyBorder="1" applyAlignment="1">
      <alignment vertical="center"/>
    </xf>
    <xf numFmtId="0" fontId="72" fillId="0" borderId="12" xfId="26" applyFont="1" applyBorder="1" applyAlignment="1">
      <alignment vertical="center"/>
    </xf>
    <xf numFmtId="187" fontId="20" fillId="0" borderId="0" xfId="26" applyNumberFormat="1" applyFont="1"/>
    <xf numFmtId="0" fontId="35" fillId="0" borderId="3" xfId="26" applyFont="1" applyBorder="1" applyAlignment="1">
      <alignment vertical="center" wrapText="1"/>
    </xf>
    <xf numFmtId="219" fontId="74" fillId="0" borderId="10" xfId="26" applyNumberFormat="1" applyFont="1" applyBorder="1" applyAlignment="1">
      <alignment vertical="center" wrapText="1"/>
    </xf>
    <xf numFmtId="219" fontId="74" fillId="3" borderId="10" xfId="26" applyNumberFormat="1" applyFont="1" applyFill="1" applyBorder="1" applyAlignment="1">
      <alignment vertical="center" wrapText="1"/>
    </xf>
    <xf numFmtId="0" fontId="33" fillId="0" borderId="8" xfId="26" applyFont="1" applyBorder="1" applyAlignment="1">
      <alignment vertical="center" wrapText="1"/>
    </xf>
    <xf numFmtId="0" fontId="33" fillId="0" borderId="9" xfId="26" applyFont="1" applyBorder="1" applyAlignment="1">
      <alignment vertical="center" wrapText="1"/>
    </xf>
    <xf numFmtId="190" fontId="59" fillId="0" borderId="14" xfId="1" applyNumberFormat="1" applyFont="1" applyBorder="1" applyAlignment="1">
      <alignment vertical="center" wrapText="1"/>
    </xf>
    <xf numFmtId="190" fontId="53" fillId="3" borderId="14" xfId="1" applyNumberFormat="1" applyFont="1" applyFill="1" applyBorder="1" applyAlignment="1">
      <alignment vertical="center" wrapText="1"/>
    </xf>
    <xf numFmtId="0" fontId="20" fillId="0" borderId="0" xfId="26" applyFont="1" applyAlignment="1">
      <alignment vertical="center" wrapText="1"/>
    </xf>
    <xf numFmtId="190" fontId="62" fillId="0" borderId="14" xfId="1" applyNumberFormat="1" applyFont="1" applyBorder="1" applyAlignment="1">
      <alignment vertical="center" wrapText="1"/>
    </xf>
    <xf numFmtId="190" fontId="53" fillId="0" borderId="1" xfId="1" applyNumberFormat="1" applyFont="1" applyBorder="1" applyAlignment="1">
      <alignment vertical="center" wrapText="1"/>
    </xf>
    <xf numFmtId="190" fontId="53" fillId="3" borderId="1" xfId="1" applyNumberFormat="1" applyFont="1" applyFill="1" applyBorder="1" applyAlignment="1">
      <alignment vertical="center" wrapText="1"/>
    </xf>
    <xf numFmtId="0" fontId="35" fillId="0" borderId="8" xfId="26" applyFont="1" applyBorder="1" applyAlignment="1">
      <alignment vertical="center" wrapText="1"/>
    </xf>
    <xf numFmtId="190" fontId="59" fillId="3" borderId="14" xfId="1" applyNumberFormat="1" applyFont="1" applyFill="1" applyBorder="1" applyAlignment="1">
      <alignment vertical="center" wrapText="1"/>
    </xf>
    <xf numFmtId="0" fontId="33" fillId="0" borderId="11" xfId="26" applyFont="1" applyBorder="1" applyAlignment="1">
      <alignment vertical="center" wrapText="1"/>
    </xf>
    <xf numFmtId="0" fontId="33" fillId="0" borderId="12" xfId="26" applyFont="1" applyBorder="1" applyAlignment="1">
      <alignment vertical="center" wrapText="1"/>
    </xf>
    <xf numFmtId="219" fontId="59" fillId="0" borderId="10" xfId="26" applyNumberFormat="1" applyFont="1" applyBorder="1" applyAlignment="1">
      <alignment vertical="center"/>
    </xf>
    <xf numFmtId="219" fontId="59" fillId="3" borderId="10" xfId="26" applyNumberFormat="1" applyFont="1" applyFill="1" applyBorder="1" applyAlignment="1">
      <alignment vertical="center"/>
    </xf>
    <xf numFmtId="190" fontId="53" fillId="3" borderId="14" xfId="1" applyNumberFormat="1" applyFont="1" applyFill="1" applyBorder="1" applyAlignment="1">
      <alignment vertical="center"/>
    </xf>
    <xf numFmtId="190" fontId="53" fillId="3" borderId="1" xfId="1" applyNumberFormat="1" applyFont="1" applyFill="1" applyBorder="1" applyAlignment="1">
      <alignment vertical="center"/>
    </xf>
    <xf numFmtId="190" fontId="59" fillId="3" borderId="14" xfId="1" applyNumberFormat="1" applyFont="1" applyFill="1" applyBorder="1" applyAlignment="1">
      <alignment vertical="center"/>
    </xf>
    <xf numFmtId="219" fontId="74" fillId="0" borderId="10" xfId="26" applyNumberFormat="1" applyFont="1" applyBorder="1" applyAlignment="1">
      <alignment vertical="center"/>
    </xf>
    <xf numFmtId="219" fontId="74" fillId="3" borderId="10" xfId="26" applyNumberFormat="1" applyFont="1" applyFill="1" applyBorder="1" applyAlignment="1">
      <alignment vertical="center"/>
    </xf>
    <xf numFmtId="190" fontId="74" fillId="0" borderId="14" xfId="1" applyNumberFormat="1" applyFont="1" applyBorder="1" applyAlignment="1">
      <alignment vertical="center"/>
    </xf>
    <xf numFmtId="190" fontId="75" fillId="3" borderId="14" xfId="1" applyNumberFormat="1" applyFont="1" applyFill="1" applyBorder="1" applyAlignment="1">
      <alignment vertical="center"/>
    </xf>
    <xf numFmtId="190" fontId="118" fillId="0" borderId="14" xfId="1" applyNumberFormat="1" applyFont="1" applyBorder="1" applyAlignment="1">
      <alignment vertical="center"/>
    </xf>
    <xf numFmtId="190" fontId="75" fillId="0" borderId="1" xfId="1" applyNumberFormat="1" applyFont="1" applyBorder="1" applyAlignment="1">
      <alignment vertical="center"/>
    </xf>
    <xf numFmtId="190" fontId="75" fillId="3" borderId="1" xfId="1" applyNumberFormat="1" applyFont="1" applyFill="1" applyBorder="1" applyAlignment="1">
      <alignment vertical="center"/>
    </xf>
    <xf numFmtId="190" fontId="74" fillId="3" borderId="14" xfId="1" applyNumberFormat="1" applyFont="1" applyFill="1" applyBorder="1" applyAlignment="1">
      <alignment vertical="center"/>
    </xf>
    <xf numFmtId="190" fontId="75" fillId="0" borderId="1" xfId="1" applyNumberFormat="1" applyFont="1" applyFill="1" applyBorder="1" applyAlignment="1">
      <alignment vertical="center"/>
    </xf>
    <xf numFmtId="190" fontId="55" fillId="0" borderId="0" xfId="1" applyNumberFormat="1" applyFont="1"/>
    <xf numFmtId="219" fontId="33" fillId="0" borderId="10" xfId="26" applyNumberFormat="1" applyFont="1" applyBorder="1" applyAlignment="1">
      <alignment vertical="center" wrapText="1"/>
    </xf>
    <xf numFmtId="219" fontId="33" fillId="3" borderId="10" xfId="26" applyNumberFormat="1" applyFont="1" applyFill="1" applyBorder="1" applyAlignment="1">
      <alignment vertical="center" wrapText="1"/>
    </xf>
    <xf numFmtId="190" fontId="74" fillId="0" borderId="14" xfId="1" applyNumberFormat="1" applyFont="1" applyBorder="1" applyAlignment="1">
      <alignment vertical="center" wrapText="1"/>
    </xf>
    <xf numFmtId="190" fontId="75" fillId="3" borderId="14" xfId="1" applyNumberFormat="1" applyFont="1" applyFill="1" applyBorder="1" applyAlignment="1">
      <alignment vertical="center" wrapText="1"/>
    </xf>
    <xf numFmtId="190" fontId="74" fillId="3" borderId="14" xfId="1" applyNumberFormat="1" applyFont="1" applyFill="1" applyBorder="1" applyAlignment="1">
      <alignment vertical="center" wrapText="1"/>
    </xf>
    <xf numFmtId="190" fontId="75" fillId="0" borderId="1" xfId="1" applyNumberFormat="1" applyFont="1" applyBorder="1" applyAlignment="1">
      <alignment vertical="center" wrapText="1"/>
    </xf>
    <xf numFmtId="190" fontId="75" fillId="3" borderId="1" xfId="1" applyNumberFormat="1" applyFont="1" applyFill="1" applyBorder="1" applyAlignment="1">
      <alignment vertical="center" wrapText="1"/>
    </xf>
    <xf numFmtId="0" fontId="53" fillId="0" borderId="3" xfId="26" applyFont="1" applyBorder="1" applyAlignment="1">
      <alignment vertical="center"/>
    </xf>
    <xf numFmtId="0" fontId="59" fillId="0" borderId="8" xfId="26" applyFont="1" applyBorder="1" applyAlignment="1">
      <alignment vertical="center"/>
    </xf>
    <xf numFmtId="0" fontId="53" fillId="0" borderId="8" xfId="26" applyFont="1" applyBorder="1" applyAlignment="1">
      <alignment vertical="center"/>
    </xf>
    <xf numFmtId="0" fontId="53" fillId="0" borderId="8" xfId="26" applyFont="1" applyBorder="1" applyAlignment="1">
      <alignment horizontal="left" vertical="center" wrapText="1"/>
    </xf>
    <xf numFmtId="0" fontId="59" fillId="0" borderId="11" xfId="26" applyFont="1" applyBorder="1" applyAlignment="1">
      <alignment vertical="center"/>
    </xf>
    <xf numFmtId="0" fontId="22" fillId="0" borderId="0" xfId="26" quotePrefix="1" applyFont="1" applyAlignment="1">
      <alignment horizontal="left"/>
    </xf>
    <xf numFmtId="0" fontId="21" fillId="0" borderId="0" xfId="26" quotePrefix="1" applyFont="1" applyAlignment="1">
      <alignment horizontal="left"/>
    </xf>
    <xf numFmtId="0" fontId="43" fillId="0" borderId="10" xfId="26" applyFont="1" applyBorder="1"/>
    <xf numFmtId="193" fontId="59" fillId="0" borderId="9" xfId="26" applyNumberFormat="1" applyFont="1" applyBorder="1" applyAlignment="1">
      <alignment horizontal="right"/>
    </xf>
    <xf numFmtId="193" fontId="35" fillId="3" borderId="9" xfId="26" applyNumberFormat="1" applyFont="1" applyFill="1" applyBorder="1" applyAlignment="1">
      <alignment horizontal="right"/>
    </xf>
    <xf numFmtId="193" fontId="35" fillId="0" borderId="9" xfId="26" applyNumberFormat="1" applyFont="1" applyBorder="1" applyAlignment="1">
      <alignment horizontal="right"/>
    </xf>
    <xf numFmtId="187" fontId="33" fillId="0" borderId="9" xfId="1" applyFont="1" applyBorder="1" applyAlignment="1" applyProtection="1">
      <alignment horizontal="right"/>
    </xf>
    <xf numFmtId="0" fontId="43" fillId="0" borderId="14" xfId="26" applyFont="1" applyBorder="1"/>
    <xf numFmtId="220" fontId="59" fillId="0" borderId="9" xfId="1" applyNumberFormat="1" applyFont="1" applyBorder="1" applyAlignment="1" applyProtection="1">
      <alignment horizontal="right"/>
    </xf>
    <xf numFmtId="0" fontId="33" fillId="0" borderId="14" xfId="26" applyFont="1" applyBorder="1"/>
    <xf numFmtId="0" fontId="43" fillId="0" borderId="13" xfId="26" applyFont="1" applyBorder="1"/>
    <xf numFmtId="0" fontId="33" fillId="0" borderId="14" xfId="26" applyFont="1" applyBorder="1" applyAlignment="1">
      <alignment horizontal="left"/>
    </xf>
    <xf numFmtId="193" fontId="35" fillId="3" borderId="1" xfId="26" applyNumberFormat="1" applyFont="1" applyFill="1" applyBorder="1" applyAlignment="1">
      <alignment horizontal="right"/>
    </xf>
    <xf numFmtId="193" fontId="35" fillId="0" borderId="1" xfId="26" applyNumberFormat="1" applyFont="1" applyBorder="1" applyAlignment="1">
      <alignment horizontal="right"/>
    </xf>
    <xf numFmtId="190" fontId="119" fillId="0" borderId="0" xfId="1" applyNumberFormat="1" applyFont="1"/>
    <xf numFmtId="0" fontId="39" fillId="0" borderId="10" xfId="26" applyFont="1" applyBorder="1" applyAlignment="1">
      <alignment horizontal="center" vertical="center"/>
    </xf>
    <xf numFmtId="0" fontId="40" fillId="0" borderId="0" xfId="0" applyFont="1"/>
    <xf numFmtId="0" fontId="120" fillId="0" borderId="10" xfId="26" applyFont="1" applyBorder="1" applyAlignment="1">
      <alignment horizontal="center" vertical="center"/>
    </xf>
    <xf numFmtId="40" fontId="121" fillId="0" borderId="3" xfId="1" applyNumberFormat="1" applyFont="1" applyFill="1" applyBorder="1" applyAlignment="1">
      <alignment horizontal="left" vertical="top"/>
    </xf>
    <xf numFmtId="190" fontId="47" fillId="0" borderId="10" xfId="1" applyNumberFormat="1" applyFont="1" applyFill="1" applyBorder="1" applyAlignment="1">
      <alignment horizontal="center" vertical="center"/>
    </xf>
    <xf numFmtId="190" fontId="47" fillId="3" borderId="10" xfId="1" applyNumberFormat="1" applyFont="1" applyFill="1" applyBorder="1" applyAlignment="1">
      <alignment horizontal="center" vertical="center"/>
    </xf>
    <xf numFmtId="40" fontId="121" fillId="0" borderId="8" xfId="1" applyNumberFormat="1" applyFont="1" applyFill="1" applyBorder="1" applyAlignment="1">
      <alignment horizontal="left" vertical="top"/>
    </xf>
    <xf numFmtId="190" fontId="46" fillId="0" borderId="14" xfId="1" applyNumberFormat="1" applyFont="1" applyFill="1" applyBorder="1" applyAlignment="1">
      <alignment horizontal="center" vertical="center"/>
    </xf>
    <xf numFmtId="190" fontId="47" fillId="3" borderId="14" xfId="1" applyNumberFormat="1" applyFont="1" applyFill="1" applyBorder="1" applyAlignment="1">
      <alignment horizontal="center" vertical="center"/>
    </xf>
    <xf numFmtId="40" fontId="121" fillId="0" borderId="8" xfId="1" applyNumberFormat="1" applyFont="1" applyFill="1" applyBorder="1" applyAlignment="1">
      <alignment horizontal="left" vertical="top" wrapText="1"/>
    </xf>
    <xf numFmtId="221" fontId="121" fillId="0" borderId="8" xfId="1" applyNumberFormat="1" applyFont="1" applyFill="1" applyBorder="1" applyAlignment="1">
      <alignment horizontal="left" vertical="top" wrapText="1"/>
    </xf>
    <xf numFmtId="221" fontId="46" fillId="0" borderId="14" xfId="1" applyNumberFormat="1" applyFont="1" applyFill="1" applyBorder="1" applyAlignment="1">
      <alignment horizontal="center" vertical="center"/>
    </xf>
    <xf numFmtId="221" fontId="47" fillId="3" borderId="14" xfId="1" applyNumberFormat="1" applyFont="1" applyFill="1" applyBorder="1" applyAlignment="1">
      <alignment horizontal="center" vertical="center" wrapText="1"/>
    </xf>
    <xf numFmtId="221" fontId="38" fillId="0" borderId="0" xfId="0" applyNumberFormat="1" applyFont="1"/>
    <xf numFmtId="221" fontId="121" fillId="0" borderId="8" xfId="1" applyNumberFormat="1" applyFont="1" applyFill="1" applyBorder="1" applyAlignment="1">
      <alignment horizontal="left" vertical="top"/>
    </xf>
    <xf numFmtId="221" fontId="47" fillId="3" borderId="14" xfId="1" applyNumberFormat="1" applyFont="1" applyFill="1" applyBorder="1" applyAlignment="1">
      <alignment horizontal="center" vertical="center"/>
    </xf>
    <xf numFmtId="221" fontId="117" fillId="0" borderId="14" xfId="1" applyNumberFormat="1" applyFont="1" applyFill="1" applyBorder="1" applyAlignment="1">
      <alignment horizontal="center" vertical="center"/>
    </xf>
    <xf numFmtId="221" fontId="39" fillId="0" borderId="8" xfId="1" applyNumberFormat="1" applyFont="1" applyFill="1" applyBorder="1" applyAlignment="1">
      <alignment horizontal="left" vertical="top" wrapText="1"/>
    </xf>
    <xf numFmtId="221" fontId="47" fillId="0" borderId="14" xfId="1" applyNumberFormat="1" applyFont="1" applyFill="1" applyBorder="1" applyAlignment="1">
      <alignment horizontal="center" vertical="center"/>
    </xf>
    <xf numFmtId="221" fontId="48" fillId="0" borderId="0" xfId="0" applyNumberFormat="1" applyFont="1"/>
    <xf numFmtId="221" fontId="121" fillId="0" borderId="8" xfId="3" applyNumberFormat="1" applyFont="1" applyBorder="1" applyAlignment="1">
      <alignment horizontal="left" vertical="top"/>
    </xf>
    <xf numFmtId="221" fontId="121" fillId="0" borderId="8" xfId="3" applyNumberFormat="1" applyFont="1" applyBorder="1" applyAlignment="1">
      <alignment vertical="top"/>
    </xf>
    <xf numFmtId="221" fontId="39" fillId="0" borderId="11" xfId="3" applyNumberFormat="1" applyFont="1" applyBorder="1" applyAlignment="1">
      <alignment vertical="center"/>
    </xf>
    <xf numFmtId="221" fontId="47" fillId="0" borderId="13" xfId="1" applyNumberFormat="1" applyFont="1" applyFill="1" applyBorder="1" applyAlignment="1">
      <alignment horizontal="center" vertical="center"/>
    </xf>
    <xf numFmtId="221" fontId="47" fillId="3" borderId="13" xfId="1" applyNumberFormat="1" applyFont="1" applyFill="1" applyBorder="1" applyAlignment="1">
      <alignment horizontal="center" vertical="center"/>
    </xf>
    <xf numFmtId="221" fontId="48" fillId="0" borderId="0" xfId="0" applyNumberFormat="1" applyFont="1" applyAlignment="1">
      <alignment vertical="center"/>
    </xf>
    <xf numFmtId="0" fontId="121" fillId="0" borderId="0" xfId="3" applyFont="1" applyBorder="1" applyAlignment="1">
      <alignment vertical="top"/>
    </xf>
    <xf numFmtId="187" fontId="122" fillId="0" borderId="0" xfId="1" applyFont="1"/>
    <xf numFmtId="187" fontId="38" fillId="0" borderId="0" xfId="1" applyFont="1"/>
    <xf numFmtId="187" fontId="40" fillId="0" borderId="0" xfId="0" applyNumberFormat="1" applyFont="1"/>
    <xf numFmtId="187" fontId="38" fillId="0" borderId="0" xfId="0" applyNumberFormat="1" applyFont="1"/>
    <xf numFmtId="216" fontId="101" fillId="0" borderId="1" xfId="1" applyNumberFormat="1" applyFont="1" applyBorder="1" applyAlignment="1">
      <alignment horizontal="center" vertical="center"/>
    </xf>
    <xf numFmtId="0" fontId="123" fillId="0" borderId="0" xfId="0" applyFont="1"/>
    <xf numFmtId="190" fontId="123" fillId="0" borderId="0" xfId="1" applyNumberFormat="1" applyFont="1"/>
    <xf numFmtId="0" fontId="35" fillId="0" borderId="0" xfId="0" applyFont="1"/>
    <xf numFmtId="0" fontId="35" fillId="0" borderId="10" xfId="5" applyFont="1" applyBorder="1" applyAlignment="1">
      <alignment horizontal="left" vertical="center"/>
    </xf>
    <xf numFmtId="187" fontId="33" fillId="0" borderId="4" xfId="1" applyFont="1" applyFill="1" applyBorder="1" applyAlignment="1">
      <alignment horizontal="right" vertical="center"/>
    </xf>
    <xf numFmtId="187" fontId="33" fillId="3" borderId="4" xfId="1" applyFont="1" applyFill="1" applyBorder="1" applyAlignment="1">
      <alignment horizontal="right" vertical="center"/>
    </xf>
    <xf numFmtId="0" fontId="33" fillId="0" borderId="14" xfId="5" applyFont="1" applyBorder="1" applyAlignment="1">
      <alignment horizontal="left" vertical="center"/>
    </xf>
    <xf numFmtId="187" fontId="33" fillId="0" borderId="14" xfId="1" applyFont="1" applyFill="1" applyBorder="1" applyAlignment="1">
      <alignment horizontal="right" vertical="center"/>
    </xf>
    <xf numFmtId="187" fontId="33" fillId="3" borderId="14" xfId="1" applyFont="1" applyFill="1" applyBorder="1" applyAlignment="1">
      <alignment horizontal="right" vertical="center"/>
    </xf>
    <xf numFmtId="187" fontId="33" fillId="0" borderId="13" xfId="1" applyFont="1" applyFill="1" applyBorder="1" applyAlignment="1">
      <alignment horizontal="right" vertical="center"/>
    </xf>
    <xf numFmtId="187" fontId="33" fillId="3" borderId="13" xfId="1" applyFont="1" applyFill="1" applyBorder="1" applyAlignment="1">
      <alignment horizontal="right" vertical="center"/>
    </xf>
    <xf numFmtId="0" fontId="35" fillId="0" borderId="1" xfId="5" applyFont="1" applyBorder="1" applyAlignment="1">
      <alignment horizontal="left" vertical="center"/>
    </xf>
    <xf numFmtId="187" fontId="35" fillId="0" borderId="12" xfId="1" applyFont="1" applyFill="1" applyBorder="1" applyAlignment="1">
      <alignment horizontal="right" vertical="center"/>
    </xf>
    <xf numFmtId="187" fontId="35" fillId="3" borderId="12" xfId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35" fillId="0" borderId="14" xfId="5" applyFont="1" applyBorder="1" applyAlignment="1">
      <alignment horizontal="left" vertical="center"/>
    </xf>
    <xf numFmtId="187" fontId="33" fillId="0" borderId="10" xfId="1" applyFont="1" applyFill="1" applyBorder="1" applyAlignment="1">
      <alignment horizontal="right" vertical="center"/>
    </xf>
    <xf numFmtId="187" fontId="33" fillId="3" borderId="10" xfId="1" applyFont="1" applyFill="1" applyBorder="1" applyAlignment="1">
      <alignment horizontal="right" vertical="center"/>
    </xf>
    <xf numFmtId="0" fontId="33" fillId="0" borderId="14" xfId="5" applyFont="1" applyBorder="1" applyAlignment="1">
      <alignment horizontal="left" vertical="center" wrapText="1"/>
    </xf>
    <xf numFmtId="187" fontId="33" fillId="0" borderId="14" xfId="1" applyFont="1" applyFill="1" applyBorder="1" applyAlignment="1">
      <alignment horizontal="right" vertical="center" wrapText="1"/>
    </xf>
    <xf numFmtId="187" fontId="33" fillId="3" borderId="14" xfId="1" applyFont="1" applyFill="1" applyBorder="1" applyAlignment="1">
      <alignment horizontal="right" vertical="center" wrapText="1"/>
    </xf>
    <xf numFmtId="187" fontId="35" fillId="0" borderId="6" xfId="1" applyFont="1" applyFill="1" applyBorder="1" applyAlignment="1">
      <alignment horizontal="right" vertical="center"/>
    </xf>
    <xf numFmtId="187" fontId="35" fillId="3" borderId="6" xfId="1" applyFont="1" applyFill="1" applyBorder="1" applyAlignment="1">
      <alignment horizontal="right" vertical="center"/>
    </xf>
    <xf numFmtId="187" fontId="33" fillId="0" borderId="9" xfId="1" applyFont="1" applyFill="1" applyBorder="1" applyAlignment="1">
      <alignment horizontal="right" vertical="center"/>
    </xf>
    <xf numFmtId="187" fontId="33" fillId="3" borderId="9" xfId="1" applyFont="1" applyFill="1" applyBorder="1" applyAlignment="1">
      <alignment horizontal="right" vertical="center"/>
    </xf>
    <xf numFmtId="0" fontId="33" fillId="0" borderId="13" xfId="5" applyFont="1" applyBorder="1" applyAlignment="1">
      <alignment horizontal="left" vertical="center"/>
    </xf>
    <xf numFmtId="0" fontId="41" fillId="0" borderId="0" xfId="53" applyFont="1" applyAlignment="1">
      <alignment horizontal="left"/>
    </xf>
    <xf numFmtId="0" fontId="42" fillId="0" borderId="0" xfId="53" applyFont="1" applyAlignment="1">
      <alignment horizontal="left"/>
    </xf>
    <xf numFmtId="0" fontId="50" fillId="0" borderId="0" xfId="2" applyFont="1" applyFill="1" applyBorder="1" applyAlignment="1">
      <alignment horizontal="center" vertical="center"/>
    </xf>
    <xf numFmtId="190" fontId="50" fillId="0" borderId="0" xfId="1" applyNumberFormat="1" applyFont="1" applyFill="1" applyBorder="1" applyAlignment="1">
      <alignment horizontal="center" vertical="center"/>
    </xf>
    <xf numFmtId="0" fontId="50" fillId="0" borderId="2" xfId="2" applyFont="1" applyFill="1" applyBorder="1" applyAlignment="1">
      <alignment horizontal="center" vertical="center"/>
    </xf>
    <xf numFmtId="0" fontId="50" fillId="0" borderId="0" xfId="2" applyFont="1" applyFill="1" applyAlignment="1">
      <alignment horizontal="center" vertical="center"/>
    </xf>
    <xf numFmtId="49" fontId="50" fillId="3" borderId="1" xfId="2" applyNumberFormat="1" applyFont="1" applyFill="1" applyBorder="1" applyAlignment="1" applyProtection="1">
      <alignment horizontal="center" vertical="center"/>
    </xf>
    <xf numFmtId="49" fontId="50" fillId="3" borderId="1" xfId="2" applyNumberFormat="1" applyFont="1" applyFill="1" applyBorder="1" applyAlignment="1" applyProtection="1">
      <alignment horizontal="center" vertical="center" wrapText="1"/>
    </xf>
    <xf numFmtId="0" fontId="35" fillId="0" borderId="1" xfId="6" applyFont="1" applyBorder="1" applyAlignment="1">
      <alignment vertical="center"/>
    </xf>
    <xf numFmtId="1" fontId="33" fillId="0" borderId="0" xfId="4" applyFont="1" applyFill="1" applyBorder="1" applyAlignment="1" applyProtection="1">
      <alignment horizontal="center" vertical="center"/>
    </xf>
    <xf numFmtId="222" fontId="33" fillId="0" borderId="1" xfId="1" applyNumberFormat="1" applyFont="1" applyFill="1" applyBorder="1" applyAlignment="1" applyProtection="1">
      <alignment vertical="center"/>
    </xf>
    <xf numFmtId="222" fontId="33" fillId="0" borderId="1" xfId="1" applyNumberFormat="1" applyFont="1" applyFill="1" applyBorder="1" applyAlignment="1">
      <alignment vertical="center"/>
    </xf>
    <xf numFmtId="222" fontId="33" fillId="0" borderId="13" xfId="1" applyNumberFormat="1" applyFont="1" applyFill="1" applyBorder="1" applyAlignment="1">
      <alignment vertical="center"/>
    </xf>
    <xf numFmtId="222" fontId="35" fillId="3" borderId="1" xfId="1" applyNumberFormat="1" applyFont="1" applyFill="1" applyBorder="1" applyAlignment="1">
      <alignment vertical="center"/>
    </xf>
    <xf numFmtId="1" fontId="33" fillId="0" borderId="0" xfId="4" applyFont="1" applyFill="1" applyBorder="1" applyAlignment="1">
      <alignment vertical="center"/>
    </xf>
    <xf numFmtId="1" fontId="35" fillId="0" borderId="0" xfId="4" applyFont="1" applyFill="1" applyBorder="1" applyAlignment="1" applyProtection="1">
      <alignment horizontal="center" vertical="center"/>
    </xf>
    <xf numFmtId="222" fontId="35" fillId="0" borderId="1" xfId="1" applyNumberFormat="1" applyFont="1" applyFill="1" applyBorder="1" applyAlignment="1" applyProtection="1">
      <alignment vertical="center"/>
    </xf>
    <xf numFmtId="0" fontId="33" fillId="0" borderId="1" xfId="6" applyFont="1" applyBorder="1" applyAlignment="1">
      <alignment vertical="center"/>
    </xf>
    <xf numFmtId="0" fontId="33" fillId="0" borderId="0" xfId="3" applyFont="1" applyBorder="1" applyAlignment="1">
      <alignment horizontal="center" vertical="center"/>
    </xf>
    <xf numFmtId="0" fontId="33" fillId="0" borderId="0" xfId="2" applyFont="1" applyFill="1" applyBorder="1" applyAlignment="1">
      <alignment vertical="center"/>
    </xf>
    <xf numFmtId="0" fontId="33" fillId="0" borderId="1" xfId="6" applyFont="1" applyBorder="1" applyAlignment="1">
      <alignment vertical="center" wrapText="1"/>
    </xf>
    <xf numFmtId="0" fontId="33" fillId="0" borderId="0" xfId="3" applyFont="1" applyBorder="1" applyAlignment="1">
      <alignment horizontal="center" vertical="center" wrapText="1"/>
    </xf>
    <xf numFmtId="187" fontId="33" fillId="0" borderId="1" xfId="1" applyFont="1" applyFill="1" applyBorder="1" applyAlignment="1" applyProtection="1">
      <alignment vertical="center" wrapText="1"/>
    </xf>
    <xf numFmtId="222" fontId="33" fillId="0" borderId="1" xfId="1" applyNumberFormat="1" applyFont="1" applyFill="1" applyBorder="1" applyAlignment="1" applyProtection="1">
      <alignment vertical="center" wrapText="1"/>
    </xf>
    <xf numFmtId="222" fontId="33" fillId="0" borderId="1" xfId="1" applyNumberFormat="1" applyFont="1" applyFill="1" applyBorder="1" applyAlignment="1">
      <alignment vertical="center" wrapText="1"/>
    </xf>
    <xf numFmtId="222" fontId="35" fillId="3" borderId="1" xfId="1" applyNumberFormat="1" applyFont="1" applyFill="1" applyBorder="1" applyAlignment="1">
      <alignment vertical="center" wrapText="1"/>
    </xf>
    <xf numFmtId="0" fontId="33" fillId="0" borderId="0" xfId="2" applyFont="1" applyFill="1" applyBorder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Fill="1" applyAlignment="1">
      <alignment vertical="center"/>
    </xf>
    <xf numFmtId="0" fontId="33" fillId="2" borderId="1" xfId="6" applyFont="1" applyFill="1" applyBorder="1" applyAlignment="1">
      <alignment vertical="center"/>
    </xf>
    <xf numFmtId="0" fontId="33" fillId="0" borderId="1" xfId="6" applyFont="1" applyBorder="1" applyAlignment="1" applyProtection="1">
      <alignment vertical="center"/>
      <protection locked="0"/>
    </xf>
    <xf numFmtId="0" fontId="33" fillId="0" borderId="0" xfId="7" applyFont="1" applyFill="1" applyBorder="1" applyAlignment="1">
      <alignment horizontal="center" vertical="center"/>
    </xf>
    <xf numFmtId="0" fontId="35" fillId="0" borderId="2" xfId="3" applyFont="1" applyBorder="1" applyAlignment="1">
      <alignment horizontal="center" vertical="center"/>
    </xf>
    <xf numFmtId="0" fontId="35" fillId="0" borderId="13" xfId="6" applyFont="1" applyBorder="1" applyAlignment="1">
      <alignment vertical="center"/>
    </xf>
    <xf numFmtId="0" fontId="35" fillId="0" borderId="0" xfId="7" applyFont="1" applyFill="1" applyBorder="1" applyAlignment="1" applyProtection="1">
      <alignment horizontal="center" vertical="center"/>
    </xf>
    <xf numFmtId="187" fontId="35" fillId="0" borderId="13" xfId="1" applyFont="1" applyFill="1" applyBorder="1" applyAlignment="1" applyProtection="1">
      <alignment vertical="center"/>
    </xf>
    <xf numFmtId="0" fontId="33" fillId="0" borderId="0" xfId="8" applyFont="1" applyBorder="1" applyAlignment="1">
      <alignment horizontal="center" vertical="center"/>
    </xf>
    <xf numFmtId="0" fontId="35" fillId="0" borderId="0" xfId="8" applyFont="1" applyBorder="1" applyAlignment="1">
      <alignment horizontal="center" vertical="center"/>
    </xf>
    <xf numFmtId="0" fontId="33" fillId="0" borderId="0" xfId="8" applyFont="1" applyBorder="1" applyAlignment="1">
      <alignment horizontal="right" vertical="center"/>
    </xf>
    <xf numFmtId="0" fontId="35" fillId="0" borderId="0" xfId="2" applyFont="1" applyFill="1" applyAlignment="1">
      <alignment vertical="center"/>
    </xf>
    <xf numFmtId="222" fontId="44" fillId="0" borderId="1" xfId="1" applyNumberFormat="1" applyFont="1" applyFill="1" applyBorder="1" applyAlignment="1" applyProtection="1">
      <alignment vertical="center"/>
    </xf>
    <xf numFmtId="0" fontId="35" fillId="0" borderId="1" xfId="22" quotePrefix="1" applyNumberFormat="1" applyFont="1" applyAlignment="1">
      <alignment vertical="center"/>
    </xf>
    <xf numFmtId="222" fontId="35" fillId="0" borderId="1" xfId="1" applyNumberFormat="1" applyFont="1" applyFill="1" applyBorder="1" applyAlignment="1">
      <alignment vertical="center"/>
    </xf>
    <xf numFmtId="222" fontId="35" fillId="0" borderId="13" xfId="1" applyNumberFormat="1" applyFont="1" applyFill="1" applyBorder="1" applyAlignment="1">
      <alignment vertical="center"/>
    </xf>
    <xf numFmtId="0" fontId="35" fillId="0" borderId="0" xfId="2" applyFont="1" applyFill="1" applyBorder="1" applyAlignment="1">
      <alignment vertical="center"/>
    </xf>
    <xf numFmtId="0" fontId="35" fillId="0" borderId="0" xfId="2" applyFont="1" applyFill="1" applyBorder="1" applyAlignment="1">
      <alignment horizontal="center" vertical="center"/>
    </xf>
    <xf numFmtId="0" fontId="35" fillId="2" borderId="1" xfId="6" applyFont="1" applyFill="1" applyBorder="1" applyAlignment="1">
      <alignment vertical="center"/>
    </xf>
    <xf numFmtId="0" fontId="35" fillId="0" borderId="5" xfId="2" applyFont="1" applyFill="1" applyBorder="1" applyAlignment="1">
      <alignment horizontal="center" vertical="center"/>
    </xf>
    <xf numFmtId="43" fontId="49" fillId="0" borderId="0" xfId="2" applyNumberFormat="1" applyFont="1" applyFill="1" applyAlignment="1">
      <alignment vertical="top"/>
    </xf>
    <xf numFmtId="0" fontId="60" fillId="2" borderId="1" xfId="6" applyFont="1" applyFill="1" applyBorder="1" applyAlignment="1">
      <alignment vertical="center"/>
    </xf>
    <xf numFmtId="187" fontId="50" fillId="2" borderId="1" xfId="1" applyFont="1" applyFill="1" applyBorder="1" applyAlignment="1" applyProtection="1">
      <alignment vertical="center"/>
    </xf>
    <xf numFmtId="187" fontId="60" fillId="3" borderId="1" xfId="1" applyFont="1" applyFill="1" applyBorder="1" applyAlignment="1">
      <alignment horizontal="right" vertical="center"/>
    </xf>
    <xf numFmtId="43" fontId="60" fillId="2" borderId="1" xfId="6" applyNumberFormat="1" applyFont="1" applyFill="1" applyBorder="1" applyAlignment="1">
      <alignment vertical="center"/>
    </xf>
    <xf numFmtId="0" fontId="124" fillId="0" borderId="0" xfId="2" applyFont="1" applyFill="1" applyAlignment="1">
      <alignment vertical="top"/>
    </xf>
    <xf numFmtId="0" fontId="124" fillId="0" borderId="0" xfId="2" applyFont="1" applyFill="1" applyBorder="1" applyAlignment="1">
      <alignment vertical="top"/>
    </xf>
    <xf numFmtId="0" fontId="50" fillId="2" borderId="1" xfId="6" applyFont="1" applyFill="1" applyBorder="1" applyAlignment="1">
      <alignment vertical="center" wrapText="1"/>
    </xf>
    <xf numFmtId="0" fontId="50" fillId="2" borderId="1" xfId="6" applyFont="1" applyFill="1" applyBorder="1" applyAlignment="1">
      <alignment vertical="center"/>
    </xf>
    <xf numFmtId="220" fontId="50" fillId="2" borderId="1" xfId="1" applyNumberFormat="1" applyFont="1" applyFill="1" applyBorder="1" applyAlignment="1" applyProtection="1">
      <alignment vertical="center" wrapText="1"/>
    </xf>
    <xf numFmtId="0" fontId="26" fillId="0" borderId="0" xfId="0" applyFont="1"/>
    <xf numFmtId="0" fontId="27" fillId="0" borderId="0" xfId="0" applyFont="1"/>
    <xf numFmtId="187" fontId="49" fillId="0" borderId="0" xfId="1" applyFont="1" applyFill="1" applyAlignment="1">
      <alignment horizontal="center" vertical="top"/>
    </xf>
    <xf numFmtId="43" fontId="49" fillId="0" borderId="0" xfId="2" applyNumberFormat="1" applyFont="1" applyFill="1" applyAlignment="1">
      <alignment horizontal="center" vertical="top"/>
    </xf>
    <xf numFmtId="0" fontId="33" fillId="0" borderId="0" xfId="2" applyFont="1" applyFill="1" applyBorder="1" applyAlignment="1">
      <alignment horizontal="left" vertical="center"/>
    </xf>
    <xf numFmtId="193" fontId="34" fillId="0" borderId="8" xfId="26" applyNumberFormat="1" applyFont="1" applyBorder="1" applyAlignment="1">
      <alignment horizontal="center"/>
    </xf>
    <xf numFmtId="0" fontId="125" fillId="0" borderId="16" xfId="36" applyFont="1" applyBorder="1" applyAlignment="1">
      <alignment vertical="center"/>
    </xf>
    <xf numFmtId="0" fontId="81" fillId="0" borderId="0" xfId="36" applyFont="1" applyAlignment="1">
      <alignment vertical="center"/>
    </xf>
    <xf numFmtId="0" fontId="125" fillId="0" borderId="0" xfId="36" applyFont="1" applyAlignment="1">
      <alignment vertical="center"/>
    </xf>
    <xf numFmtId="0" fontId="33" fillId="0" borderId="0" xfId="36" applyFont="1" applyAlignment="1">
      <alignment vertical="center"/>
    </xf>
    <xf numFmtId="0" fontId="81" fillId="0" borderId="0" xfId="36" applyFont="1" applyAlignment="1">
      <alignment vertical="center" wrapText="1"/>
    </xf>
    <xf numFmtId="0" fontId="125" fillId="0" borderId="2" xfId="36" applyFont="1" applyBorder="1" applyAlignment="1">
      <alignment vertical="center"/>
    </xf>
    <xf numFmtId="190" fontId="89" fillId="0" borderId="10" xfId="1" applyNumberFormat="1" applyFont="1" applyBorder="1" applyAlignment="1">
      <alignment vertical="center"/>
    </xf>
    <xf numFmtId="190" fontId="91" fillId="0" borderId="10" xfId="1" applyNumberFormat="1" applyFont="1" applyFill="1" applyBorder="1" applyAlignment="1">
      <alignment vertical="center"/>
    </xf>
    <xf numFmtId="190" fontId="91" fillId="0" borderId="14" xfId="1" applyNumberFormat="1" applyFont="1" applyFill="1" applyBorder="1" applyAlignment="1">
      <alignment vertical="center"/>
    </xf>
    <xf numFmtId="190" fontId="91" fillId="0" borderId="13" xfId="1" applyNumberFormat="1" applyFont="1" applyFill="1" applyBorder="1" applyAlignment="1">
      <alignment vertical="center"/>
    </xf>
    <xf numFmtId="190" fontId="89" fillId="0" borderId="1" xfId="1" applyNumberFormat="1" applyFont="1" applyBorder="1" applyAlignment="1">
      <alignment vertical="center"/>
    </xf>
    <xf numFmtId="190" fontId="89" fillId="0" borderId="1" xfId="1" applyNumberFormat="1" applyFont="1" applyFill="1" applyBorder="1" applyAlignment="1">
      <alignment vertical="center"/>
    </xf>
    <xf numFmtId="190" fontId="89" fillId="0" borderId="14" xfId="1" applyNumberFormat="1" applyFont="1" applyBorder="1" applyAlignment="1">
      <alignment vertical="center"/>
    </xf>
    <xf numFmtId="190" fontId="91" fillId="0" borderId="14" xfId="1" applyNumberFormat="1" applyFont="1" applyBorder="1" applyAlignment="1">
      <alignment vertical="center"/>
    </xf>
    <xf numFmtId="190" fontId="91" fillId="0" borderId="9" xfId="1" applyNumberFormat="1" applyFont="1" applyBorder="1" applyAlignment="1">
      <alignment vertical="center"/>
    </xf>
    <xf numFmtId="190" fontId="91" fillId="0" borderId="14" xfId="1" quotePrefix="1" applyNumberFormat="1" applyFont="1" applyFill="1" applyBorder="1" applyAlignment="1">
      <alignment horizontal="right" vertical="center"/>
    </xf>
    <xf numFmtId="190" fontId="91" fillId="0" borderId="12" xfId="1" applyNumberFormat="1" applyFont="1" applyBorder="1" applyAlignment="1">
      <alignment vertical="center"/>
    </xf>
    <xf numFmtId="190" fontId="89" fillId="0" borderId="10" xfId="1" applyNumberFormat="1" applyFont="1" applyFill="1" applyBorder="1" applyAlignment="1">
      <alignment vertical="center"/>
    </xf>
    <xf numFmtId="190" fontId="95" fillId="0" borderId="14" xfId="1" applyNumberFormat="1" applyFont="1" applyFill="1" applyBorder="1" applyAlignment="1">
      <alignment vertical="center"/>
    </xf>
    <xf numFmtId="190" fontId="95" fillId="0" borderId="14" xfId="1" applyNumberFormat="1" applyFont="1" applyBorder="1" applyAlignment="1">
      <alignment vertical="center"/>
    </xf>
    <xf numFmtId="190" fontId="91" fillId="0" borderId="9" xfId="1" applyNumberFormat="1" applyFont="1" applyFill="1" applyBorder="1" applyAlignment="1">
      <alignment vertical="center"/>
    </xf>
    <xf numFmtId="190" fontId="91" fillId="0" borderId="13" xfId="1" quotePrefix="1" applyNumberFormat="1" applyFont="1" applyFill="1" applyBorder="1" applyAlignment="1">
      <alignment horizontal="right" vertical="center"/>
    </xf>
    <xf numFmtId="190" fontId="91" fillId="0" borderId="13" xfId="1" applyNumberFormat="1" applyFont="1" applyBorder="1" applyAlignment="1">
      <alignment vertical="center"/>
    </xf>
    <xf numFmtId="190" fontId="91" fillId="0" borderId="0" xfId="1" applyNumberFormat="1" applyFont="1" applyBorder="1" applyAlignment="1">
      <alignment vertical="center"/>
    </xf>
    <xf numFmtId="190" fontId="91" fillId="0" borderId="8" xfId="1" applyNumberFormat="1" applyFont="1" applyBorder="1" applyAlignment="1">
      <alignment vertical="center"/>
    </xf>
    <xf numFmtId="190" fontId="91" fillId="0" borderId="9" xfId="1" applyNumberFormat="1" applyFont="1" applyBorder="1" applyAlignment="1">
      <alignment horizontal="right" vertical="center"/>
    </xf>
    <xf numFmtId="40" fontId="93" fillId="0" borderId="13" xfId="1" applyNumberFormat="1" applyFont="1" applyBorder="1" applyAlignment="1">
      <alignment vertical="center"/>
    </xf>
    <xf numFmtId="40" fontId="103" fillId="0" borderId="14" xfId="1" applyNumberFormat="1" applyFont="1" applyBorder="1" applyAlignment="1">
      <alignment vertical="center"/>
    </xf>
    <xf numFmtId="194" fontId="44" fillId="0" borderId="14" xfId="33" applyNumberFormat="1" applyFont="1" applyBorder="1" applyAlignment="1">
      <alignment horizontal="center" vertical="center"/>
    </xf>
    <xf numFmtId="194" fontId="45" fillId="0" borderId="13" xfId="33" applyNumberFormat="1" applyFont="1" applyBorder="1" applyAlignment="1">
      <alignment horizontal="center" vertical="center"/>
    </xf>
    <xf numFmtId="190" fontId="50" fillId="3" borderId="6" xfId="35" applyNumberFormat="1" applyFont="1" applyFill="1" applyBorder="1" applyAlignment="1">
      <alignment vertical="center"/>
    </xf>
    <xf numFmtId="202" fontId="50" fillId="3" borderId="6" xfId="34" applyNumberFormat="1" applyFont="1" applyFill="1" applyBorder="1" applyAlignment="1">
      <alignment horizontal="right" vertical="center"/>
    </xf>
    <xf numFmtId="187" fontId="50" fillId="3" borderId="6" xfId="1" applyFont="1" applyFill="1" applyBorder="1" applyAlignment="1">
      <alignment horizontal="right" vertical="center"/>
    </xf>
    <xf numFmtId="190" fontId="50" fillId="3" borderId="1" xfId="35" applyNumberFormat="1" applyFont="1" applyFill="1" applyBorder="1" applyAlignment="1">
      <alignment horizontal="right" vertical="center"/>
    </xf>
    <xf numFmtId="187" fontId="50" fillId="3" borderId="1" xfId="1" applyFont="1" applyFill="1" applyBorder="1" applyAlignment="1">
      <alignment horizontal="right" vertical="center"/>
    </xf>
    <xf numFmtId="187" fontId="102" fillId="0" borderId="14" xfId="1" applyFont="1" applyFill="1" applyBorder="1" applyAlignment="1">
      <alignment horizontal="center" vertical="center"/>
    </xf>
    <xf numFmtId="187" fontId="100" fillId="0" borderId="14" xfId="1" applyFont="1" applyFill="1" applyBorder="1" applyAlignment="1">
      <alignment horizontal="center" vertical="center"/>
    </xf>
    <xf numFmtId="187" fontId="102" fillId="0" borderId="9" xfId="1" applyFont="1" applyFill="1" applyBorder="1" applyAlignment="1">
      <alignment horizontal="center" vertical="center"/>
    </xf>
    <xf numFmtId="187" fontId="115" fillId="3" borderId="14" xfId="1" applyFont="1" applyFill="1" applyBorder="1" applyAlignment="1">
      <alignment horizontal="center" vertical="center"/>
    </xf>
    <xf numFmtId="187" fontId="102" fillId="0" borderId="1" xfId="1" applyFont="1" applyFill="1" applyBorder="1" applyAlignment="1">
      <alignment horizontal="center" vertical="center"/>
    </xf>
    <xf numFmtId="187" fontId="100" fillId="0" borderId="1" xfId="1" applyFont="1" applyFill="1" applyBorder="1" applyAlignment="1">
      <alignment horizontal="center" vertical="center"/>
    </xf>
    <xf numFmtId="187" fontId="115" fillId="3" borderId="1" xfId="1" applyFont="1" applyFill="1" applyBorder="1" applyAlignment="1">
      <alignment horizontal="center" vertical="center"/>
    </xf>
    <xf numFmtId="187" fontId="100" fillId="0" borderId="9" xfId="1" applyFont="1" applyFill="1" applyBorder="1" applyAlignment="1">
      <alignment horizontal="center" vertical="center"/>
    </xf>
    <xf numFmtId="187" fontId="100" fillId="0" borderId="13" xfId="1" applyFont="1" applyFill="1" applyBorder="1" applyAlignment="1">
      <alignment horizontal="center" vertical="center"/>
    </xf>
    <xf numFmtId="187" fontId="115" fillId="3" borderId="13" xfId="1" applyFont="1" applyFill="1" applyBorder="1" applyAlignment="1">
      <alignment horizontal="center" vertical="center"/>
    </xf>
    <xf numFmtId="187" fontId="102" fillId="0" borderId="13" xfId="1" applyFont="1" applyFill="1" applyBorder="1" applyAlignment="1">
      <alignment horizontal="center" vertical="center"/>
    </xf>
    <xf numFmtId="187" fontId="102" fillId="0" borderId="10" xfId="1" applyFont="1" applyFill="1" applyBorder="1" applyAlignment="1">
      <alignment horizontal="center" vertical="center" wrapText="1"/>
    </xf>
    <xf numFmtId="187" fontId="100" fillId="0" borderId="10" xfId="1" applyFont="1" applyFill="1" applyBorder="1" applyAlignment="1">
      <alignment horizontal="center" vertical="center" wrapText="1"/>
    </xf>
    <xf numFmtId="187" fontId="115" fillId="3" borderId="10" xfId="1" applyFont="1" applyFill="1" applyBorder="1" applyAlignment="1">
      <alignment horizontal="center" vertical="center"/>
    </xf>
    <xf numFmtId="187" fontId="102" fillId="0" borderId="8" xfId="1" applyFont="1" applyFill="1" applyBorder="1" applyAlignment="1">
      <alignment horizontal="center" vertical="center"/>
    </xf>
    <xf numFmtId="187" fontId="100" fillId="0" borderId="8" xfId="1" applyFont="1" applyFill="1" applyBorder="1" applyAlignment="1">
      <alignment horizontal="center" vertical="center"/>
    </xf>
    <xf numFmtId="187" fontId="102" fillId="0" borderId="15" xfId="1" applyFont="1" applyFill="1" applyBorder="1" applyAlignment="1">
      <alignment horizontal="center" vertical="center"/>
    </xf>
    <xf numFmtId="187" fontId="100" fillId="0" borderId="15" xfId="1" applyFont="1" applyFill="1" applyBorder="1" applyAlignment="1">
      <alignment horizontal="center" vertical="center"/>
    </xf>
    <xf numFmtId="0" fontId="33" fillId="0" borderId="12" xfId="26" applyFont="1" applyBorder="1"/>
    <xf numFmtId="187" fontId="33" fillId="0" borderId="12" xfId="1" applyFont="1" applyBorder="1" applyAlignment="1"/>
    <xf numFmtId="190" fontId="126" fillId="0" borderId="0" xfId="1" quotePrefix="1" applyNumberFormat="1" applyFont="1" applyBorder="1" applyAlignment="1">
      <alignment horizontal="left" vertical="center"/>
    </xf>
    <xf numFmtId="0" fontId="60" fillId="0" borderId="1" xfId="0" quotePrefix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60" fillId="0" borderId="1" xfId="5" applyFont="1" applyBorder="1" applyAlignment="1">
      <alignment horizontal="center" vertical="center" wrapText="1"/>
    </xf>
    <xf numFmtId="187" fontId="50" fillId="0" borderId="4" xfId="1" applyFont="1" applyBorder="1" applyAlignment="1" applyProtection="1">
      <alignment horizontal="center" vertical="center"/>
    </xf>
    <xf numFmtId="187" fontId="50" fillId="0" borderId="4" xfId="1" quotePrefix="1" applyFont="1" applyBorder="1" applyAlignment="1" applyProtection="1">
      <alignment horizontal="center" vertical="center" wrapText="1"/>
    </xf>
    <xf numFmtId="187" fontId="50" fillId="3" borderId="4" xfId="1" applyFont="1" applyFill="1" applyBorder="1" applyAlignment="1" applyProtection="1">
      <alignment horizontal="center" vertical="center"/>
    </xf>
    <xf numFmtId="187" fontId="50" fillId="0" borderId="12" xfId="1" applyFont="1" applyBorder="1" applyAlignment="1" applyProtection="1">
      <alignment horizontal="center" vertical="center"/>
    </xf>
    <xf numFmtId="187" fontId="50" fillId="0" borderId="12" xfId="1" quotePrefix="1" applyFont="1" applyBorder="1" applyAlignment="1" applyProtection="1">
      <alignment horizontal="center" vertical="center"/>
    </xf>
    <xf numFmtId="187" fontId="50" fillId="0" borderId="13" xfId="1" applyFont="1" applyBorder="1" applyAlignment="1" applyProtection="1">
      <alignment horizontal="center" vertical="center"/>
    </xf>
    <xf numFmtId="187" fontId="50" fillId="3" borderId="12" xfId="1" applyFont="1" applyFill="1" applyBorder="1" applyAlignment="1" applyProtection="1">
      <alignment horizontal="center" vertical="center"/>
    </xf>
    <xf numFmtId="187" fontId="50" fillId="0" borderId="12" xfId="1" quotePrefix="1" applyFont="1" applyBorder="1" applyAlignment="1" applyProtection="1">
      <alignment horizontal="center" vertical="center" wrapText="1"/>
    </xf>
    <xf numFmtId="187" fontId="50" fillId="0" borderId="12" xfId="1" applyFont="1" applyBorder="1" applyAlignment="1" applyProtection="1">
      <alignment horizontal="center" vertical="center" wrapText="1"/>
    </xf>
    <xf numFmtId="0" fontId="50" fillId="3" borderId="3" xfId="26" applyFont="1" applyFill="1" applyBorder="1" applyAlignment="1">
      <alignment horizontal="center" vertical="center" wrapText="1"/>
    </xf>
    <xf numFmtId="187" fontId="127" fillId="3" borderId="14" xfId="1" applyFont="1" applyFill="1" applyBorder="1" applyAlignment="1">
      <alignment horizontal="center" vertical="center"/>
    </xf>
    <xf numFmtId="187" fontId="127" fillId="3" borderId="7" xfId="1" applyFont="1" applyFill="1" applyBorder="1" applyAlignment="1">
      <alignment horizontal="center" vertical="center"/>
    </xf>
    <xf numFmtId="187" fontId="127" fillId="3" borderId="17" xfId="1" applyFont="1" applyFill="1" applyBorder="1" applyAlignment="1">
      <alignment horizontal="center" vertical="center"/>
    </xf>
    <xf numFmtId="187" fontId="117" fillId="0" borderId="9" xfId="1" applyFont="1" applyFill="1" applyBorder="1" applyAlignment="1">
      <alignment horizontal="center" vertical="center"/>
    </xf>
    <xf numFmtId="187" fontId="127" fillId="3" borderId="1" xfId="1" applyFont="1" applyFill="1" applyBorder="1" applyAlignment="1">
      <alignment horizontal="center" vertical="center"/>
    </xf>
    <xf numFmtId="187" fontId="117" fillId="0" borderId="1" xfId="1" applyFont="1" applyFill="1" applyBorder="1" applyAlignment="1">
      <alignment horizontal="center" vertical="center"/>
    </xf>
    <xf numFmtId="187" fontId="127" fillId="3" borderId="15" xfId="1" applyFont="1" applyFill="1" applyBorder="1" applyAlignment="1">
      <alignment horizontal="center" vertical="center"/>
    </xf>
    <xf numFmtId="187" fontId="98" fillId="0" borderId="9" xfId="1" applyFont="1" applyFill="1" applyBorder="1" applyAlignment="1">
      <alignment horizontal="center" vertical="center"/>
    </xf>
    <xf numFmtId="187" fontId="117" fillId="0" borderId="14" xfId="1" applyFont="1" applyFill="1" applyBorder="1" applyAlignment="1">
      <alignment horizontal="center" vertical="center"/>
    </xf>
    <xf numFmtId="187" fontId="117" fillId="0" borderId="15" xfId="1" applyFont="1" applyFill="1" applyBorder="1" applyAlignment="1">
      <alignment horizontal="center" vertical="center"/>
    </xf>
    <xf numFmtId="187" fontId="117" fillId="0" borderId="17" xfId="1" applyFont="1" applyFill="1" applyBorder="1" applyAlignment="1">
      <alignment horizontal="center" vertical="center"/>
    </xf>
    <xf numFmtId="187" fontId="117" fillId="0" borderId="7" xfId="1" applyFont="1" applyFill="1" applyBorder="1" applyAlignment="1">
      <alignment horizontal="center" vertical="center"/>
    </xf>
    <xf numFmtId="187" fontId="117" fillId="0" borderId="8" xfId="1" applyFont="1" applyFill="1" applyBorder="1" applyAlignment="1">
      <alignment horizontal="center" vertical="center"/>
    </xf>
    <xf numFmtId="187" fontId="98" fillId="0" borderId="14" xfId="1" applyFont="1" applyFill="1" applyBorder="1" applyAlignment="1">
      <alignment horizontal="center" vertical="center"/>
    </xf>
    <xf numFmtId="187" fontId="117" fillId="0" borderId="10" xfId="1" applyFont="1" applyFill="1" applyBorder="1" applyAlignment="1">
      <alignment horizontal="center" vertical="center" wrapText="1"/>
    </xf>
    <xf numFmtId="187" fontId="117" fillId="0" borderId="13" xfId="1" applyFont="1" applyFill="1" applyBorder="1" applyAlignment="1">
      <alignment horizontal="center" vertical="center"/>
    </xf>
    <xf numFmtId="187" fontId="98" fillId="0" borderId="1" xfId="1" applyFont="1" applyFill="1" applyBorder="1" applyAlignment="1">
      <alignment horizontal="center" vertical="center"/>
    </xf>
    <xf numFmtId="216" fontId="101" fillId="0" borderId="1" xfId="1" applyNumberFormat="1" applyFont="1" applyFill="1" applyBorder="1" applyAlignment="1">
      <alignment horizontal="left" vertical="center"/>
    </xf>
    <xf numFmtId="187" fontId="115" fillId="0" borderId="1" xfId="1" applyFont="1" applyFill="1" applyBorder="1" applyAlignment="1">
      <alignment horizontal="center" vertical="center"/>
    </xf>
    <xf numFmtId="187" fontId="128" fillId="0" borderId="1" xfId="1" applyFont="1" applyFill="1" applyBorder="1" applyAlignment="1">
      <alignment horizontal="center" vertical="center"/>
    </xf>
    <xf numFmtId="216" fontId="48" fillId="0" borderId="0" xfId="1" applyNumberFormat="1" applyFont="1" applyFill="1" applyAlignment="1">
      <alignment vertical="center"/>
    </xf>
    <xf numFmtId="187" fontId="35" fillId="0" borderId="11" xfId="1" applyFont="1" applyFill="1" applyBorder="1" applyAlignment="1" applyProtection="1">
      <alignment horizontal="left" vertical="center"/>
    </xf>
    <xf numFmtId="187" fontId="50" fillId="0" borderId="12" xfId="1" applyFont="1" applyFill="1" applyBorder="1" applyAlignment="1" applyProtection="1">
      <alignment horizontal="center" vertical="center"/>
    </xf>
    <xf numFmtId="187" fontId="53" fillId="0" borderId="1" xfId="1" applyFont="1" applyFill="1" applyBorder="1" applyAlignment="1" applyProtection="1">
      <alignment vertical="center"/>
    </xf>
    <xf numFmtId="187" fontId="35" fillId="0" borderId="1" xfId="1" applyFont="1" applyFill="1" applyBorder="1" applyAlignment="1" applyProtection="1">
      <alignment horizontal="center" vertical="center"/>
    </xf>
    <xf numFmtId="0" fontId="33" fillId="0" borderId="10" xfId="26" applyFont="1" applyBorder="1" applyAlignment="1">
      <alignment horizontal="centerContinuous" vertical="center" wrapText="1"/>
    </xf>
    <xf numFmtId="187" fontId="50" fillId="0" borderId="4" xfId="1" applyFont="1" applyBorder="1" applyAlignment="1" applyProtection="1">
      <alignment horizontal="center" vertical="center" wrapText="1"/>
    </xf>
    <xf numFmtId="0" fontId="50" fillId="0" borderId="4" xfId="26" quotePrefix="1" applyFont="1" applyBorder="1" applyAlignment="1">
      <alignment horizontal="center" vertical="center" wrapText="1"/>
    </xf>
    <xf numFmtId="0" fontId="50" fillId="0" borderId="10" xfId="26" quotePrefix="1" applyFont="1" applyBorder="1" applyAlignment="1">
      <alignment horizontal="center" vertical="center" wrapText="1"/>
    </xf>
    <xf numFmtId="0" fontId="50" fillId="0" borderId="10" xfId="26" applyFont="1" applyBorder="1" applyAlignment="1">
      <alignment horizontal="center" vertical="center" wrapText="1"/>
    </xf>
    <xf numFmtId="190" fontId="70" fillId="0" borderId="10" xfId="1" applyNumberFormat="1" applyFont="1" applyBorder="1" applyAlignment="1">
      <alignment horizontal="center" vertical="center" wrapText="1"/>
    </xf>
    <xf numFmtId="190" fontId="70" fillId="0" borderId="3" xfId="1" applyNumberFormat="1" applyFont="1" applyBorder="1" applyAlignment="1">
      <alignment horizontal="center" vertical="center"/>
    </xf>
    <xf numFmtId="40" fontId="129" fillId="0" borderId="10" xfId="1" applyNumberFormat="1" applyFont="1" applyBorder="1" applyAlignment="1">
      <alignment horizontal="center" vertical="center" wrapText="1"/>
    </xf>
    <xf numFmtId="190" fontId="70" fillId="0" borderId="13" xfId="1" applyNumberFormat="1" applyFont="1" applyBorder="1" applyAlignment="1">
      <alignment horizontal="center" vertical="center"/>
    </xf>
    <xf numFmtId="190" fontId="70" fillId="0" borderId="11" xfId="1" applyNumberFormat="1" applyFont="1" applyBorder="1" applyAlignment="1">
      <alignment horizontal="center" vertical="center"/>
    </xf>
    <xf numFmtId="190" fontId="70" fillId="0" borderId="13" xfId="1" applyNumberFormat="1" applyFont="1" applyBorder="1" applyAlignment="1">
      <alignment horizontal="center" vertical="center" wrapText="1"/>
    </xf>
    <xf numFmtId="40" fontId="70" fillId="0" borderId="13" xfId="26" applyNumberFormat="1" applyFont="1" applyBorder="1" applyAlignment="1">
      <alignment horizontal="center" vertical="center" wrapText="1"/>
    </xf>
    <xf numFmtId="190" fontId="53" fillId="3" borderId="6" xfId="1" applyNumberFormat="1" applyFont="1" applyFill="1" applyBorder="1" applyAlignment="1" applyProtection="1">
      <alignment horizontal="right"/>
    </xf>
    <xf numFmtId="190" fontId="53" fillId="3" borderId="1" xfId="1" applyNumberFormat="1" applyFont="1" applyFill="1" applyBorder="1" applyAlignment="1" applyProtection="1">
      <alignment horizontal="right"/>
    </xf>
    <xf numFmtId="200" fontId="33" fillId="0" borderId="0" xfId="33" applyNumberFormat="1" applyFont="1" applyBorder="1" applyAlignment="1">
      <alignment horizontal="right" vertical="center"/>
    </xf>
    <xf numFmtId="223" fontId="49" fillId="0" borderId="14" xfId="0" applyNumberFormat="1" applyFont="1" applyBorder="1" applyAlignment="1">
      <alignment horizontal="right" vertical="top"/>
    </xf>
    <xf numFmtId="0" fontId="33" fillId="0" borderId="0" xfId="0" quotePrefix="1" applyFont="1" applyAlignment="1">
      <alignment horizontal="left" vertical="center"/>
    </xf>
    <xf numFmtId="187" fontId="99" fillId="0" borderId="0" xfId="1" applyFont="1" applyBorder="1" applyAlignment="1">
      <alignment horizontal="right" vertical="center"/>
    </xf>
    <xf numFmtId="204" fontId="33" fillId="0" borderId="8" xfId="0" applyNumberFormat="1" applyFont="1" applyBorder="1" applyAlignment="1">
      <alignment vertical="center"/>
    </xf>
    <xf numFmtId="190" fontId="35" fillId="0" borderId="0" xfId="1" applyNumberFormat="1" applyFont="1" applyFill="1" applyBorder="1" applyAlignment="1">
      <alignment vertical="center"/>
    </xf>
    <xf numFmtId="190" fontId="33" fillId="0" borderId="0" xfId="1" applyNumberFormat="1" applyFont="1" applyFill="1" applyBorder="1" applyAlignment="1">
      <alignment vertical="center"/>
    </xf>
    <xf numFmtId="204" fontId="33" fillId="0" borderId="13" xfId="0" applyNumberFormat="1" applyFont="1" applyBorder="1" applyAlignment="1">
      <alignment vertical="center"/>
    </xf>
    <xf numFmtId="190" fontId="33" fillId="0" borderId="16" xfId="1" applyNumberFormat="1" applyFont="1" applyFill="1" applyBorder="1" applyAlignment="1">
      <alignment vertical="center"/>
    </xf>
    <xf numFmtId="187" fontId="99" fillId="0" borderId="0" xfId="1" applyFont="1" applyFill="1" applyBorder="1" applyAlignment="1">
      <alignment horizontal="right" vertical="center"/>
    </xf>
    <xf numFmtId="216" fontId="40" fillId="5" borderId="14" xfId="1" applyNumberFormat="1" applyFont="1" applyFill="1" applyBorder="1" applyAlignment="1">
      <alignment horizontal="left" vertical="center"/>
    </xf>
    <xf numFmtId="187" fontId="100" fillId="5" borderId="14" xfId="1" applyFont="1" applyFill="1" applyBorder="1" applyAlignment="1">
      <alignment horizontal="center" vertical="center"/>
    </xf>
    <xf numFmtId="187" fontId="100" fillId="5" borderId="9" xfId="1" applyFont="1" applyFill="1" applyBorder="1" applyAlignment="1">
      <alignment horizontal="center" vertical="center"/>
    </xf>
    <xf numFmtId="187" fontId="115" fillId="5" borderId="1" xfId="1" applyFont="1" applyFill="1" applyBorder="1" applyAlignment="1">
      <alignment horizontal="center" vertical="center"/>
    </xf>
    <xf numFmtId="187" fontId="102" fillId="5" borderId="14" xfId="1" applyFont="1" applyFill="1" applyBorder="1" applyAlignment="1">
      <alignment horizontal="center" vertical="center"/>
    </xf>
    <xf numFmtId="216" fontId="38" fillId="5" borderId="0" xfId="1" applyNumberFormat="1" applyFont="1" applyFill="1" applyAlignment="1">
      <alignment vertical="center"/>
    </xf>
    <xf numFmtId="187" fontId="100" fillId="5" borderId="8" xfId="1" applyFont="1" applyFill="1" applyBorder="1" applyAlignment="1">
      <alignment horizontal="center" vertical="center"/>
    </xf>
    <xf numFmtId="187" fontId="115" fillId="5" borderId="14" xfId="1" applyFont="1" applyFill="1" applyBorder="1" applyAlignment="1">
      <alignment horizontal="center" vertical="center"/>
    </xf>
    <xf numFmtId="0" fontId="35" fillId="5" borderId="1" xfId="6" applyFont="1" applyFill="1" applyBorder="1" applyAlignment="1">
      <alignment vertical="center"/>
    </xf>
    <xf numFmtId="0" fontId="35" fillId="5" borderId="0" xfId="2" applyFont="1" applyFill="1" applyAlignment="1">
      <alignment vertical="center"/>
    </xf>
    <xf numFmtId="187" fontId="88" fillId="5" borderId="1" xfId="1" applyFont="1" applyFill="1" applyBorder="1" applyAlignment="1" applyProtection="1">
      <alignment vertical="center"/>
    </xf>
    <xf numFmtId="222" fontId="35" fillId="5" borderId="1" xfId="1" applyNumberFormat="1" applyFont="1" applyFill="1" applyBorder="1" applyAlignment="1">
      <alignment vertical="center"/>
    </xf>
    <xf numFmtId="0" fontId="33" fillId="5" borderId="0" xfId="2" applyFont="1" applyFill="1" applyAlignment="1">
      <alignment vertical="center"/>
    </xf>
    <xf numFmtId="0" fontId="33" fillId="5" borderId="0" xfId="2" applyFont="1" applyFill="1" applyBorder="1" applyAlignment="1">
      <alignment vertical="center"/>
    </xf>
    <xf numFmtId="0" fontId="35" fillId="5" borderId="0" xfId="8" applyFont="1" applyFill="1" applyBorder="1" applyAlignment="1">
      <alignment horizontal="center" vertical="center"/>
    </xf>
    <xf numFmtId="187" fontId="35" fillId="5" borderId="1" xfId="1" applyFont="1" applyFill="1" applyBorder="1" applyAlignment="1" applyProtection="1">
      <alignment vertical="center"/>
    </xf>
    <xf numFmtId="187" fontId="33" fillId="5" borderId="1" xfId="1" applyFont="1" applyFill="1" applyBorder="1" applyAlignment="1" applyProtection="1">
      <alignment vertical="center"/>
    </xf>
    <xf numFmtId="222" fontId="33" fillId="5" borderId="1" xfId="1" applyNumberFormat="1" applyFont="1" applyFill="1" applyBorder="1" applyAlignment="1" applyProtection="1">
      <alignment vertical="center"/>
    </xf>
    <xf numFmtId="222" fontId="35" fillId="5" borderId="1" xfId="1" applyNumberFormat="1" applyFont="1" applyFill="1" applyBorder="1" applyAlignment="1" applyProtection="1">
      <alignment vertical="center"/>
    </xf>
    <xf numFmtId="0" fontId="35" fillId="5" borderId="13" xfId="6" applyFont="1" applyFill="1" applyBorder="1" applyAlignment="1">
      <alignment vertical="center"/>
    </xf>
    <xf numFmtId="0" fontId="35" fillId="5" borderId="0" xfId="7" applyFont="1" applyFill="1" applyBorder="1" applyAlignment="1" applyProtection="1">
      <alignment horizontal="center" vertical="center"/>
    </xf>
    <xf numFmtId="187" fontId="35" fillId="5" borderId="13" xfId="1" applyFont="1" applyFill="1" applyBorder="1" applyAlignment="1" applyProtection="1">
      <alignment vertical="center"/>
    </xf>
    <xf numFmtId="222" fontId="33" fillId="5" borderId="1" xfId="1" applyNumberFormat="1" applyFont="1" applyFill="1" applyBorder="1" applyAlignment="1">
      <alignment vertical="center"/>
    </xf>
    <xf numFmtId="0" fontId="33" fillId="5" borderId="1" xfId="6" applyFont="1" applyFill="1" applyBorder="1" applyAlignment="1">
      <alignment vertical="center"/>
    </xf>
    <xf numFmtId="0" fontId="33" fillId="5" borderId="0" xfId="3" applyFont="1" applyFill="1" applyBorder="1" applyAlignment="1">
      <alignment horizontal="center" vertical="center"/>
    </xf>
    <xf numFmtId="211" fontId="44" fillId="0" borderId="14" xfId="26" applyNumberFormat="1" applyFont="1" applyBorder="1"/>
    <xf numFmtId="194" fontId="44" fillId="0" borderId="14" xfId="26" applyNumberFormat="1" applyFont="1" applyBorder="1" applyAlignment="1">
      <alignment horizontal="center"/>
    </xf>
    <xf numFmtId="187" fontId="35" fillId="5" borderId="8" xfId="1" applyFont="1" applyFill="1" applyBorder="1" applyAlignment="1" applyProtection="1">
      <alignment horizontal="left" vertical="center" wrapText="1"/>
    </xf>
    <xf numFmtId="187" fontId="49" fillId="5" borderId="9" xfId="1" applyFont="1" applyFill="1" applyBorder="1" applyAlignment="1" applyProtection="1">
      <alignment horizontal="center" vertical="center"/>
    </xf>
    <xf numFmtId="187" fontId="35" fillId="5" borderId="1" xfId="1" applyFont="1" applyFill="1" applyBorder="1" applyAlignment="1" applyProtection="1">
      <alignment horizontal="center" vertical="center"/>
    </xf>
    <xf numFmtId="187" fontId="49" fillId="5" borderId="0" xfId="1" applyFont="1" applyFill="1" applyAlignment="1">
      <alignment vertical="center"/>
    </xf>
    <xf numFmtId="187" fontId="35" fillId="5" borderId="8" xfId="1" applyFont="1" applyFill="1" applyBorder="1" applyAlignment="1" applyProtection="1">
      <alignment horizontal="left" vertical="center"/>
    </xf>
    <xf numFmtId="187" fontId="33" fillId="5" borderId="8" xfId="1" applyFont="1" applyFill="1" applyBorder="1" applyAlignment="1" applyProtection="1">
      <alignment horizontal="left" vertical="center"/>
    </xf>
    <xf numFmtId="187" fontId="49" fillId="5" borderId="9" xfId="1" applyFont="1" applyFill="1" applyBorder="1" applyAlignment="1" applyProtection="1">
      <alignment vertical="center" wrapText="1"/>
    </xf>
    <xf numFmtId="187" fontId="35" fillId="5" borderId="1" xfId="1" applyFont="1" applyFill="1" applyBorder="1" applyAlignment="1" applyProtection="1">
      <alignment vertical="center" wrapText="1"/>
    </xf>
    <xf numFmtId="187" fontId="88" fillId="5" borderId="8" xfId="1" applyFont="1" applyFill="1" applyBorder="1" applyAlignment="1">
      <alignment horizontal="left" vertical="center" wrapText="1"/>
    </xf>
    <xf numFmtId="187" fontId="100" fillId="5" borderId="9" xfId="1" applyFont="1" applyFill="1" applyBorder="1" applyAlignment="1" applyProtection="1">
      <alignment horizontal="center" vertical="center"/>
    </xf>
    <xf numFmtId="187" fontId="99" fillId="5" borderId="1" xfId="1" applyFont="1" applyFill="1" applyBorder="1" applyAlignment="1" applyProtection="1">
      <alignment vertical="center"/>
    </xf>
    <xf numFmtId="187" fontId="88" fillId="5" borderId="1" xfId="1" applyFont="1" applyFill="1" applyBorder="1" applyAlignment="1" applyProtection="1">
      <alignment horizontal="center" vertical="center"/>
    </xf>
    <xf numFmtId="187" fontId="100" fillId="5" borderId="0" xfId="1" applyFont="1" applyFill="1" applyAlignment="1">
      <alignment vertical="center"/>
    </xf>
    <xf numFmtId="187" fontId="35" fillId="5" borderId="8" xfId="1" applyFont="1" applyFill="1" applyBorder="1" applyAlignment="1">
      <alignment horizontal="left" vertical="center"/>
    </xf>
    <xf numFmtId="187" fontId="49" fillId="5" borderId="9" xfId="1" quotePrefix="1" applyFont="1" applyFill="1" applyBorder="1" applyAlignment="1" applyProtection="1">
      <alignment horizontal="center" vertical="center"/>
    </xf>
    <xf numFmtId="0" fontId="128" fillId="0" borderId="0" xfId="2" applyFont="1" applyFill="1" applyBorder="1" applyAlignment="1">
      <alignment horizontal="center" vertical="center"/>
    </xf>
    <xf numFmtId="49" fontId="128" fillId="3" borderId="1" xfId="2" applyNumberFormat="1" applyFont="1" applyFill="1" applyBorder="1" applyAlignment="1" applyProtection="1">
      <alignment horizontal="center" vertical="center"/>
    </xf>
    <xf numFmtId="187" fontId="45" fillId="0" borderId="1" xfId="1" applyFont="1" applyFill="1" applyBorder="1" applyAlignment="1" applyProtection="1">
      <alignment vertical="center"/>
    </xf>
    <xf numFmtId="187" fontId="88" fillId="0" borderId="1" xfId="1" applyFont="1" applyFill="1" applyBorder="1" applyAlignment="1" applyProtection="1">
      <alignment vertical="center"/>
    </xf>
    <xf numFmtId="187" fontId="45" fillId="5" borderId="1" xfId="1" applyFont="1" applyFill="1" applyBorder="1" applyAlignment="1" applyProtection="1">
      <alignment vertical="center"/>
    </xf>
    <xf numFmtId="187" fontId="45" fillId="0" borderId="1" xfId="1" applyFont="1" applyFill="1" applyBorder="1" applyAlignment="1" applyProtection="1">
      <alignment vertical="center" wrapText="1"/>
    </xf>
    <xf numFmtId="187" fontId="88" fillId="0" borderId="13" xfId="1" applyFont="1" applyFill="1" applyBorder="1" applyAlignment="1" applyProtection="1">
      <alignment vertical="center"/>
    </xf>
    <xf numFmtId="187" fontId="88" fillId="5" borderId="13" xfId="1" applyFont="1" applyFill="1" applyBorder="1" applyAlignment="1" applyProtection="1">
      <alignment vertical="center"/>
    </xf>
    <xf numFmtId="0" fontId="100" fillId="0" borderId="0" xfId="2" applyFont="1" applyFill="1" applyBorder="1" applyAlignment="1">
      <alignment horizontal="center" vertical="top"/>
    </xf>
    <xf numFmtId="43" fontId="131" fillId="2" borderId="1" xfId="6" applyNumberFormat="1" applyFont="1" applyFill="1" applyBorder="1" applyAlignment="1">
      <alignment vertical="center"/>
    </xf>
    <xf numFmtId="0" fontId="100" fillId="0" borderId="0" xfId="2" applyFont="1" applyFill="1" applyAlignment="1">
      <alignment horizontal="center" vertical="top"/>
    </xf>
    <xf numFmtId="187" fontId="100" fillId="0" borderId="0" xfId="1" applyFont="1" applyFill="1" applyAlignment="1">
      <alignment horizontal="center" vertical="top"/>
    </xf>
    <xf numFmtId="43" fontId="100" fillId="0" borderId="0" xfId="2" applyNumberFormat="1" applyFont="1" applyFill="1" applyAlignment="1">
      <alignment horizontal="center" vertical="top"/>
    </xf>
    <xf numFmtId="193" fontId="34" fillId="6" borderId="11" xfId="26" applyNumberFormat="1" applyFont="1" applyFill="1" applyBorder="1" applyAlignment="1">
      <alignment horizontal="center"/>
    </xf>
    <xf numFmtId="187" fontId="108" fillId="6" borderId="13" xfId="1" applyFont="1" applyFill="1" applyBorder="1" applyAlignment="1">
      <alignment horizontal="center" vertical="center"/>
    </xf>
    <xf numFmtId="193" fontId="34" fillId="6" borderId="13" xfId="26" applyNumberFormat="1" applyFont="1" applyFill="1" applyBorder="1" applyAlignment="1">
      <alignment horizontal="center"/>
    </xf>
    <xf numFmtId="187" fontId="80" fillId="6" borderId="13" xfId="1" applyFont="1" applyFill="1" applyBorder="1" applyAlignment="1">
      <alignment horizontal="center"/>
    </xf>
    <xf numFmtId="190" fontId="59" fillId="0" borderId="14" xfId="1" applyNumberFormat="1" applyFont="1" applyFill="1" applyBorder="1" applyAlignment="1">
      <alignment vertical="center"/>
    </xf>
    <xf numFmtId="190" fontId="53" fillId="0" borderId="1" xfId="1" applyNumberFormat="1" applyFont="1" applyFill="1" applyBorder="1" applyAlignment="1">
      <alignment vertical="center"/>
    </xf>
    <xf numFmtId="187" fontId="20" fillId="0" borderId="0" xfId="1" applyFont="1" applyFill="1"/>
    <xf numFmtId="187" fontId="116" fillId="0" borderId="1" xfId="1" applyFont="1" applyFill="1" applyBorder="1" applyAlignment="1">
      <alignment horizontal="center" vertical="center"/>
    </xf>
    <xf numFmtId="187" fontId="34" fillId="0" borderId="10" xfId="1" applyFont="1" applyFill="1" applyBorder="1" applyAlignment="1">
      <alignment vertical="center"/>
    </xf>
    <xf numFmtId="187" fontId="34" fillId="0" borderId="14" xfId="1" applyFont="1" applyFill="1" applyBorder="1" applyAlignment="1">
      <alignment vertical="center"/>
    </xf>
    <xf numFmtId="187" fontId="37" fillId="0" borderId="1" xfId="1" applyFont="1" applyFill="1" applyBorder="1" applyAlignment="1">
      <alignment vertical="center"/>
    </xf>
    <xf numFmtId="40" fontId="93" fillId="0" borderId="1" xfId="1" applyNumberFormat="1" applyFont="1" applyBorder="1" applyAlignment="1">
      <alignment vertical="center"/>
    </xf>
    <xf numFmtId="190" fontId="91" fillId="0" borderId="3" xfId="1" applyNumberFormat="1" applyFont="1" applyFill="1" applyBorder="1" applyAlignment="1">
      <alignment vertical="center"/>
    </xf>
    <xf numFmtId="190" fontId="91" fillId="0" borderId="8" xfId="1" applyNumberFormat="1" applyFont="1" applyFill="1" applyBorder="1" applyAlignment="1">
      <alignment vertical="center"/>
    </xf>
    <xf numFmtId="190" fontId="91" fillId="0" borderId="4" xfId="1" applyNumberFormat="1" applyFont="1" applyBorder="1" applyAlignment="1">
      <alignment vertical="center"/>
    </xf>
    <xf numFmtId="190" fontId="91" fillId="0" borderId="9" xfId="1" quotePrefix="1" applyNumberFormat="1" applyFont="1" applyBorder="1" applyAlignment="1">
      <alignment vertical="center"/>
    </xf>
    <xf numFmtId="40" fontId="94" fillId="0" borderId="1" xfId="1" applyNumberFormat="1" applyFont="1" applyBorder="1" applyAlignment="1">
      <alignment vertical="center"/>
    </xf>
    <xf numFmtId="197" fontId="33" fillId="0" borderId="11" xfId="33" applyNumberFormat="1" applyFont="1" applyBorder="1" applyAlignment="1">
      <alignment vertical="center"/>
    </xf>
    <xf numFmtId="198" fontId="33" fillId="0" borderId="12" xfId="33" applyNumberFormat="1" applyFont="1" applyBorder="1" applyAlignment="1">
      <alignment horizontal="right" vertical="center"/>
    </xf>
    <xf numFmtId="187" fontId="50" fillId="5" borderId="1" xfId="1" applyFont="1" applyFill="1" applyBorder="1" applyAlignment="1" applyProtection="1">
      <alignment vertical="center"/>
    </xf>
    <xf numFmtId="0" fontId="60" fillId="5" borderId="1" xfId="6" applyFont="1" applyFill="1" applyBorder="1" applyAlignment="1">
      <alignment vertical="center"/>
    </xf>
    <xf numFmtId="187" fontId="128" fillId="5" borderId="1" xfId="1" applyFont="1" applyFill="1" applyBorder="1" applyAlignment="1" applyProtection="1">
      <alignment vertical="center"/>
    </xf>
    <xf numFmtId="187" fontId="60" fillId="5" borderId="1" xfId="1" applyFont="1" applyFill="1" applyBorder="1" applyAlignment="1">
      <alignment horizontal="right" vertical="center"/>
    </xf>
    <xf numFmtId="43" fontId="60" fillId="5" borderId="1" xfId="6" applyNumberFormat="1" applyFont="1" applyFill="1" applyBorder="1" applyAlignment="1">
      <alignment vertical="center"/>
    </xf>
    <xf numFmtId="0" fontId="124" fillId="5" borderId="0" xfId="2" applyFont="1" applyFill="1" applyAlignment="1">
      <alignment vertical="top"/>
    </xf>
    <xf numFmtId="0" fontId="124" fillId="5" borderId="0" xfId="2" applyFont="1" applyFill="1" applyBorder="1" applyAlignment="1">
      <alignment vertical="top"/>
    </xf>
    <xf numFmtId="216" fontId="38" fillId="5" borderId="0" xfId="1" applyNumberFormat="1" applyFont="1" applyFill="1"/>
    <xf numFmtId="216" fontId="101" fillId="5" borderId="1" xfId="1" applyNumberFormat="1" applyFont="1" applyFill="1" applyBorder="1" applyAlignment="1">
      <alignment horizontal="center" vertical="center"/>
    </xf>
    <xf numFmtId="187" fontId="100" fillId="5" borderId="1" xfId="1" applyFont="1" applyFill="1" applyBorder="1" applyAlignment="1">
      <alignment horizontal="center" vertical="center"/>
    </xf>
    <xf numFmtId="187" fontId="102" fillId="5" borderId="10" xfId="1" applyFont="1" applyFill="1" applyBorder="1" applyAlignment="1">
      <alignment horizontal="center" vertical="center" wrapText="1"/>
    </xf>
    <xf numFmtId="187" fontId="102" fillId="5" borderId="1" xfId="1" applyFont="1" applyFill="1" applyBorder="1" applyAlignment="1">
      <alignment horizontal="center" vertical="center"/>
    </xf>
    <xf numFmtId="0" fontId="41" fillId="4" borderId="0" xfId="53" applyFont="1" applyFill="1" applyAlignment="1">
      <alignment horizontal="left"/>
    </xf>
    <xf numFmtId="0" fontId="42" fillId="4" borderId="0" xfId="53" applyFont="1" applyFill="1" applyAlignment="1">
      <alignment horizontal="left"/>
    </xf>
    <xf numFmtId="0" fontId="50" fillId="4" borderId="0" xfId="2" applyFont="1" applyFill="1" applyBorder="1" applyAlignment="1">
      <alignment horizontal="center" vertical="center"/>
    </xf>
    <xf numFmtId="222" fontId="33" fillId="4" borderId="1" xfId="1" applyNumberFormat="1" applyFont="1" applyFill="1" applyBorder="1" applyAlignment="1" applyProtection="1">
      <alignment vertical="center"/>
    </xf>
    <xf numFmtId="222" fontId="35" fillId="4" borderId="1" xfId="1" applyNumberFormat="1" applyFont="1" applyFill="1" applyBorder="1" applyAlignment="1" applyProtection="1">
      <alignment vertical="center"/>
    </xf>
    <xf numFmtId="222" fontId="33" fillId="4" borderId="1" xfId="1" applyNumberFormat="1" applyFont="1" applyFill="1" applyBorder="1" applyAlignment="1" applyProtection="1">
      <alignment vertical="center" wrapText="1"/>
    </xf>
    <xf numFmtId="187" fontId="33" fillId="4" borderId="1" xfId="1" applyFont="1" applyFill="1" applyBorder="1" applyAlignment="1" applyProtection="1">
      <alignment vertical="center"/>
    </xf>
    <xf numFmtId="187" fontId="45" fillId="4" borderId="1" xfId="1" applyFont="1" applyFill="1" applyBorder="1" applyAlignment="1" applyProtection="1">
      <alignment vertical="center"/>
    </xf>
    <xf numFmtId="187" fontId="35" fillId="4" borderId="1" xfId="1" applyFont="1" applyFill="1" applyBorder="1" applyAlignment="1" applyProtection="1">
      <alignment vertical="center"/>
    </xf>
    <xf numFmtId="187" fontId="35" fillId="4" borderId="13" xfId="1" applyFont="1" applyFill="1" applyBorder="1" applyAlignment="1" applyProtection="1">
      <alignment vertical="center"/>
    </xf>
    <xf numFmtId="0" fontId="49" fillId="4" borderId="0" xfId="2" applyFont="1" applyFill="1" applyBorder="1" applyAlignment="1">
      <alignment horizontal="center" vertical="top"/>
    </xf>
    <xf numFmtId="187" fontId="50" fillId="4" borderId="1" xfId="1" applyFont="1" applyFill="1" applyBorder="1" applyAlignment="1" applyProtection="1">
      <alignment vertical="center"/>
    </xf>
    <xf numFmtId="220" fontId="50" fillId="4" borderId="1" xfId="1" applyNumberFormat="1" applyFont="1" applyFill="1" applyBorder="1" applyAlignment="1" applyProtection="1">
      <alignment vertical="center" wrapText="1"/>
    </xf>
    <xf numFmtId="0" fontId="49" fillId="4" borderId="0" xfId="2" applyFont="1" applyFill="1" applyAlignment="1">
      <alignment horizontal="center" vertical="top"/>
    </xf>
    <xf numFmtId="187" fontId="49" fillId="4" borderId="0" xfId="1" applyFont="1" applyFill="1" applyAlignment="1">
      <alignment horizontal="center" vertical="top"/>
    </xf>
    <xf numFmtId="43" fontId="49" fillId="4" borderId="0" xfId="2" applyNumberFormat="1" applyFont="1" applyFill="1" applyAlignment="1">
      <alignment horizontal="center" vertical="top"/>
    </xf>
    <xf numFmtId="190" fontId="57" fillId="5" borderId="9" xfId="1" applyNumberFormat="1" applyFont="1" applyFill="1" applyBorder="1" applyAlignment="1" applyProtection="1">
      <alignment horizontal="right" vertical="center"/>
    </xf>
    <xf numFmtId="187" fontId="57" fillId="5" borderId="9" xfId="1" applyFont="1" applyFill="1" applyBorder="1" applyAlignment="1" applyProtection="1">
      <alignment horizontal="right" vertical="center"/>
    </xf>
    <xf numFmtId="190" fontId="57" fillId="5" borderId="9" xfId="1" applyNumberFormat="1" applyFont="1" applyFill="1" applyBorder="1" applyAlignment="1" applyProtection="1">
      <alignment horizontal="left" vertical="center" indent="1"/>
    </xf>
    <xf numFmtId="190" fontId="56" fillId="5" borderId="9" xfId="1" applyNumberFormat="1" applyFont="1" applyFill="1" applyBorder="1" applyAlignment="1" applyProtection="1">
      <alignment horizontal="right" vertical="center"/>
    </xf>
    <xf numFmtId="187" fontId="56" fillId="5" borderId="9" xfId="1" applyFont="1" applyFill="1" applyBorder="1" applyAlignment="1" applyProtection="1">
      <alignment horizontal="right" vertical="center"/>
    </xf>
    <xf numFmtId="193" fontId="68" fillId="5" borderId="9" xfId="32" applyNumberFormat="1" applyFont="1" applyFill="1" applyBorder="1" applyAlignment="1">
      <alignment horizontal="right" vertical="center"/>
    </xf>
    <xf numFmtId="193" fontId="32" fillId="5" borderId="9" xfId="26" applyNumberFormat="1" applyFont="1" applyFill="1" applyBorder="1" applyAlignment="1">
      <alignment horizontal="right" vertical="center"/>
    </xf>
    <xf numFmtId="187" fontId="34" fillId="5" borderId="10" xfId="1" applyFont="1" applyFill="1" applyBorder="1" applyAlignment="1">
      <alignment vertical="center"/>
    </xf>
    <xf numFmtId="187" fontId="34" fillId="5" borderId="14" xfId="1" applyFont="1" applyFill="1" applyBorder="1" applyAlignment="1">
      <alignment vertical="center"/>
    </xf>
    <xf numFmtId="187" fontId="37" fillId="5" borderId="1" xfId="1" applyFont="1" applyFill="1" applyBorder="1" applyAlignment="1">
      <alignment vertical="center"/>
    </xf>
    <xf numFmtId="190" fontId="33" fillId="5" borderId="10" xfId="1" applyNumberFormat="1" applyFont="1" applyFill="1" applyBorder="1" applyAlignment="1">
      <alignment vertical="center"/>
    </xf>
    <xf numFmtId="190" fontId="33" fillId="5" borderId="14" xfId="1" applyNumberFormat="1" applyFont="1" applyFill="1" applyBorder="1" applyAlignment="1">
      <alignment vertical="center"/>
    </xf>
    <xf numFmtId="190" fontId="35" fillId="5" borderId="1" xfId="1" applyNumberFormat="1" applyFont="1" applyFill="1" applyBorder="1" applyAlignment="1">
      <alignment vertical="center"/>
    </xf>
    <xf numFmtId="219" fontId="33" fillId="5" borderId="10" xfId="26" applyNumberFormat="1" applyFont="1" applyFill="1" applyBorder="1" applyAlignment="1">
      <alignment vertical="center"/>
    </xf>
    <xf numFmtId="190" fontId="59" fillId="5" borderId="14" xfId="1" applyNumberFormat="1" applyFont="1" applyFill="1" applyBorder="1" applyAlignment="1">
      <alignment vertical="center"/>
    </xf>
    <xf numFmtId="190" fontId="53" fillId="5" borderId="1" xfId="1" applyNumberFormat="1" applyFont="1" applyFill="1" applyBorder="1" applyAlignment="1">
      <alignment vertical="center"/>
    </xf>
    <xf numFmtId="219" fontId="72" fillId="5" borderId="10" xfId="26" applyNumberFormat="1" applyFont="1" applyFill="1" applyBorder="1" applyAlignment="1">
      <alignment vertical="center"/>
    </xf>
    <xf numFmtId="190" fontId="72" fillId="5" borderId="14" xfId="1" applyNumberFormat="1" applyFont="1" applyFill="1" applyBorder="1" applyAlignment="1">
      <alignment vertical="center"/>
    </xf>
    <xf numFmtId="190" fontId="85" fillId="5" borderId="14" xfId="1" applyNumberFormat="1" applyFont="1" applyFill="1" applyBorder="1" applyAlignment="1">
      <alignment vertical="center"/>
    </xf>
    <xf numFmtId="190" fontId="71" fillId="5" borderId="1" xfId="1" applyNumberFormat="1" applyFont="1" applyFill="1" applyBorder="1" applyAlignment="1">
      <alignment vertical="center"/>
    </xf>
    <xf numFmtId="219" fontId="74" fillId="5" borderId="10" xfId="26" applyNumberFormat="1" applyFont="1" applyFill="1" applyBorder="1" applyAlignment="1">
      <alignment vertical="center" wrapText="1"/>
    </xf>
    <xf numFmtId="190" fontId="59" fillId="5" borderId="14" xfId="1" applyNumberFormat="1" applyFont="1" applyFill="1" applyBorder="1" applyAlignment="1">
      <alignment vertical="center" wrapText="1"/>
    </xf>
    <xf numFmtId="190" fontId="53" fillId="5" borderId="1" xfId="1" applyNumberFormat="1" applyFont="1" applyFill="1" applyBorder="1" applyAlignment="1">
      <alignment vertical="center" wrapText="1"/>
    </xf>
    <xf numFmtId="219" fontId="59" fillId="5" borderId="10" xfId="26" applyNumberFormat="1" applyFont="1" applyFill="1" applyBorder="1" applyAlignment="1">
      <alignment vertical="center"/>
    </xf>
    <xf numFmtId="187" fontId="59" fillId="0" borderId="10" xfId="1" applyFont="1" applyFill="1" applyBorder="1" applyAlignment="1">
      <alignment vertical="center"/>
    </xf>
    <xf numFmtId="219" fontId="74" fillId="5" borderId="10" xfId="26" applyNumberFormat="1" applyFont="1" applyFill="1" applyBorder="1" applyAlignment="1">
      <alignment vertical="center"/>
    </xf>
    <xf numFmtId="190" fontId="74" fillId="5" borderId="14" xfId="1" applyNumberFormat="1" applyFont="1" applyFill="1" applyBorder="1" applyAlignment="1">
      <alignment vertical="center"/>
    </xf>
    <xf numFmtId="190" fontId="75" fillId="5" borderId="1" xfId="1" applyNumberFormat="1" applyFont="1" applyFill="1" applyBorder="1" applyAlignment="1">
      <alignment vertical="center"/>
    </xf>
    <xf numFmtId="219" fontId="33" fillId="5" borderId="10" xfId="26" applyNumberFormat="1" applyFont="1" applyFill="1" applyBorder="1" applyAlignment="1">
      <alignment vertical="center" wrapText="1"/>
    </xf>
    <xf numFmtId="190" fontId="74" fillId="5" borderId="14" xfId="1" applyNumberFormat="1" applyFont="1" applyFill="1" applyBorder="1" applyAlignment="1">
      <alignment vertical="center" wrapText="1"/>
    </xf>
    <xf numFmtId="190" fontId="75" fillId="5" borderId="1" xfId="1" applyNumberFormat="1" applyFont="1" applyFill="1" applyBorder="1" applyAlignment="1">
      <alignment vertical="center" wrapText="1"/>
    </xf>
    <xf numFmtId="0" fontId="45" fillId="0" borderId="0" xfId="0" applyFont="1"/>
    <xf numFmtId="190" fontId="132" fillId="0" borderId="14" xfId="1" applyNumberFormat="1" applyFont="1" applyBorder="1" applyAlignment="1">
      <alignment vertical="center"/>
    </xf>
    <xf numFmtId="187" fontId="33" fillId="5" borderId="10" xfId="1" applyFont="1" applyFill="1" applyBorder="1" applyAlignment="1">
      <alignment vertical="center"/>
    </xf>
    <xf numFmtId="187" fontId="33" fillId="5" borderId="14" xfId="1" applyFont="1" applyFill="1" applyBorder="1" applyAlignment="1">
      <alignment vertical="center"/>
    </xf>
    <xf numFmtId="187" fontId="35" fillId="5" borderId="1" xfId="1" applyFont="1" applyFill="1" applyBorder="1" applyAlignment="1">
      <alignment vertical="center"/>
    </xf>
    <xf numFmtId="216" fontId="101" fillId="0" borderId="1" xfId="1" applyNumberFormat="1" applyFont="1" applyFill="1" applyBorder="1" applyAlignment="1">
      <alignment horizontal="center" vertical="center"/>
    </xf>
    <xf numFmtId="2" fontId="35" fillId="0" borderId="13" xfId="54" applyNumberFormat="1" applyFont="1" applyBorder="1" applyAlignment="1">
      <alignment horizontal="right" vertical="center"/>
    </xf>
    <xf numFmtId="0" fontId="43" fillId="5" borderId="14" xfId="26" applyFont="1" applyFill="1" applyBorder="1"/>
    <xf numFmtId="187" fontId="59" fillId="5" borderId="9" xfId="1" applyFont="1" applyFill="1" applyBorder="1" applyAlignment="1" applyProtection="1">
      <alignment horizontal="right"/>
    </xf>
    <xf numFmtId="193" fontId="59" fillId="5" borderId="9" xfId="26" applyNumberFormat="1" applyFont="1" applyFill="1" applyBorder="1" applyAlignment="1">
      <alignment horizontal="right"/>
    </xf>
    <xf numFmtId="193" fontId="35" fillId="5" borderId="9" xfId="26" applyNumberFormat="1" applyFont="1" applyFill="1" applyBorder="1" applyAlignment="1">
      <alignment horizontal="right"/>
    </xf>
    <xf numFmtId="187" fontId="33" fillId="5" borderId="9" xfId="1" applyFont="1" applyFill="1" applyBorder="1" applyAlignment="1" applyProtection="1">
      <alignment horizontal="right"/>
    </xf>
    <xf numFmtId="187" fontId="33" fillId="5" borderId="0" xfId="1" applyFont="1" applyFill="1"/>
    <xf numFmtId="187" fontId="53" fillId="0" borderId="13" xfId="1" applyFont="1" applyBorder="1" applyAlignment="1">
      <alignment horizontal="right" vertical="center"/>
    </xf>
    <xf numFmtId="0" fontId="38" fillId="5" borderId="0" xfId="0" applyFont="1" applyFill="1"/>
    <xf numFmtId="0" fontId="120" fillId="5" borderId="10" xfId="26" applyFont="1" applyFill="1" applyBorder="1" applyAlignment="1">
      <alignment horizontal="center" vertical="center"/>
    </xf>
    <xf numFmtId="190" fontId="47" fillId="5" borderId="10" xfId="1" applyNumberFormat="1" applyFont="1" applyFill="1" applyBorder="1" applyAlignment="1">
      <alignment horizontal="center" vertical="center"/>
    </xf>
    <xf numFmtId="190" fontId="46" fillId="5" borderId="14" xfId="1" applyNumberFormat="1" applyFont="1" applyFill="1" applyBorder="1" applyAlignment="1">
      <alignment horizontal="center" vertical="center"/>
    </xf>
    <xf numFmtId="221" fontId="46" fillId="5" borderId="14" xfId="1" applyNumberFormat="1" applyFont="1" applyFill="1" applyBorder="1" applyAlignment="1">
      <alignment horizontal="center" vertical="center"/>
    </xf>
    <xf numFmtId="221" fontId="47" fillId="5" borderId="14" xfId="1" applyNumberFormat="1" applyFont="1" applyFill="1" applyBorder="1" applyAlignment="1">
      <alignment horizontal="center" vertical="center"/>
    </xf>
    <xf numFmtId="221" fontId="47" fillId="5" borderId="13" xfId="1" applyNumberFormat="1" applyFont="1" applyFill="1" applyBorder="1" applyAlignment="1">
      <alignment horizontal="center" vertical="center"/>
    </xf>
    <xf numFmtId="187" fontId="38" fillId="5" borderId="0" xfId="1" applyFont="1" applyFill="1"/>
    <xf numFmtId="187" fontId="38" fillId="5" borderId="0" xfId="0" applyNumberFormat="1" applyFont="1" applyFill="1"/>
    <xf numFmtId="187" fontId="100" fillId="0" borderId="12" xfId="1" applyFont="1" applyFill="1" applyBorder="1" applyAlignment="1">
      <alignment horizontal="center" vertical="center"/>
    </xf>
    <xf numFmtId="187" fontId="117" fillId="0" borderId="12" xfId="1" applyFont="1" applyFill="1" applyBorder="1" applyAlignment="1">
      <alignment horizontal="center" vertical="center"/>
    </xf>
    <xf numFmtId="187" fontId="102" fillId="0" borderId="10" xfId="1" applyFont="1" applyFill="1" applyBorder="1" applyAlignment="1">
      <alignment horizontal="center" vertical="center"/>
    </xf>
    <xf numFmtId="187" fontId="100" fillId="5" borderId="13" xfId="1" applyFont="1" applyFill="1" applyBorder="1" applyAlignment="1">
      <alignment horizontal="center" vertical="center"/>
    </xf>
    <xf numFmtId="187" fontId="98" fillId="5" borderId="14" xfId="1" applyFont="1" applyFill="1" applyBorder="1" applyAlignment="1">
      <alignment horizontal="center" vertical="center"/>
    </xf>
    <xf numFmtId="187" fontId="117" fillId="5" borderId="13" xfId="1" applyFont="1" applyFill="1" applyBorder="1" applyAlignment="1">
      <alignment horizontal="center" vertical="center"/>
    </xf>
    <xf numFmtId="187" fontId="117" fillId="5" borderId="14" xfId="1" applyFont="1" applyFill="1" applyBorder="1" applyAlignment="1">
      <alignment horizontal="center" vertical="center"/>
    </xf>
    <xf numFmtId="187" fontId="117" fillId="5" borderId="1" xfId="1" applyFont="1" applyFill="1" applyBorder="1" applyAlignment="1">
      <alignment horizontal="center" vertical="center"/>
    </xf>
    <xf numFmtId="187" fontId="117" fillId="5" borderId="15" xfId="1" applyFont="1" applyFill="1" applyBorder="1" applyAlignment="1">
      <alignment horizontal="center" vertical="center"/>
    </xf>
    <xf numFmtId="187" fontId="49" fillId="0" borderId="14" xfId="1" applyFont="1" applyFill="1" applyBorder="1" applyAlignment="1">
      <alignment horizontal="center" vertical="center"/>
    </xf>
    <xf numFmtId="187" fontId="33" fillId="5" borderId="4" xfId="1" applyFont="1" applyFill="1" applyBorder="1" applyAlignment="1">
      <alignment horizontal="right" vertical="center"/>
    </xf>
    <xf numFmtId="187" fontId="33" fillId="5" borderId="14" xfId="1" applyFont="1" applyFill="1" applyBorder="1" applyAlignment="1">
      <alignment horizontal="right" vertical="center"/>
    </xf>
    <xf numFmtId="187" fontId="33" fillId="5" borderId="13" xfId="1" applyFont="1" applyFill="1" applyBorder="1" applyAlignment="1">
      <alignment horizontal="right" vertical="center"/>
    </xf>
    <xf numFmtId="187" fontId="35" fillId="5" borderId="12" xfId="1" applyFont="1" applyFill="1" applyBorder="1" applyAlignment="1">
      <alignment horizontal="right" vertical="center"/>
    </xf>
    <xf numFmtId="187" fontId="33" fillId="5" borderId="10" xfId="1" applyFont="1" applyFill="1" applyBorder="1" applyAlignment="1">
      <alignment horizontal="right" vertical="center"/>
    </xf>
    <xf numFmtId="187" fontId="33" fillId="5" borderId="14" xfId="1" applyFont="1" applyFill="1" applyBorder="1" applyAlignment="1">
      <alignment horizontal="right" vertical="center" wrapText="1"/>
    </xf>
    <xf numFmtId="187" fontId="35" fillId="5" borderId="6" xfId="1" applyFont="1" applyFill="1" applyBorder="1" applyAlignment="1">
      <alignment horizontal="right" vertical="center"/>
    </xf>
    <xf numFmtId="187" fontId="33" fillId="5" borderId="9" xfId="1" applyFont="1" applyFill="1" applyBorder="1" applyAlignment="1">
      <alignment horizontal="right" vertical="center"/>
    </xf>
    <xf numFmtId="222" fontId="33" fillId="5" borderId="1" xfId="1" applyNumberFormat="1" applyFont="1" applyFill="1" applyBorder="1" applyAlignment="1" applyProtection="1">
      <alignment vertical="center" wrapText="1"/>
    </xf>
    <xf numFmtId="220" fontId="50" fillId="5" borderId="1" xfId="1" applyNumberFormat="1" applyFont="1" applyFill="1" applyBorder="1" applyAlignment="1" applyProtection="1">
      <alignment vertical="center" wrapText="1"/>
    </xf>
    <xf numFmtId="187" fontId="59" fillId="5" borderId="1" xfId="1" applyFont="1" applyFill="1" applyBorder="1" applyAlignment="1" applyProtection="1">
      <alignment vertical="center"/>
    </xf>
    <xf numFmtId="187" fontId="34" fillId="5" borderId="1" xfId="1" applyFont="1" applyFill="1" applyBorder="1" applyAlignment="1" applyProtection="1">
      <alignment vertical="center"/>
    </xf>
    <xf numFmtId="187" fontId="59" fillId="5" borderId="13" xfId="1" applyFont="1" applyFill="1" applyBorder="1" applyAlignment="1" applyProtection="1">
      <alignment vertical="center"/>
    </xf>
    <xf numFmtId="187" fontId="80" fillId="5" borderId="1" xfId="1" applyFont="1" applyFill="1" applyBorder="1" applyAlignment="1" applyProtection="1">
      <alignment vertical="center"/>
    </xf>
    <xf numFmtId="187" fontId="110" fillId="5" borderId="1" xfId="1" applyFont="1" applyFill="1" applyBorder="1" applyAlignment="1" applyProtection="1">
      <alignment vertical="center"/>
    </xf>
    <xf numFmtId="211" fontId="33" fillId="0" borderId="13" xfId="26" applyNumberFormat="1" applyFont="1" applyBorder="1"/>
    <xf numFmtId="194" fontId="33" fillId="0" borderId="13" xfId="26" applyNumberFormat="1" applyFont="1" applyBorder="1" applyAlignment="1">
      <alignment horizontal="center"/>
    </xf>
    <xf numFmtId="187" fontId="107" fillId="3" borderId="7" xfId="1" applyFont="1" applyFill="1" applyBorder="1" applyAlignment="1" applyProtection="1">
      <alignment horizontal="left" vertical="center"/>
    </xf>
    <xf numFmtId="187" fontId="80" fillId="3" borderId="6" xfId="1" applyFont="1" applyFill="1" applyBorder="1" applyAlignment="1" applyProtection="1">
      <alignment vertical="center"/>
    </xf>
    <xf numFmtId="187" fontId="107" fillId="3" borderId="1" xfId="1" applyFont="1" applyFill="1" applyBorder="1" applyAlignment="1" applyProtection="1">
      <alignment vertical="center"/>
    </xf>
    <xf numFmtId="187" fontId="107" fillId="5" borderId="1" xfId="1" applyFont="1" applyFill="1" applyBorder="1" applyAlignment="1" applyProtection="1">
      <alignment vertical="center"/>
    </xf>
    <xf numFmtId="190" fontId="107" fillId="3" borderId="1" xfId="1" applyNumberFormat="1" applyFont="1" applyFill="1" applyBorder="1" applyAlignment="1" applyProtection="1">
      <alignment vertical="center"/>
    </xf>
    <xf numFmtId="190" fontId="91" fillId="0" borderId="14" xfId="1" applyNumberFormat="1" applyFont="1" applyFill="1" applyBorder="1" applyAlignment="1">
      <alignment horizontal="center" vertical="center"/>
    </xf>
    <xf numFmtId="218" fontId="76" fillId="0" borderId="0" xfId="1" applyNumberFormat="1" applyFont="1" applyFill="1" applyBorder="1" applyAlignment="1">
      <alignment horizontal="center" vertical="center"/>
    </xf>
    <xf numFmtId="190" fontId="89" fillId="0" borderId="0" xfId="1" applyNumberFormat="1" applyFont="1" applyFill="1" applyBorder="1"/>
    <xf numFmtId="190" fontId="89" fillId="0" borderId="0" xfId="1" quotePrefix="1" applyNumberFormat="1" applyFont="1" applyFill="1" applyBorder="1" applyAlignment="1">
      <alignment horizontal="left"/>
    </xf>
    <xf numFmtId="190" fontId="89" fillId="0" borderId="14" xfId="1" applyNumberFormat="1" applyFont="1" applyFill="1" applyBorder="1" applyAlignment="1" applyProtection="1">
      <alignment horizontal="right"/>
    </xf>
    <xf numFmtId="190" fontId="89" fillId="0" borderId="8" xfId="1" quotePrefix="1" applyNumberFormat="1" applyFont="1" applyFill="1" applyBorder="1" applyAlignment="1" applyProtection="1">
      <alignment horizontal="right"/>
    </xf>
    <xf numFmtId="40" fontId="103" fillId="0" borderId="14" xfId="1" applyNumberFormat="1" applyFont="1" applyFill="1" applyBorder="1" applyAlignment="1" applyProtection="1">
      <alignment horizontal="right"/>
    </xf>
    <xf numFmtId="190" fontId="91" fillId="0" borderId="0" xfId="1" applyNumberFormat="1" applyFont="1" applyFill="1"/>
    <xf numFmtId="190" fontId="91" fillId="0" borderId="0" xfId="1" applyNumberFormat="1" applyFont="1" applyFill="1" applyBorder="1"/>
    <xf numFmtId="190" fontId="91" fillId="0" borderId="0" xfId="1" applyNumberFormat="1" applyFont="1" applyFill="1" applyBorder="1" applyAlignment="1">
      <alignment horizontal="left"/>
    </xf>
    <xf numFmtId="190" fontId="91" fillId="0" borderId="14" xfId="1" applyNumberFormat="1" applyFont="1" applyFill="1" applyBorder="1" applyAlignment="1" applyProtection="1">
      <alignment horizontal="right"/>
    </xf>
    <xf numFmtId="190" fontId="91" fillId="0" borderId="8" xfId="1" quotePrefix="1" applyNumberFormat="1" applyFont="1" applyFill="1" applyBorder="1" applyAlignment="1" applyProtection="1">
      <alignment horizontal="right"/>
    </xf>
    <xf numFmtId="40" fontId="93" fillId="0" borderId="14" xfId="1" applyNumberFormat="1" applyFont="1" applyFill="1" applyBorder="1" applyAlignment="1" applyProtection="1">
      <alignment horizontal="right"/>
    </xf>
    <xf numFmtId="190" fontId="91" fillId="0" borderId="0" xfId="1" quotePrefix="1" applyNumberFormat="1" applyFont="1" applyFill="1" applyBorder="1" applyAlignment="1">
      <alignment horizontal="left"/>
    </xf>
    <xf numFmtId="187" fontId="32" fillId="0" borderId="0" xfId="1" quotePrefix="1" applyFont="1"/>
    <xf numFmtId="0" fontId="32" fillId="0" borderId="0" xfId="26" quotePrefix="1" applyFont="1"/>
    <xf numFmtId="0" fontId="31" fillId="0" borderId="0" xfId="27" quotePrefix="1" applyFont="1" applyAlignment="1">
      <alignment horizontal="left" vertical="center"/>
    </xf>
    <xf numFmtId="0" fontId="32" fillId="0" borderId="0" xfId="27" applyFont="1" applyAlignment="1">
      <alignment horizontal="left" vertical="center"/>
    </xf>
    <xf numFmtId="0" fontId="59" fillId="0" borderId="0" xfId="26" applyFont="1" applyAlignment="1">
      <alignment horizontal="left" vertical="center"/>
    </xf>
    <xf numFmtId="0" fontId="13" fillId="0" borderId="0" xfId="25" applyFont="1" applyAlignment="1">
      <alignment horizontal="center"/>
    </xf>
    <xf numFmtId="0" fontId="15" fillId="0" borderId="0" xfId="25" applyFont="1" applyAlignment="1">
      <alignment horizontal="center"/>
    </xf>
    <xf numFmtId="0" fontId="31" fillId="0" borderId="0" xfId="27" applyFont="1" applyAlignment="1">
      <alignment horizontal="left" vertical="center"/>
    </xf>
    <xf numFmtId="40" fontId="91" fillId="0" borderId="0" xfId="26" applyNumberFormat="1" applyFont="1" applyAlignment="1">
      <alignment horizontal="left"/>
    </xf>
    <xf numFmtId="40" fontId="89" fillId="0" borderId="4" xfId="26" applyNumberFormat="1" applyFont="1" applyBorder="1" applyAlignment="1">
      <alignment horizontal="center" vertical="center"/>
    </xf>
    <xf numFmtId="40" fontId="89" fillId="0" borderId="10" xfId="26" applyNumberFormat="1" applyFont="1" applyBorder="1" applyAlignment="1">
      <alignment horizontal="center" vertical="center"/>
    </xf>
    <xf numFmtId="40" fontId="89" fillId="0" borderId="7" xfId="26" applyNumberFormat="1" applyFont="1" applyBorder="1" applyAlignment="1">
      <alignment horizontal="center" vertical="center" wrapText="1"/>
    </xf>
    <xf numFmtId="40" fontId="89" fillId="0" borderId="6" xfId="26" applyNumberFormat="1" applyFont="1" applyBorder="1" applyAlignment="1">
      <alignment horizontal="center" vertical="center" wrapText="1"/>
    </xf>
    <xf numFmtId="40" fontId="89" fillId="0" borderId="2" xfId="26" applyNumberFormat="1" applyFont="1" applyBorder="1" applyAlignment="1">
      <alignment horizontal="center" vertical="center"/>
    </xf>
    <xf numFmtId="40" fontId="89" fillId="0" borderId="12" xfId="26" applyNumberFormat="1" applyFont="1" applyBorder="1" applyAlignment="1">
      <alignment horizontal="center" vertical="center"/>
    </xf>
    <xf numFmtId="40" fontId="89" fillId="0" borderId="0" xfId="27" quotePrefix="1" applyNumberFormat="1" applyFont="1" applyAlignment="1">
      <alignment horizontal="left" vertical="center"/>
    </xf>
    <xf numFmtId="40" fontId="89" fillId="0" borderId="2" xfId="27" applyNumberFormat="1" applyFont="1" applyBorder="1" applyAlignment="1">
      <alignment horizontal="left" vertical="center"/>
    </xf>
    <xf numFmtId="190" fontId="91" fillId="0" borderId="0" xfId="1" applyNumberFormat="1" applyFont="1" applyBorder="1" applyAlignment="1">
      <alignment horizontal="left" vertical="center"/>
    </xf>
    <xf numFmtId="190" fontId="70" fillId="0" borderId="8" xfId="1" applyNumberFormat="1" applyFont="1" applyBorder="1" applyAlignment="1">
      <alignment horizontal="left" vertical="center" wrapText="1"/>
    </xf>
    <xf numFmtId="190" fontId="70" fillId="0" borderId="0" xfId="1" applyNumberFormat="1" applyFont="1" applyBorder="1" applyAlignment="1">
      <alignment horizontal="left" vertical="center" wrapText="1"/>
    </xf>
    <xf numFmtId="190" fontId="70" fillId="0" borderId="9" xfId="1" applyNumberFormat="1" applyFont="1" applyBorder="1" applyAlignment="1">
      <alignment horizontal="left" vertical="center" wrapText="1"/>
    </xf>
    <xf numFmtId="190" fontId="126" fillId="0" borderId="8" xfId="1" quotePrefix="1" applyNumberFormat="1" applyFont="1" applyFill="1" applyBorder="1" applyAlignment="1">
      <alignment horizontal="left" vertical="center" wrapText="1"/>
    </xf>
    <xf numFmtId="190" fontId="126" fillId="0" borderId="0" xfId="1" quotePrefix="1" applyNumberFormat="1" applyFont="1" applyFill="1" applyBorder="1" applyAlignment="1">
      <alignment horizontal="left" vertical="center" wrapText="1"/>
    </xf>
    <xf numFmtId="190" fontId="126" fillId="0" borderId="9" xfId="1" quotePrefix="1" applyNumberFormat="1" applyFont="1" applyFill="1" applyBorder="1" applyAlignment="1">
      <alignment horizontal="left" vertical="center" wrapText="1"/>
    </xf>
    <xf numFmtId="190" fontId="89" fillId="0" borderId="8" xfId="1" applyNumberFormat="1" applyFont="1" applyBorder="1" applyAlignment="1">
      <alignment horizontal="left" vertical="center"/>
    </xf>
    <xf numFmtId="190" fontId="89" fillId="0" borderId="0" xfId="1" applyNumberFormat="1" applyFont="1" applyBorder="1" applyAlignment="1">
      <alignment horizontal="left" vertical="center"/>
    </xf>
    <xf numFmtId="190" fontId="89" fillId="0" borderId="9" xfId="1" applyNumberFormat="1" applyFont="1" applyBorder="1" applyAlignment="1">
      <alignment horizontal="left" vertical="center"/>
    </xf>
    <xf numFmtId="190" fontId="89" fillId="0" borderId="0" xfId="1" quotePrefix="1" applyNumberFormat="1" applyFont="1" applyAlignment="1" applyProtection="1">
      <alignment horizontal="left"/>
    </xf>
    <xf numFmtId="190" fontId="91" fillId="0" borderId="2" xfId="1" applyNumberFormat="1" applyFont="1" applyBorder="1" applyAlignment="1" applyProtection="1">
      <alignment horizontal="left"/>
    </xf>
    <xf numFmtId="190" fontId="70" fillId="0" borderId="4" xfId="1" applyNumberFormat="1" applyFont="1" applyBorder="1" applyAlignment="1">
      <alignment horizontal="center" vertical="center"/>
    </xf>
    <xf numFmtId="190" fontId="70" fillId="0" borderId="3" xfId="1" applyNumberFormat="1" applyFont="1" applyBorder="1" applyAlignment="1">
      <alignment horizontal="center" vertical="center"/>
    </xf>
    <xf numFmtId="190" fontId="70" fillId="0" borderId="7" xfId="1" applyNumberFormat="1" applyFont="1" applyBorder="1" applyAlignment="1">
      <alignment horizontal="center" vertical="center" wrapText="1"/>
    </xf>
    <xf numFmtId="190" fontId="70" fillId="0" borderId="6" xfId="1" applyNumberFormat="1" applyFont="1" applyBorder="1" applyAlignment="1">
      <alignment horizontal="center" vertical="center" wrapText="1"/>
    </xf>
    <xf numFmtId="190" fontId="70" fillId="0" borderId="2" xfId="1" applyNumberFormat="1" applyFont="1" applyBorder="1" applyAlignment="1">
      <alignment horizontal="center" vertical="center"/>
    </xf>
    <xf numFmtId="187" fontId="28" fillId="0" borderId="10" xfId="1" applyFont="1" applyBorder="1" applyAlignment="1">
      <alignment horizontal="center" vertical="center"/>
    </xf>
    <xf numFmtId="187" fontId="28" fillId="0" borderId="14" xfId="1" applyFont="1" applyBorder="1" applyAlignment="1">
      <alignment horizontal="center" vertical="center"/>
    </xf>
    <xf numFmtId="187" fontId="28" fillId="0" borderId="1" xfId="1" applyFont="1" applyBorder="1" applyAlignment="1">
      <alignment horizontal="center" vertical="center" wrapText="1"/>
    </xf>
    <xf numFmtId="187" fontId="109" fillId="0" borderId="1" xfId="1" applyFont="1" applyBorder="1" applyAlignment="1">
      <alignment horizontal="center" vertical="center"/>
    </xf>
    <xf numFmtId="187" fontId="109" fillId="0" borderId="1" xfId="1" quotePrefix="1" applyFont="1" applyBorder="1" applyAlignment="1" applyProtection="1">
      <alignment horizontal="center" vertical="center" wrapText="1"/>
    </xf>
    <xf numFmtId="187" fontId="109" fillId="0" borderId="5" xfId="1" applyFont="1" applyBorder="1" applyAlignment="1" applyProtection="1">
      <alignment horizontal="center" vertical="center" wrapText="1"/>
    </xf>
    <xf numFmtId="187" fontId="109" fillId="0" borderId="6" xfId="1" applyFont="1" applyBorder="1" applyAlignment="1" applyProtection="1">
      <alignment horizontal="center" vertical="center" wrapText="1"/>
    </xf>
    <xf numFmtId="187" fontId="109" fillId="0" borderId="7" xfId="1" quotePrefix="1" applyFont="1" applyBorder="1" applyAlignment="1" applyProtection="1">
      <alignment horizontal="center" vertical="center" wrapText="1"/>
    </xf>
    <xf numFmtId="187" fontId="109" fillId="0" borderId="6" xfId="1" quotePrefix="1" applyFont="1" applyBorder="1" applyAlignment="1" applyProtection="1">
      <alignment horizontal="center" vertical="center" wrapText="1"/>
    </xf>
    <xf numFmtId="187" fontId="113" fillId="0" borderId="5" xfId="1" quotePrefix="1" applyFont="1" applyBorder="1" applyAlignment="1">
      <alignment horizontal="center" vertical="center"/>
    </xf>
    <xf numFmtId="187" fontId="113" fillId="0" borderId="6" xfId="1" quotePrefix="1" applyFont="1" applyBorder="1" applyAlignment="1">
      <alignment horizontal="center" vertical="center"/>
    </xf>
    <xf numFmtId="187" fontId="113" fillId="0" borderId="7" xfId="1" quotePrefix="1" applyFont="1" applyBorder="1" applyAlignment="1">
      <alignment horizontal="center" vertical="center"/>
    </xf>
    <xf numFmtId="187" fontId="111" fillId="0" borderId="0" xfId="1" quotePrefix="1" applyFont="1" applyAlignment="1">
      <alignment horizontal="left" vertical="center"/>
    </xf>
    <xf numFmtId="187" fontId="112" fillId="0" borderId="0" xfId="1" quotePrefix="1" applyFont="1" applyAlignment="1" applyProtection="1">
      <alignment horizontal="left" vertical="center"/>
    </xf>
    <xf numFmtId="187" fontId="28" fillId="0" borderId="0" xfId="1" applyFont="1" applyBorder="1" applyAlignment="1">
      <alignment horizontal="right" vertical="center"/>
    </xf>
    <xf numFmtId="187" fontId="56" fillId="0" borderId="1" xfId="1" applyFont="1" applyBorder="1" applyAlignment="1" applyProtection="1">
      <alignment horizontal="center" vertical="center" wrapText="1"/>
    </xf>
    <xf numFmtId="187" fontId="28" fillId="0" borderId="7" xfId="1" quotePrefix="1" applyFont="1" applyBorder="1" applyAlignment="1">
      <alignment horizontal="center" vertical="center"/>
    </xf>
    <xf numFmtId="187" fontId="28" fillId="0" borderId="6" xfId="1" quotePrefix="1" applyFont="1" applyBorder="1" applyAlignment="1">
      <alignment horizontal="center" vertical="center"/>
    </xf>
    <xf numFmtId="0" fontId="70" fillId="0" borderId="0" xfId="32" quotePrefix="1" applyFont="1" applyAlignment="1">
      <alignment horizontal="left" vertical="center"/>
    </xf>
    <xf numFmtId="187" fontId="70" fillId="0" borderId="0" xfId="1" quotePrefix="1" applyFont="1" applyAlignment="1">
      <alignment horizontal="left" vertical="center"/>
    </xf>
    <xf numFmtId="192" fontId="76" fillId="0" borderId="0" xfId="32" quotePrefix="1" applyNumberFormat="1" applyFont="1" applyAlignment="1">
      <alignment horizontal="left" vertical="center"/>
    </xf>
    <xf numFmtId="187" fontId="76" fillId="0" borderId="0" xfId="1" quotePrefix="1" applyFont="1" applyAlignment="1" applyProtection="1">
      <alignment horizontal="left" vertical="center"/>
    </xf>
    <xf numFmtId="187" fontId="28" fillId="0" borderId="5" xfId="1" quotePrefix="1" applyFont="1" applyBorder="1" applyAlignment="1">
      <alignment horizontal="center" vertical="center"/>
    </xf>
    <xf numFmtId="0" fontId="28" fillId="0" borderId="0" xfId="32" applyFont="1" applyAlignment="1">
      <alignment horizontal="right" vertical="center"/>
    </xf>
    <xf numFmtId="187" fontId="29" fillId="0" borderId="1" xfId="1" quotePrefix="1" applyFont="1" applyBorder="1" applyAlignment="1" applyProtection="1">
      <alignment horizontal="center" vertical="center" wrapText="1"/>
    </xf>
    <xf numFmtId="187" fontId="29" fillId="0" borderId="1" xfId="1" applyFont="1" applyBorder="1" applyAlignment="1" applyProtection="1">
      <alignment horizontal="center" vertical="center" wrapText="1"/>
    </xf>
    <xf numFmtId="187" fontId="29" fillId="0" borderId="7" xfId="1" quotePrefix="1" applyFont="1" applyBorder="1" applyAlignment="1" applyProtection="1">
      <alignment horizontal="center" vertical="center" wrapText="1"/>
    </xf>
    <xf numFmtId="187" fontId="29" fillId="0" borderId="6" xfId="1" quotePrefix="1" applyFont="1" applyBorder="1" applyAlignment="1" applyProtection="1">
      <alignment horizontal="center" vertical="center" wrapText="1"/>
    </xf>
    <xf numFmtId="187" fontId="29" fillId="0" borderId="1" xfId="1" applyFont="1" applyBorder="1" applyAlignment="1">
      <alignment horizontal="center" vertical="center"/>
    </xf>
    <xf numFmtId="187" fontId="29" fillId="0" borderId="5" xfId="1" applyFont="1" applyBorder="1" applyAlignment="1" applyProtection="1">
      <alignment horizontal="center" vertical="center" wrapText="1"/>
    </xf>
    <xf numFmtId="187" fontId="29" fillId="0" borderId="6" xfId="1" applyFont="1" applyBorder="1" applyAlignment="1" applyProtection="1">
      <alignment horizontal="center" vertical="center" wrapText="1"/>
    </xf>
    <xf numFmtId="192" fontId="29" fillId="0" borderId="1" xfId="32" quotePrefix="1" applyNumberFormat="1" applyFont="1" applyBorder="1" applyAlignment="1">
      <alignment horizontal="center" vertical="center" wrapText="1"/>
    </xf>
    <xf numFmtId="0" fontId="28" fillId="0" borderId="5" xfId="32" quotePrefix="1" applyFont="1" applyBorder="1" applyAlignment="1">
      <alignment horizontal="center"/>
    </xf>
    <xf numFmtId="0" fontId="28" fillId="0" borderId="6" xfId="32" quotePrefix="1" applyFont="1" applyBorder="1" applyAlignment="1">
      <alignment horizontal="center"/>
    </xf>
    <xf numFmtId="0" fontId="28" fillId="0" borderId="7" xfId="32" quotePrefix="1" applyFont="1" applyBorder="1" applyAlignment="1">
      <alignment horizontal="center"/>
    </xf>
    <xf numFmtId="0" fontId="28" fillId="0" borderId="10" xfId="32" applyFont="1" applyBorder="1" applyAlignment="1">
      <alignment horizontal="center" vertical="center"/>
    </xf>
    <xf numFmtId="0" fontId="28" fillId="0" borderId="14" xfId="32" applyFont="1" applyBorder="1" applyAlignment="1">
      <alignment horizontal="center" vertical="center"/>
    </xf>
    <xf numFmtId="0" fontId="28" fillId="0" borderId="1" xfId="32" applyFont="1" applyBorder="1" applyAlignment="1">
      <alignment horizontal="center" vertical="center" wrapText="1"/>
    </xf>
    <xf numFmtId="0" fontId="29" fillId="0" borderId="1" xfId="32" applyFont="1" applyBorder="1" applyAlignment="1">
      <alignment horizontal="center"/>
    </xf>
    <xf numFmtId="192" fontId="29" fillId="0" borderId="1" xfId="32" applyNumberFormat="1" applyFont="1" applyBorder="1" applyAlignment="1">
      <alignment horizontal="center" vertical="center" wrapText="1"/>
    </xf>
    <xf numFmtId="192" fontId="29" fillId="0" borderId="5" xfId="32" applyNumberFormat="1" applyFont="1" applyBorder="1" applyAlignment="1">
      <alignment horizontal="center" vertical="center" wrapText="1"/>
    </xf>
    <xf numFmtId="192" fontId="29" fillId="0" borderId="6" xfId="32" applyNumberFormat="1" applyFont="1" applyBorder="1" applyAlignment="1">
      <alignment horizontal="center" vertical="center" wrapText="1"/>
    </xf>
    <xf numFmtId="192" fontId="29" fillId="0" borderId="7" xfId="32" quotePrefix="1" applyNumberFormat="1" applyFont="1" applyBorder="1" applyAlignment="1">
      <alignment horizontal="center" vertical="center" wrapText="1"/>
    </xf>
    <xf numFmtId="192" fontId="29" fillId="0" borderId="6" xfId="32" quotePrefix="1" applyNumberFormat="1" applyFont="1" applyBorder="1" applyAlignment="1">
      <alignment horizontal="center" vertical="center" wrapText="1"/>
    </xf>
    <xf numFmtId="0" fontId="28" fillId="0" borderId="5" xfId="32" quotePrefix="1" applyFont="1" applyBorder="1" applyAlignment="1">
      <alignment horizontal="center" vertical="center"/>
    </xf>
    <xf numFmtId="0" fontId="28" fillId="0" borderId="6" xfId="32" quotePrefix="1" applyFont="1" applyBorder="1" applyAlignment="1">
      <alignment horizontal="center" vertical="center"/>
    </xf>
    <xf numFmtId="0" fontId="35" fillId="0" borderId="7" xfId="26" quotePrefix="1" applyFont="1" applyBorder="1" applyAlignment="1">
      <alignment horizontal="center" vertical="center" wrapText="1"/>
    </xf>
    <xf numFmtId="0" fontId="35" fillId="0" borderId="6" xfId="26" quotePrefix="1" applyFont="1" applyBorder="1" applyAlignment="1">
      <alignment horizontal="center" vertical="center" wrapText="1"/>
    </xf>
    <xf numFmtId="0" fontId="33" fillId="3" borderId="10" xfId="34" applyFont="1" applyFill="1" applyBorder="1" applyAlignment="1">
      <alignment horizontal="center" vertical="center" wrapText="1"/>
    </xf>
    <xf numFmtId="0" fontId="33" fillId="3" borderId="13" xfId="34" applyFont="1" applyFill="1" applyBorder="1" applyAlignment="1">
      <alignment horizontal="center" vertical="center" wrapText="1"/>
    </xf>
    <xf numFmtId="0" fontId="29" fillId="0" borderId="0" xfId="34" quotePrefix="1" applyFont="1" applyAlignment="1">
      <alignment horizontal="left"/>
    </xf>
    <xf numFmtId="0" fontId="28" fillId="0" borderId="2" xfId="34" quotePrefix="1" applyFont="1" applyBorder="1" applyAlignment="1">
      <alignment horizontal="left"/>
    </xf>
    <xf numFmtId="0" fontId="33" fillId="0" borderId="2" xfId="34" applyFont="1" applyBorder="1" applyAlignment="1">
      <alignment horizontal="right" vertical="center"/>
    </xf>
    <xf numFmtId="0" fontId="28" fillId="0" borderId="10" xfId="32" applyFont="1" applyBorder="1" applyAlignment="1">
      <alignment horizontal="center" vertical="center" wrapText="1"/>
    </xf>
    <xf numFmtId="0" fontId="28" fillId="0" borderId="14" xfId="32" applyFont="1" applyBorder="1" applyAlignment="1">
      <alignment horizontal="center" vertical="center" wrapText="1"/>
    </xf>
    <xf numFmtId="0" fontId="28" fillId="0" borderId="13" xfId="32" applyFont="1" applyBorder="1" applyAlignment="1">
      <alignment horizontal="center" vertical="center" wrapText="1"/>
    </xf>
    <xf numFmtId="0" fontId="29" fillId="0" borderId="7" xfId="32" applyFont="1" applyBorder="1" applyAlignment="1">
      <alignment horizontal="center" vertical="center" wrapText="1"/>
    </xf>
    <xf numFmtId="0" fontId="29" fillId="0" borderId="5" xfId="32" applyFont="1" applyBorder="1" applyAlignment="1">
      <alignment horizontal="center" vertical="center"/>
    </xf>
    <xf numFmtId="0" fontId="29" fillId="0" borderId="6" xfId="32" applyFont="1" applyBorder="1" applyAlignment="1">
      <alignment horizontal="center" vertical="center"/>
    </xf>
    <xf numFmtId="192" fontId="29" fillId="0" borderId="3" xfId="32" quotePrefix="1" applyNumberFormat="1" applyFont="1" applyBorder="1" applyAlignment="1">
      <alignment horizontal="center" vertical="center" wrapText="1"/>
    </xf>
    <xf numFmtId="192" fontId="29" fillId="0" borderId="4" xfId="32" quotePrefix="1" applyNumberFormat="1" applyFont="1" applyBorder="1" applyAlignment="1">
      <alignment horizontal="center" vertical="center" wrapText="1"/>
    </xf>
    <xf numFmtId="192" fontId="29" fillId="0" borderId="11" xfId="32" quotePrefix="1" applyNumberFormat="1" applyFont="1" applyBorder="1" applyAlignment="1">
      <alignment horizontal="center" vertical="center" wrapText="1"/>
    </xf>
    <xf numFmtId="192" fontId="29" fillId="0" borderId="12" xfId="32" quotePrefix="1" applyNumberFormat="1" applyFont="1" applyBorder="1" applyAlignment="1">
      <alignment horizontal="center" vertical="center" wrapText="1"/>
    </xf>
    <xf numFmtId="192" fontId="29" fillId="0" borderId="7" xfId="32" applyNumberFormat="1" applyFont="1" applyBorder="1" applyAlignment="1">
      <alignment horizontal="center" vertical="center" wrapText="1"/>
    </xf>
    <xf numFmtId="0" fontId="28" fillId="0" borderId="7" xfId="32" quotePrefix="1" applyFont="1" applyBorder="1" applyAlignment="1">
      <alignment horizontal="center" vertical="center"/>
    </xf>
    <xf numFmtId="0" fontId="56" fillId="0" borderId="0" xfId="32" quotePrefix="1" applyFont="1" applyAlignment="1">
      <alignment horizontal="left" vertical="center"/>
    </xf>
    <xf numFmtId="192" fontId="56" fillId="0" borderId="0" xfId="32" quotePrefix="1" applyNumberFormat="1" applyFont="1" applyAlignment="1">
      <alignment horizontal="left" vertical="center"/>
    </xf>
    <xf numFmtId="192" fontId="29" fillId="0" borderId="3" xfId="32" applyNumberFormat="1" applyFont="1" applyBorder="1" applyAlignment="1">
      <alignment horizontal="center" vertical="center" wrapText="1"/>
    </xf>
    <xf numFmtId="192" fontId="29" fillId="0" borderId="16" xfId="32" applyNumberFormat="1" applyFont="1" applyBorder="1" applyAlignment="1">
      <alignment horizontal="center" vertical="center" wrapText="1"/>
    </xf>
    <xf numFmtId="192" fontId="29" fillId="0" borderId="4" xfId="32" applyNumberFormat="1" applyFont="1" applyBorder="1" applyAlignment="1">
      <alignment horizontal="center" vertical="center" wrapText="1"/>
    </xf>
    <xf numFmtId="192" fontId="29" fillId="0" borderId="11" xfId="32" applyNumberFormat="1" applyFont="1" applyBorder="1" applyAlignment="1">
      <alignment horizontal="center" vertical="center" wrapText="1"/>
    </xf>
    <xf numFmtId="192" fontId="29" fillId="0" borderId="2" xfId="32" applyNumberFormat="1" applyFont="1" applyBorder="1" applyAlignment="1">
      <alignment horizontal="center" vertical="center" wrapText="1"/>
    </xf>
    <xf numFmtId="192" fontId="29" fillId="0" borderId="12" xfId="32" applyNumberFormat="1" applyFont="1" applyBorder="1" applyAlignment="1">
      <alignment horizontal="center" vertical="center" wrapText="1"/>
    </xf>
    <xf numFmtId="0" fontId="28" fillId="0" borderId="2" xfId="26" applyFont="1" applyBorder="1" applyAlignment="1">
      <alignment horizontal="right" vertical="center"/>
    </xf>
    <xf numFmtId="0" fontId="28" fillId="0" borderId="2" xfId="26" applyFont="1" applyBorder="1" applyAlignment="1">
      <alignment horizontal="right"/>
    </xf>
    <xf numFmtId="0" fontId="29" fillId="0" borderId="7" xfId="32" applyFont="1" applyBorder="1" applyAlignment="1">
      <alignment horizontal="center" vertical="center"/>
    </xf>
    <xf numFmtId="187" fontId="32" fillId="0" borderId="7" xfId="1" quotePrefix="1" applyFont="1" applyBorder="1" applyAlignment="1">
      <alignment horizontal="center" vertical="center"/>
    </xf>
    <xf numFmtId="187" fontId="32" fillId="0" borderId="6" xfId="1" quotePrefix="1" applyFont="1" applyBorder="1" applyAlignment="1">
      <alignment horizontal="center" vertical="center"/>
    </xf>
    <xf numFmtId="187" fontId="70" fillId="0" borderId="0" xfId="1" quotePrefix="1" applyFont="1" applyAlignment="1" applyProtection="1">
      <alignment horizontal="left" vertical="center"/>
    </xf>
    <xf numFmtId="187" fontId="28" fillId="0" borderId="10" xfId="1" applyFont="1" applyBorder="1" applyAlignment="1">
      <alignment horizontal="center" vertical="center" wrapText="1"/>
    </xf>
    <xf numFmtId="187" fontId="28" fillId="0" borderId="14" xfId="1" applyFont="1" applyBorder="1" applyAlignment="1">
      <alignment horizontal="center" vertical="center" wrapText="1"/>
    </xf>
    <xf numFmtId="187" fontId="28" fillId="0" borderId="13" xfId="1" applyFont="1" applyBorder="1" applyAlignment="1">
      <alignment horizontal="center" vertical="center" wrapText="1"/>
    </xf>
    <xf numFmtId="187" fontId="31" fillId="0" borderId="7" xfId="1" applyFont="1" applyBorder="1" applyAlignment="1">
      <alignment horizontal="center" vertical="center"/>
    </xf>
    <xf numFmtId="187" fontId="31" fillId="0" borderId="5" xfId="1" applyFont="1" applyBorder="1" applyAlignment="1">
      <alignment horizontal="center" vertical="center"/>
    </xf>
    <xf numFmtId="187" fontId="31" fillId="0" borderId="6" xfId="1" applyFont="1" applyBorder="1" applyAlignment="1">
      <alignment horizontal="center" vertical="center"/>
    </xf>
    <xf numFmtId="187" fontId="29" fillId="0" borderId="3" xfId="1" quotePrefix="1" applyFont="1" applyBorder="1" applyAlignment="1" applyProtection="1">
      <alignment horizontal="center" vertical="center" wrapText="1"/>
    </xf>
    <xf numFmtId="187" fontId="29" fillId="0" borderId="4" xfId="1" quotePrefix="1" applyFont="1" applyBorder="1" applyAlignment="1" applyProtection="1">
      <alignment horizontal="center" vertical="center" wrapText="1"/>
    </xf>
    <xf numFmtId="187" fontId="29" fillId="0" borderId="11" xfId="1" quotePrefix="1" applyFont="1" applyBorder="1" applyAlignment="1" applyProtection="1">
      <alignment horizontal="center" vertical="center" wrapText="1"/>
    </xf>
    <xf numFmtId="187" fontId="29" fillId="0" borderId="12" xfId="1" quotePrefix="1" applyFont="1" applyBorder="1" applyAlignment="1" applyProtection="1">
      <alignment horizontal="center" vertical="center" wrapText="1"/>
    </xf>
    <xf numFmtId="187" fontId="29" fillId="0" borderId="3" xfId="1" applyFont="1" applyBorder="1" applyAlignment="1" applyProtection="1">
      <alignment horizontal="center" vertical="center" wrapText="1"/>
    </xf>
    <xf numFmtId="187" fontId="29" fillId="0" borderId="16" xfId="1" applyFont="1" applyBorder="1" applyAlignment="1" applyProtection="1">
      <alignment horizontal="center" vertical="center" wrapText="1"/>
    </xf>
    <xf numFmtId="187" fontId="29" fillId="0" borderId="4" xfId="1" applyFont="1" applyBorder="1" applyAlignment="1" applyProtection="1">
      <alignment horizontal="center" vertical="center" wrapText="1"/>
    </xf>
    <xf numFmtId="187" fontId="29" fillId="0" borderId="11" xfId="1" applyFont="1" applyBorder="1" applyAlignment="1" applyProtection="1">
      <alignment horizontal="center" vertical="center" wrapText="1"/>
    </xf>
    <xf numFmtId="187" fontId="29" fillId="0" borderId="2" xfId="1" applyFont="1" applyBorder="1" applyAlignment="1" applyProtection="1">
      <alignment horizontal="center" vertical="center" wrapText="1"/>
    </xf>
    <xf numFmtId="187" fontId="29" fillId="0" borderId="12" xfId="1" applyFont="1" applyBorder="1" applyAlignment="1" applyProtection="1">
      <alignment horizontal="center" vertical="center" wrapText="1"/>
    </xf>
    <xf numFmtId="187" fontId="28" fillId="0" borderId="2" xfId="1" applyFont="1" applyBorder="1" applyAlignment="1">
      <alignment horizontal="right"/>
    </xf>
    <xf numFmtId="187" fontId="31" fillId="0" borderId="7" xfId="1" applyFont="1" applyBorder="1" applyAlignment="1" applyProtection="1">
      <alignment horizontal="center" vertical="center" wrapText="1"/>
    </xf>
    <xf numFmtId="187" fontId="31" fillId="0" borderId="5" xfId="1" applyFont="1" applyBorder="1" applyAlignment="1" applyProtection="1">
      <alignment horizontal="center" vertical="center" wrapText="1"/>
    </xf>
    <xf numFmtId="187" fontId="31" fillId="0" borderId="6" xfId="1" applyFont="1" applyBorder="1" applyAlignment="1" applyProtection="1">
      <alignment horizontal="center" vertical="center" wrapText="1"/>
    </xf>
    <xf numFmtId="190" fontId="33" fillId="0" borderId="2" xfId="1" applyNumberFormat="1" applyFont="1" applyBorder="1" applyAlignment="1">
      <alignment horizontal="right" vertical="center"/>
    </xf>
    <xf numFmtId="187" fontId="33" fillId="0" borderId="2" xfId="1" applyFont="1" applyBorder="1" applyAlignment="1">
      <alignment horizontal="right" vertical="center"/>
    </xf>
    <xf numFmtId="190" fontId="37" fillId="0" borderId="1" xfId="1" applyNumberFormat="1" applyFont="1" applyBorder="1" applyAlignment="1">
      <alignment horizontal="center" vertical="center" wrapText="1"/>
    </xf>
    <xf numFmtId="187" fontId="37" fillId="0" borderId="1" xfId="1" applyFont="1" applyBorder="1" applyAlignment="1">
      <alignment horizontal="center" vertical="center" wrapText="1"/>
    </xf>
    <xf numFmtId="190" fontId="37" fillId="0" borderId="7" xfId="1" applyNumberFormat="1" applyFont="1" applyBorder="1" applyAlignment="1">
      <alignment horizontal="center" vertical="center" wrapText="1"/>
    </xf>
    <xf numFmtId="187" fontId="37" fillId="0" borderId="6" xfId="1" applyFont="1" applyBorder="1" applyAlignment="1">
      <alignment horizontal="center" vertical="center" wrapText="1"/>
    </xf>
    <xf numFmtId="187" fontId="37" fillId="0" borderId="5" xfId="1" applyFont="1" applyBorder="1" applyAlignment="1">
      <alignment horizontal="center" vertical="center" wrapText="1"/>
    </xf>
    <xf numFmtId="190" fontId="37" fillId="0" borderId="5" xfId="1" applyNumberFormat="1" applyFont="1" applyBorder="1" applyAlignment="1">
      <alignment horizontal="center" vertical="center" wrapText="1"/>
    </xf>
    <xf numFmtId="187" fontId="31" fillId="0" borderId="0" xfId="1" quotePrefix="1" applyFont="1" applyAlignment="1">
      <alignment horizontal="left" vertical="center"/>
    </xf>
    <xf numFmtId="190" fontId="31" fillId="0" borderId="0" xfId="1" quotePrefix="1" applyNumberFormat="1" applyFont="1" applyAlignment="1">
      <alignment horizontal="left" vertical="center"/>
    </xf>
    <xf numFmtId="187" fontId="33" fillId="0" borderId="0" xfId="1" applyFont="1" applyBorder="1" applyAlignment="1">
      <alignment horizontal="left" vertical="center"/>
    </xf>
    <xf numFmtId="190" fontId="33" fillId="0" borderId="0" xfId="1" applyNumberFormat="1" applyFont="1" applyBorder="1" applyAlignment="1">
      <alignment horizontal="left" vertical="center"/>
    </xf>
    <xf numFmtId="187" fontId="29" fillId="0" borderId="1" xfId="1" applyFont="1" applyBorder="1" applyAlignment="1">
      <alignment horizontal="center" vertical="center" wrapText="1"/>
    </xf>
    <xf numFmtId="0" fontId="35" fillId="0" borderId="10" xfId="5" applyFont="1" applyBorder="1" applyAlignment="1">
      <alignment horizontal="center" vertical="center" wrapText="1"/>
    </xf>
    <xf numFmtId="0" fontId="35" fillId="0" borderId="14" xfId="5" applyFont="1" applyBorder="1" applyAlignment="1">
      <alignment horizontal="center" vertical="center" wrapText="1"/>
    </xf>
    <xf numFmtId="0" fontId="35" fillId="3" borderId="10" xfId="5" applyFont="1" applyFill="1" applyBorder="1" applyAlignment="1">
      <alignment horizontal="center" vertical="center" wrapText="1"/>
    </xf>
    <xf numFmtId="0" fontId="35" fillId="3" borderId="14" xfId="5" applyFont="1" applyFill="1" applyBorder="1" applyAlignment="1">
      <alignment horizontal="center" vertical="center" wrapText="1"/>
    </xf>
    <xf numFmtId="0" fontId="31" fillId="0" borderId="0" xfId="0" quotePrefix="1" applyFont="1" applyAlignment="1">
      <alignment horizontal="left" vertical="center"/>
    </xf>
    <xf numFmtId="0" fontId="32" fillId="0" borderId="0" xfId="0" quotePrefix="1" applyFont="1" applyAlignment="1">
      <alignment horizontal="left"/>
    </xf>
    <xf numFmtId="0" fontId="35" fillId="0" borderId="14" xfId="5" applyFont="1" applyBorder="1" applyAlignment="1">
      <alignment horizontal="center" vertical="center"/>
    </xf>
    <xf numFmtId="0" fontId="35" fillId="0" borderId="7" xfId="5" applyFont="1" applyBorder="1" applyAlignment="1">
      <alignment horizontal="center" vertical="top"/>
    </xf>
    <xf numFmtId="0" fontId="35" fillId="0" borderId="5" xfId="5" applyFont="1" applyBorder="1" applyAlignment="1">
      <alignment horizontal="center" vertical="top"/>
    </xf>
    <xf numFmtId="0" fontId="35" fillId="0" borderId="6" xfId="5" applyFont="1" applyBorder="1" applyAlignment="1">
      <alignment horizontal="center" vertical="top"/>
    </xf>
    <xf numFmtId="0" fontId="35" fillId="0" borderId="7" xfId="5" applyFont="1" applyBorder="1" applyAlignment="1">
      <alignment horizontal="center" vertical="center" wrapText="1"/>
    </xf>
    <xf numFmtId="0" fontId="35" fillId="0" borderId="5" xfId="5" applyFont="1" applyBorder="1" applyAlignment="1">
      <alignment horizontal="center" vertical="center" wrapText="1"/>
    </xf>
    <xf numFmtId="0" fontId="35" fillId="0" borderId="6" xfId="5" applyFont="1" applyBorder="1" applyAlignment="1">
      <alignment horizontal="center" vertical="center" wrapText="1"/>
    </xf>
    <xf numFmtId="0" fontId="33" fillId="0" borderId="2" xfId="26" applyFont="1" applyBorder="1" applyAlignment="1">
      <alignment horizontal="right"/>
    </xf>
    <xf numFmtId="0" fontId="35" fillId="0" borderId="11" xfId="5" applyFont="1" applyBorder="1" applyAlignment="1">
      <alignment horizontal="center" vertical="center"/>
    </xf>
    <xf numFmtId="0" fontId="35" fillId="0" borderId="2" xfId="5" applyFont="1" applyBorder="1" applyAlignment="1">
      <alignment horizontal="center" vertical="center"/>
    </xf>
    <xf numFmtId="0" fontId="35" fillId="0" borderId="12" xfId="5" applyFont="1" applyBorder="1" applyAlignment="1">
      <alignment horizontal="center" vertical="center"/>
    </xf>
    <xf numFmtId="187" fontId="31" fillId="0" borderId="0" xfId="1" quotePrefix="1" applyFont="1" applyAlignment="1" applyProtection="1">
      <alignment horizontal="left" vertical="center"/>
    </xf>
    <xf numFmtId="187" fontId="33" fillId="0" borderId="2" xfId="1" applyFont="1" applyBorder="1" applyAlignment="1">
      <alignment horizontal="right"/>
    </xf>
    <xf numFmtId="187" fontId="53" fillId="0" borderId="1" xfId="1" applyFont="1" applyBorder="1" applyAlignment="1">
      <alignment horizontal="center" vertical="center"/>
    </xf>
    <xf numFmtId="187" fontId="53" fillId="3" borderId="10" xfId="1" applyFont="1" applyFill="1" applyBorder="1" applyAlignment="1">
      <alignment horizontal="center" vertical="center" wrapText="1"/>
    </xf>
    <xf numFmtId="187" fontId="53" fillId="3" borderId="13" xfId="1" applyFont="1" applyFill="1" applyBorder="1" applyAlignment="1">
      <alignment horizontal="center" vertical="center"/>
    </xf>
    <xf numFmtId="187" fontId="53" fillId="0" borderId="10" xfId="1" applyFont="1" applyBorder="1" applyAlignment="1">
      <alignment horizontal="center" vertical="center"/>
    </xf>
    <xf numFmtId="187" fontId="59" fillId="0" borderId="13" xfId="1" applyFont="1" applyBorder="1" applyAlignment="1">
      <alignment vertical="center"/>
    </xf>
    <xf numFmtId="187" fontId="53" fillId="3" borderId="13" xfId="1" applyFont="1" applyFill="1" applyBorder="1" applyAlignment="1">
      <alignment horizontal="center" vertical="center" wrapText="1"/>
    </xf>
    <xf numFmtId="187" fontId="29" fillId="0" borderId="3" xfId="1" applyFont="1" applyBorder="1" applyAlignment="1">
      <alignment horizontal="center" vertical="center" wrapText="1"/>
    </xf>
    <xf numFmtId="187" fontId="29" fillId="0" borderId="11" xfId="1" applyFont="1" applyBorder="1" applyAlignment="1">
      <alignment horizontal="center" vertical="center" wrapText="1"/>
    </xf>
    <xf numFmtId="187" fontId="35" fillId="0" borderId="1" xfId="1" applyFont="1" applyBorder="1" applyAlignment="1">
      <alignment horizontal="center"/>
    </xf>
    <xf numFmtId="187" fontId="35" fillId="3" borderId="10" xfId="1" applyFont="1" applyFill="1" applyBorder="1" applyAlignment="1">
      <alignment horizontal="center" vertical="center" wrapText="1"/>
    </xf>
    <xf numFmtId="187" fontId="35" fillId="3" borderId="13" xfId="1" applyFont="1" applyFill="1" applyBorder="1" applyAlignment="1">
      <alignment horizontal="center" vertical="center"/>
    </xf>
    <xf numFmtId="187" fontId="35" fillId="0" borderId="10" xfId="1" applyFont="1" applyBorder="1" applyAlignment="1">
      <alignment horizontal="center" vertical="center"/>
    </xf>
    <xf numFmtId="187" fontId="33" fillId="0" borderId="13" xfId="1" applyFont="1" applyBorder="1" applyAlignment="1">
      <alignment vertical="center"/>
    </xf>
    <xf numFmtId="187" fontId="35" fillId="3" borderId="13" xfId="1" applyFont="1" applyFill="1" applyBorder="1" applyAlignment="1">
      <alignment horizontal="center" vertical="center" wrapText="1"/>
    </xf>
    <xf numFmtId="187" fontId="35" fillId="0" borderId="3" xfId="1" applyFont="1" applyBorder="1" applyAlignment="1">
      <alignment horizontal="center" vertical="center" wrapText="1"/>
    </xf>
    <xf numFmtId="187" fontId="35" fillId="0" borderId="11" xfId="1" applyFont="1" applyBorder="1" applyAlignment="1">
      <alignment horizontal="center" vertical="center" wrapText="1"/>
    </xf>
    <xf numFmtId="0" fontId="31" fillId="0" borderId="0" xfId="26" quotePrefix="1" applyFont="1" applyAlignment="1">
      <alignment horizontal="left" vertical="center"/>
    </xf>
    <xf numFmtId="0" fontId="35" fillId="3" borderId="10" xfId="26" applyFont="1" applyFill="1" applyBorder="1" applyAlignment="1">
      <alignment horizontal="center" vertical="center" wrapText="1"/>
    </xf>
    <xf numFmtId="0" fontId="35" fillId="3" borderId="13" xfId="26" applyFont="1" applyFill="1" applyBorder="1" applyAlignment="1">
      <alignment horizontal="center" vertical="center" wrapText="1"/>
    </xf>
    <xf numFmtId="0" fontId="35" fillId="0" borderId="1" xfId="26" applyFont="1" applyBorder="1" applyAlignment="1">
      <alignment horizontal="center"/>
    </xf>
    <xf numFmtId="0" fontId="35" fillId="0" borderId="10" xfId="26" applyFont="1" applyBorder="1" applyAlignment="1">
      <alignment horizontal="center" vertical="center"/>
    </xf>
    <xf numFmtId="0" fontId="33" fillId="0" borderId="13" xfId="26" applyFont="1" applyBorder="1" applyAlignment="1">
      <alignment vertical="center"/>
    </xf>
    <xf numFmtId="190" fontId="35" fillId="3" borderId="10" xfId="1" applyNumberFormat="1" applyFont="1" applyFill="1" applyBorder="1" applyAlignment="1">
      <alignment horizontal="center" vertical="center" wrapText="1"/>
    </xf>
    <xf numFmtId="190" fontId="35" fillId="3" borderId="13" xfId="1" applyNumberFormat="1" applyFont="1" applyFill="1" applyBorder="1" applyAlignment="1">
      <alignment horizontal="center" vertical="center"/>
    </xf>
    <xf numFmtId="0" fontId="35" fillId="0" borderId="3" xfId="26" applyFont="1" applyBorder="1" applyAlignment="1">
      <alignment horizontal="center" vertical="center" wrapText="1"/>
    </xf>
    <xf numFmtId="0" fontId="35" fillId="0" borderId="4" xfId="26" applyFont="1" applyBorder="1" applyAlignment="1">
      <alignment horizontal="center" vertical="center" wrapText="1"/>
    </xf>
    <xf numFmtId="0" fontId="35" fillId="0" borderId="11" xfId="26" applyFont="1" applyBorder="1" applyAlignment="1">
      <alignment horizontal="center" vertical="center" wrapText="1"/>
    </xf>
    <xf numFmtId="0" fontId="35" fillId="0" borderId="12" xfId="26" applyFont="1" applyBorder="1" applyAlignment="1">
      <alignment horizontal="center" vertical="center" wrapText="1"/>
    </xf>
    <xf numFmtId="0" fontId="35" fillId="3" borderId="13" xfId="26" applyFont="1" applyFill="1" applyBorder="1" applyAlignment="1">
      <alignment horizontal="center" vertical="center"/>
    </xf>
    <xf numFmtId="0" fontId="35" fillId="0" borderId="7" xfId="26" applyFont="1" applyBorder="1" applyAlignment="1">
      <alignment horizontal="center"/>
    </xf>
    <xf numFmtId="0" fontId="35" fillId="0" borderId="5" xfId="26" applyFont="1" applyBorder="1" applyAlignment="1">
      <alignment horizontal="center"/>
    </xf>
    <xf numFmtId="0" fontId="35" fillId="0" borderId="6" xfId="26" applyFont="1" applyBorder="1" applyAlignment="1">
      <alignment horizontal="center"/>
    </xf>
    <xf numFmtId="0" fontId="35" fillId="0" borderId="13" xfId="26" applyFont="1" applyBorder="1" applyAlignment="1">
      <alignment horizontal="center" vertical="center"/>
    </xf>
    <xf numFmtId="0" fontId="31" fillId="0" borderId="0" xfId="0" quotePrefix="1" applyFont="1" applyAlignment="1">
      <alignment horizontal="left"/>
    </xf>
    <xf numFmtId="0" fontId="34" fillId="0" borderId="2" xfId="0" applyFont="1" applyBorder="1" applyAlignment="1">
      <alignment horizontal="right"/>
    </xf>
    <xf numFmtId="0" fontId="35" fillId="0" borderId="7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3" borderId="4" xfId="0" quotePrefix="1" applyFont="1" applyFill="1" applyBorder="1" applyAlignment="1">
      <alignment horizontal="center" vertical="center" wrapText="1"/>
    </xf>
    <xf numFmtId="0" fontId="35" fillId="3" borderId="9" xfId="0" quotePrefix="1" applyFont="1" applyFill="1" applyBorder="1" applyAlignment="1">
      <alignment horizontal="center" vertical="center" wrapText="1"/>
    </xf>
    <xf numFmtId="0" fontId="35" fillId="3" borderId="12" xfId="0" quotePrefix="1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7" xfId="0" quotePrefix="1" applyFont="1" applyBorder="1" applyAlignment="1">
      <alignment horizontal="center" vertical="center" wrapText="1"/>
    </xf>
    <xf numFmtId="0" fontId="35" fillId="0" borderId="5" xfId="0" quotePrefix="1" applyFont="1" applyBorder="1" applyAlignment="1">
      <alignment horizontal="center" vertical="center" wrapText="1"/>
    </xf>
    <xf numFmtId="0" fontId="35" fillId="0" borderId="6" xfId="0" quotePrefix="1" applyFont="1" applyBorder="1" applyAlignment="1">
      <alignment horizontal="center" vertical="center" wrapText="1"/>
    </xf>
    <xf numFmtId="0" fontId="33" fillId="0" borderId="10" xfId="0" quotePrefix="1" applyFont="1" applyBorder="1" applyAlignment="1">
      <alignment horizontal="center" vertical="center" wrapText="1"/>
    </xf>
    <xf numFmtId="0" fontId="33" fillId="0" borderId="14" xfId="0" quotePrefix="1" applyFont="1" applyBorder="1" applyAlignment="1">
      <alignment horizontal="center" vertical="center" wrapText="1"/>
    </xf>
    <xf numFmtId="0" fontId="33" fillId="0" borderId="13" xfId="0" quotePrefix="1" applyFont="1" applyBorder="1" applyAlignment="1">
      <alignment horizontal="center" vertical="center" wrapText="1"/>
    </xf>
    <xf numFmtId="0" fontId="35" fillId="3" borderId="10" xfId="0" quotePrefix="1" applyFont="1" applyFill="1" applyBorder="1" applyAlignment="1">
      <alignment horizontal="center" vertical="center" wrapText="1"/>
    </xf>
    <xf numFmtId="0" fontId="35" fillId="3" borderId="13" xfId="0" quotePrefix="1" applyFont="1" applyFill="1" applyBorder="1" applyAlignment="1">
      <alignment horizontal="center" vertical="center" wrapText="1"/>
    </xf>
    <xf numFmtId="0" fontId="35" fillId="3" borderId="1" xfId="0" quotePrefix="1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right" vertical="center"/>
    </xf>
    <xf numFmtId="0" fontId="35" fillId="0" borderId="1" xfId="0" applyFont="1" applyBorder="1" applyAlignment="1">
      <alignment horizontal="center" vertical="center" wrapText="1"/>
    </xf>
    <xf numFmtId="0" fontId="109" fillId="0" borderId="0" xfId="26" quotePrefix="1" applyFont="1" applyAlignment="1">
      <alignment horizontal="left" vertical="center"/>
    </xf>
    <xf numFmtId="187" fontId="59" fillId="0" borderId="1" xfId="1" applyFont="1" applyBorder="1" applyAlignment="1" applyProtection="1">
      <alignment horizontal="center"/>
    </xf>
    <xf numFmtId="0" fontId="33" fillId="0" borderId="2" xfId="26" applyFont="1" applyBorder="1" applyAlignment="1">
      <alignment horizontal="right" vertical="center"/>
    </xf>
    <xf numFmtId="187" fontId="35" fillId="0" borderId="10" xfId="1" applyFont="1" applyBorder="1" applyAlignment="1" applyProtection="1">
      <alignment horizontal="center" vertical="center" wrapText="1"/>
    </xf>
    <xf numFmtId="187" fontId="35" fillId="0" borderId="14" xfId="1" applyFont="1" applyBorder="1" applyAlignment="1" applyProtection="1">
      <alignment horizontal="center" vertical="center"/>
    </xf>
    <xf numFmtId="187" fontId="35" fillId="0" borderId="13" xfId="1" applyFont="1" applyBorder="1" applyAlignment="1" applyProtection="1">
      <alignment horizontal="center" vertical="center"/>
    </xf>
    <xf numFmtId="187" fontId="35" fillId="0" borderId="7" xfId="1" applyFont="1" applyBorder="1" applyAlignment="1" applyProtection="1">
      <alignment horizontal="center" vertical="center"/>
    </xf>
    <xf numFmtId="187" fontId="35" fillId="0" borderId="5" xfId="1" applyFont="1" applyBorder="1" applyAlignment="1" applyProtection="1">
      <alignment horizontal="center" vertical="center"/>
    </xf>
    <xf numFmtId="187" fontId="35" fillId="0" borderId="14" xfId="1" applyFont="1" applyBorder="1" applyAlignment="1" applyProtection="1">
      <alignment horizontal="center" vertical="center" wrapText="1"/>
    </xf>
    <xf numFmtId="187" fontId="35" fillId="0" borderId="13" xfId="1" applyFont="1" applyBorder="1" applyAlignment="1" applyProtection="1">
      <alignment horizontal="center" vertical="center" wrapText="1"/>
    </xf>
    <xf numFmtId="187" fontId="35" fillId="0" borderId="6" xfId="1" applyFont="1" applyBorder="1" applyAlignment="1" applyProtection="1">
      <alignment horizontal="center" vertical="center"/>
    </xf>
    <xf numFmtId="0" fontId="35" fillId="0" borderId="8" xfId="26" applyFont="1" applyBorder="1" applyAlignment="1">
      <alignment horizontal="center" vertical="center" wrapText="1"/>
    </xf>
    <xf numFmtId="0" fontId="35" fillId="0" borderId="9" xfId="26" applyFont="1" applyBorder="1" applyAlignment="1">
      <alignment horizontal="center" vertical="center" wrapText="1"/>
    </xf>
    <xf numFmtId="0" fontId="35" fillId="0" borderId="7" xfId="26" applyFont="1" applyBorder="1" applyAlignment="1">
      <alignment horizontal="center" vertical="center" wrapText="1"/>
    </xf>
    <xf numFmtId="0" fontId="35" fillId="0" borderId="5" xfId="26" applyFont="1" applyBorder="1" applyAlignment="1">
      <alignment horizontal="center" vertical="center" wrapText="1"/>
    </xf>
    <xf numFmtId="0" fontId="35" fillId="3" borderId="9" xfId="26" applyFont="1" applyFill="1" applyBorder="1" applyAlignment="1">
      <alignment horizontal="center" vertical="center" wrapText="1"/>
    </xf>
    <xf numFmtId="0" fontId="35" fillId="3" borderId="12" xfId="26" applyFont="1" applyFill="1" applyBorder="1" applyAlignment="1">
      <alignment horizontal="center" vertical="center" wrapText="1"/>
    </xf>
    <xf numFmtId="0" fontId="35" fillId="0" borderId="10" xfId="26" quotePrefix="1" applyFont="1" applyBorder="1" applyAlignment="1">
      <alignment horizontal="center" vertical="center" wrapText="1"/>
    </xf>
    <xf numFmtId="0" fontId="35" fillId="0" borderId="13" xfId="26" quotePrefix="1" applyFont="1" applyBorder="1" applyAlignment="1">
      <alignment horizontal="center" vertical="center" wrapText="1"/>
    </xf>
    <xf numFmtId="0" fontId="39" fillId="0" borderId="0" xfId="3" applyFont="1" applyBorder="1" applyAlignment="1">
      <alignment horizontal="center" vertical="top"/>
    </xf>
    <xf numFmtId="0" fontId="45" fillId="0" borderId="2" xfId="0" applyFont="1" applyBorder="1" applyAlignment="1">
      <alignment horizontal="right"/>
    </xf>
    <xf numFmtId="49" fontId="39" fillId="0" borderId="1" xfId="3" applyNumberFormat="1" applyFont="1" applyBorder="1" applyAlignment="1">
      <alignment horizontal="center" vertical="center"/>
    </xf>
    <xf numFmtId="49" fontId="39" fillId="0" borderId="10" xfId="3" applyNumberFormat="1" applyFont="1" applyBorder="1" applyAlignment="1">
      <alignment horizontal="center" vertical="center"/>
    </xf>
    <xf numFmtId="0" fontId="39" fillId="0" borderId="1" xfId="26" applyFont="1" applyBorder="1" applyAlignment="1">
      <alignment horizontal="center"/>
    </xf>
    <xf numFmtId="0" fontId="39" fillId="0" borderId="10" xfId="26" applyFont="1" applyBorder="1" applyAlignment="1">
      <alignment horizontal="center" vertical="center" wrapText="1"/>
    </xf>
    <xf numFmtId="0" fontId="39" fillId="0" borderId="14" xfId="26" applyFont="1" applyBorder="1" applyAlignment="1">
      <alignment horizontal="center" vertical="center"/>
    </xf>
    <xf numFmtId="0" fontId="39" fillId="0" borderId="10" xfId="26" applyFont="1" applyBorder="1" applyAlignment="1">
      <alignment horizontal="center" vertical="center"/>
    </xf>
    <xf numFmtId="0" fontId="121" fillId="0" borderId="14" xfId="26" applyFont="1" applyBorder="1" applyAlignment="1">
      <alignment vertical="center"/>
    </xf>
    <xf numFmtId="0" fontId="39" fillId="0" borderId="14" xfId="26" applyFont="1" applyBorder="1" applyAlignment="1">
      <alignment horizontal="center" vertical="center" wrapText="1"/>
    </xf>
    <xf numFmtId="216" fontId="41" fillId="0" borderId="0" xfId="1" quotePrefix="1" applyNumberFormat="1" applyFont="1" applyAlignment="1" applyProtection="1">
      <alignment horizontal="left"/>
    </xf>
    <xf numFmtId="216" fontId="101" fillId="0" borderId="10" xfId="1" applyNumberFormat="1" applyFont="1" applyBorder="1" applyAlignment="1">
      <alignment horizontal="center" vertical="center" wrapText="1"/>
    </xf>
    <xf numFmtId="216" fontId="101" fillId="0" borderId="13" xfId="1" applyNumberFormat="1" applyFont="1" applyBorder="1" applyAlignment="1">
      <alignment horizontal="center" vertical="center"/>
    </xf>
    <xf numFmtId="216" fontId="101" fillId="0" borderId="10" xfId="1" applyNumberFormat="1" applyFont="1" applyBorder="1" applyAlignment="1">
      <alignment horizontal="center" vertical="center"/>
    </xf>
    <xf numFmtId="216" fontId="40" fillId="0" borderId="13" xfId="1" applyNumberFormat="1" applyFont="1" applyBorder="1" applyAlignment="1">
      <alignment vertical="center"/>
    </xf>
    <xf numFmtId="216" fontId="101" fillId="0" borderId="13" xfId="1" applyNumberFormat="1" applyFont="1" applyBorder="1" applyAlignment="1">
      <alignment horizontal="center" vertical="center" wrapText="1"/>
    </xf>
    <xf numFmtId="216" fontId="101" fillId="0" borderId="0" xfId="1" applyNumberFormat="1" applyFont="1" applyFill="1" applyBorder="1" applyAlignment="1">
      <alignment horizontal="center" vertical="top"/>
    </xf>
    <xf numFmtId="216" fontId="101" fillId="0" borderId="1" xfId="1" applyNumberFormat="1" applyFont="1" applyFill="1" applyBorder="1" applyAlignment="1">
      <alignment horizontal="center" vertical="center"/>
    </xf>
    <xf numFmtId="216" fontId="101" fillId="0" borderId="1" xfId="1" applyNumberFormat="1" applyFont="1" applyBorder="1" applyAlignment="1">
      <alignment horizontal="center" vertical="center"/>
    </xf>
    <xf numFmtId="216" fontId="45" fillId="0" borderId="2" xfId="1" applyNumberFormat="1" applyFont="1" applyBorder="1" applyAlignment="1">
      <alignment horizontal="right"/>
    </xf>
    <xf numFmtId="0" fontId="35" fillId="0" borderId="13" xfId="26" applyFont="1" applyBorder="1" applyAlignment="1">
      <alignment vertical="center"/>
    </xf>
    <xf numFmtId="0" fontId="35" fillId="0" borderId="10" xfId="26" applyFont="1" applyBorder="1" applyAlignment="1">
      <alignment horizontal="center" vertical="center" wrapText="1"/>
    </xf>
    <xf numFmtId="0" fontId="35" fillId="0" borderId="13" xfId="26" applyFont="1" applyBorder="1" applyAlignment="1">
      <alignment horizontal="center" vertical="center" wrapText="1"/>
    </xf>
    <xf numFmtId="49" fontId="35" fillId="0" borderId="1" xfId="3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right"/>
    </xf>
    <xf numFmtId="49" fontId="50" fillId="3" borderId="1" xfId="2" applyNumberFormat="1" applyFont="1" applyFill="1" applyBorder="1" applyAlignment="1" applyProtection="1">
      <alignment horizontal="center" vertical="center"/>
    </xf>
    <xf numFmtId="49" fontId="50" fillId="3" borderId="7" xfId="2" applyNumberFormat="1" applyFont="1" applyFill="1" applyBorder="1" applyAlignment="1" applyProtection="1">
      <alignment horizontal="center" vertical="center"/>
    </xf>
    <xf numFmtId="0" fontId="50" fillId="0" borderId="2" xfId="2" applyFont="1" applyFill="1" applyBorder="1" applyAlignment="1">
      <alignment horizontal="center" vertical="center" wrapText="1"/>
    </xf>
    <xf numFmtId="0" fontId="41" fillId="0" borderId="0" xfId="53" applyFont="1" applyAlignment="1">
      <alignment horizontal="left" vertical="center"/>
    </xf>
    <xf numFmtId="187" fontId="37" fillId="3" borderId="1" xfId="1" applyFont="1" applyFill="1" applyBorder="1" applyAlignment="1" applyProtection="1">
      <alignment horizontal="center" vertical="center" wrapText="1"/>
    </xf>
    <xf numFmtId="187" fontId="37" fillId="3" borderId="7" xfId="1" applyFont="1" applyFill="1" applyBorder="1" applyAlignment="1" applyProtection="1">
      <alignment horizontal="center" vertical="center" wrapText="1"/>
    </xf>
    <xf numFmtId="187" fontId="41" fillId="0" borderId="0" xfId="1" applyFont="1" applyAlignment="1" applyProtection="1">
      <alignment horizontal="left" vertical="center"/>
    </xf>
    <xf numFmtId="187" fontId="50" fillId="0" borderId="2" xfId="1" applyFont="1" applyFill="1" applyBorder="1" applyAlignment="1">
      <alignment horizontal="right" vertical="center" wrapText="1"/>
    </xf>
    <xf numFmtId="0" fontId="33" fillId="0" borderId="3" xfId="26" applyFont="1" applyBorder="1" applyAlignment="1">
      <alignment horizontal="center" vertical="center" wrapText="1"/>
    </xf>
    <xf numFmtId="0" fontId="33" fillId="0" borderId="4" xfId="26" applyFont="1" applyBorder="1" applyAlignment="1">
      <alignment horizontal="center" vertical="center" wrapText="1"/>
    </xf>
    <xf numFmtId="0" fontId="33" fillId="0" borderId="11" xfId="26" applyFont="1" applyBorder="1" applyAlignment="1">
      <alignment horizontal="center" vertical="center" wrapText="1"/>
    </xf>
    <xf numFmtId="0" fontId="33" fillId="0" borderId="12" xfId="26" applyFont="1" applyBorder="1" applyAlignment="1">
      <alignment horizontal="center" vertical="center" wrapText="1"/>
    </xf>
    <xf numFmtId="0" fontId="33" fillId="0" borderId="10" xfId="26" applyFont="1" applyBorder="1" applyAlignment="1">
      <alignment horizontal="center" vertical="center" wrapText="1"/>
    </xf>
    <xf numFmtId="0" fontId="33" fillId="0" borderId="13" xfId="26" applyFont="1" applyBorder="1" applyAlignment="1">
      <alignment horizontal="center" vertical="center" wrapText="1"/>
    </xf>
    <xf numFmtId="187" fontId="37" fillId="3" borderId="3" xfId="1" applyFont="1" applyFill="1" applyBorder="1" applyAlignment="1">
      <alignment horizontal="center" vertical="center" wrapText="1"/>
    </xf>
    <xf numFmtId="187" fontId="37" fillId="3" borderId="4" xfId="1" applyFont="1" applyFill="1" applyBorder="1" applyAlignment="1">
      <alignment horizontal="center" vertical="center" wrapText="1"/>
    </xf>
    <xf numFmtId="187" fontId="37" fillId="3" borderId="8" xfId="1" applyFont="1" applyFill="1" applyBorder="1" applyAlignment="1">
      <alignment horizontal="center" vertical="center" wrapText="1"/>
    </xf>
    <xf numFmtId="187" fontId="37" fillId="3" borderId="9" xfId="1" applyFont="1" applyFill="1" applyBorder="1" applyAlignment="1">
      <alignment horizontal="center" vertical="center" wrapText="1"/>
    </xf>
    <xf numFmtId="187" fontId="37" fillId="3" borderId="10" xfId="1" applyFont="1" applyFill="1" applyBorder="1" applyAlignment="1">
      <alignment horizontal="center" vertical="center" wrapText="1"/>
    </xf>
    <xf numFmtId="187" fontId="37" fillId="3" borderId="14" xfId="1" applyFont="1" applyFill="1" applyBorder="1" applyAlignment="1">
      <alignment horizontal="center" vertical="center" wrapText="1"/>
    </xf>
    <xf numFmtId="187" fontId="37" fillId="3" borderId="13" xfId="1" applyFont="1" applyFill="1" applyBorder="1" applyAlignment="1">
      <alignment horizontal="center" vertical="center" wrapText="1"/>
    </xf>
    <xf numFmtId="0" fontId="34" fillId="4" borderId="16" xfId="26" applyFont="1" applyFill="1" applyBorder="1" applyAlignment="1">
      <alignment horizontal="left"/>
    </xf>
    <xf numFmtId="0" fontId="37" fillId="0" borderId="3" xfId="26" applyFont="1" applyBorder="1" applyAlignment="1">
      <alignment horizontal="center" vertical="center" wrapText="1"/>
    </xf>
    <xf numFmtId="0" fontId="37" fillId="0" borderId="4" xfId="26" applyFont="1" applyBorder="1" applyAlignment="1">
      <alignment horizontal="center" vertical="center" wrapText="1"/>
    </xf>
    <xf numFmtId="0" fontId="37" fillId="0" borderId="11" xfId="26" applyFont="1" applyBorder="1" applyAlignment="1">
      <alignment horizontal="center" vertical="center" wrapText="1"/>
    </xf>
    <xf numFmtId="0" fontId="37" fillId="0" borderId="12" xfId="26" applyFont="1" applyBorder="1" applyAlignment="1">
      <alignment horizontal="center" vertical="center" wrapText="1"/>
    </xf>
    <xf numFmtId="0" fontId="37" fillId="0" borderId="10" xfId="26" applyFont="1" applyBorder="1" applyAlignment="1">
      <alignment horizontal="center" vertical="center" wrapText="1"/>
    </xf>
    <xf numFmtId="0" fontId="37" fillId="0" borderId="13" xfId="26" applyFont="1" applyBorder="1" applyAlignment="1">
      <alignment horizontal="center" vertical="center" wrapText="1"/>
    </xf>
    <xf numFmtId="0" fontId="29" fillId="0" borderId="0" xfId="26" quotePrefix="1" applyFont="1" applyAlignment="1">
      <alignment horizontal="left" vertical="center"/>
    </xf>
    <xf numFmtId="0" fontId="37" fillId="0" borderId="0" xfId="26" quotePrefix="1" applyFont="1" applyAlignment="1">
      <alignment horizontal="left" vertical="center"/>
    </xf>
    <xf numFmtId="0" fontId="53" fillId="0" borderId="3" xfId="26" applyFont="1" applyBorder="1" applyAlignment="1">
      <alignment horizontal="center" vertical="center" wrapText="1"/>
    </xf>
    <xf numFmtId="0" fontId="53" fillId="0" borderId="4" xfId="26" applyFont="1" applyBorder="1" applyAlignment="1">
      <alignment horizontal="center" vertical="center" wrapText="1"/>
    </xf>
    <xf numFmtId="0" fontId="53" fillId="0" borderId="11" xfId="26" applyFont="1" applyBorder="1" applyAlignment="1">
      <alignment horizontal="center" vertical="center" wrapText="1"/>
    </xf>
    <xf numFmtId="0" fontId="53" fillId="0" borderId="12" xfId="26" applyFont="1" applyBorder="1" applyAlignment="1">
      <alignment horizontal="center" vertical="center" wrapText="1"/>
    </xf>
    <xf numFmtId="0" fontId="53" fillId="0" borderId="10" xfId="26" applyFont="1" applyBorder="1" applyAlignment="1">
      <alignment horizontal="center" vertical="center" wrapText="1"/>
    </xf>
    <xf numFmtId="0" fontId="53" fillId="0" borderId="13" xfId="26" applyFont="1" applyBorder="1" applyAlignment="1">
      <alignment horizontal="center" vertical="center" wrapText="1"/>
    </xf>
    <xf numFmtId="0" fontId="37" fillId="0" borderId="0" xfId="36" applyFont="1" applyAlignment="1">
      <alignment horizontal="center" vertical="center"/>
    </xf>
    <xf numFmtId="0" fontId="29" fillId="0" borderId="0" xfId="36" applyFont="1" applyAlignment="1">
      <alignment horizontal="left" vertical="center"/>
    </xf>
    <xf numFmtId="0" fontId="29" fillId="0" borderId="2" xfId="36" applyFont="1" applyBorder="1" applyAlignment="1">
      <alignment horizontal="left" vertical="center"/>
    </xf>
    <xf numFmtId="49" fontId="35" fillId="3" borderId="1" xfId="2" applyNumberFormat="1" applyFont="1" applyFill="1" applyBorder="1" applyAlignment="1" applyProtection="1">
      <alignment horizontal="center" vertical="center" wrapText="1"/>
    </xf>
    <xf numFmtId="49" fontId="35" fillId="3" borderId="7" xfId="2" applyNumberFormat="1" applyFont="1" applyFill="1" applyBorder="1" applyAlignment="1" applyProtection="1">
      <alignment horizontal="center" vertical="center" wrapText="1"/>
    </xf>
    <xf numFmtId="0" fontId="37" fillId="0" borderId="0" xfId="2" applyFont="1" applyFill="1" applyBorder="1" applyAlignment="1">
      <alignment horizontal="left" vertical="center"/>
    </xf>
    <xf numFmtId="0" fontId="37" fillId="0" borderId="0" xfId="2" applyFont="1" applyFill="1" applyAlignment="1">
      <alignment horizontal="left" vertical="center"/>
    </xf>
    <xf numFmtId="0" fontId="35" fillId="0" borderId="2" xfId="2" applyFont="1" applyFill="1" applyBorder="1" applyAlignment="1">
      <alignment horizontal="center" vertical="center" wrapText="1"/>
    </xf>
    <xf numFmtId="0" fontId="35" fillId="0" borderId="2" xfId="3" applyFont="1" applyBorder="1" applyAlignment="1">
      <alignment horizontal="center" vertical="center" wrapText="1"/>
    </xf>
  </cellXfs>
  <cellStyles count="55">
    <cellStyle name="Change A&amp;ll" xfId="30" xr:uid="{00000000-0005-0000-0000-000000000000}"/>
    <cellStyle name="Comma 2" xfId="28" xr:uid="{00000000-0005-0000-0000-000002000000}"/>
    <cellStyle name="Comma 2 2" xfId="42" xr:uid="{4C48E771-8E43-44F8-BB0F-02F2435836FE}"/>
    <cellStyle name="Comma 3" xfId="29" xr:uid="{00000000-0005-0000-0000-000003000000}"/>
    <cellStyle name="Comma 3 2" xfId="49" xr:uid="{5A727A13-AC6C-4105-A1F5-B474A674E925}"/>
    <cellStyle name="Comma 4" xfId="33" xr:uid="{00000000-0005-0000-0000-000004000000}"/>
    <cellStyle name="Comma 4 2" xfId="45" xr:uid="{F64D7EA4-1433-4444-A3CD-423AADF325F7}"/>
    <cellStyle name="Comma 5" xfId="31" xr:uid="{00000000-0005-0000-0000-000005000000}"/>
    <cellStyle name="Comma 5 2" xfId="41" xr:uid="{22A2A683-0C59-4244-BC01-175DEED14D7D}"/>
    <cellStyle name="Comma_Annual1999" xfId="35" xr:uid="{00000000-0005-0000-0000-000006000000}"/>
    <cellStyle name="Index Number" xfId="4" xr:uid="{00000000-0005-0000-0000-000007000000}"/>
    <cellStyle name="Integer" xfId="9" xr:uid="{00000000-0005-0000-0000-000008000000}"/>
    <cellStyle name="Normal 10" xfId="24" xr:uid="{00000000-0005-0000-0000-00000A000000}"/>
    <cellStyle name="Normal 10 2" xfId="46" xr:uid="{787318D6-6EDD-4587-B4BD-4F6DDA7763AC}"/>
    <cellStyle name="Normal 11" xfId="26" xr:uid="{00000000-0005-0000-0000-00000B000000}"/>
    <cellStyle name="Normal 11 2" xfId="44" xr:uid="{8E734E52-B54B-4CDA-A1FC-2BD4453A3C1F}"/>
    <cellStyle name="Normal 12" xfId="32" xr:uid="{00000000-0005-0000-0000-00000C000000}"/>
    <cellStyle name="Normal 12 2" xfId="37" xr:uid="{711626A1-D3BC-4108-BE1D-BCF3C5803774}"/>
    <cellStyle name="Normal 13" xfId="36" xr:uid="{00000000-0005-0000-0000-00000D000000}"/>
    <cellStyle name="Normal 14" xfId="52" xr:uid="{CAF841BA-C0B6-4C0A-95D9-11B0AB5957E4}"/>
    <cellStyle name="Normal 17" xfId="51" xr:uid="{916F3492-A897-42DD-84B7-BB37952EE485}"/>
    <cellStyle name="Normal 2" xfId="10" xr:uid="{00000000-0005-0000-0000-00000E000000}"/>
    <cellStyle name="Normal 2 2" xfId="11" xr:uid="{00000000-0005-0000-0000-00000F000000}"/>
    <cellStyle name="Normal 3" xfId="12" xr:uid="{00000000-0005-0000-0000-000010000000}"/>
    <cellStyle name="Normal 3 2" xfId="13" xr:uid="{00000000-0005-0000-0000-000011000000}"/>
    <cellStyle name="Normal 3 2 2" xfId="14" xr:uid="{00000000-0005-0000-0000-000012000000}"/>
    <cellStyle name="Normal 3 3" xfId="15" xr:uid="{00000000-0005-0000-0000-000013000000}"/>
    <cellStyle name="Normal 4" xfId="5" xr:uid="{00000000-0005-0000-0000-000014000000}"/>
    <cellStyle name="Normal 5" xfId="16" xr:uid="{00000000-0005-0000-0000-000015000000}"/>
    <cellStyle name="Normal 5 2" xfId="17" xr:uid="{00000000-0005-0000-0000-000016000000}"/>
    <cellStyle name="Normal 5 2 2" xfId="40" xr:uid="{69ABB34A-D4C4-4401-BDAF-F4D87557ABFE}"/>
    <cellStyle name="Normal 5 3" xfId="39" xr:uid="{B97512A8-81BA-409A-A3A5-3AE83ADE7876}"/>
    <cellStyle name="Normal 6" xfId="18" xr:uid="{00000000-0005-0000-0000-000017000000}"/>
    <cellStyle name="Normal 7" xfId="19" xr:uid="{00000000-0005-0000-0000-000018000000}"/>
    <cellStyle name="Normal 7 2" xfId="48" xr:uid="{8DFFA3FF-B9EA-4D84-B600-A2262CE6267D}"/>
    <cellStyle name="Normal 8" xfId="20" xr:uid="{00000000-0005-0000-0000-000019000000}"/>
    <cellStyle name="Normal 9" xfId="21" xr:uid="{00000000-0005-0000-0000-00001A000000}"/>
    <cellStyle name="Normal 9 2" xfId="50" xr:uid="{CD68B115-E6DB-4ABD-BBBA-C2E90068A067}"/>
    <cellStyle name="Normal_Annual1999" xfId="34" xr:uid="{00000000-0005-0000-0000-00001B000000}"/>
    <cellStyle name="Normal_cover-new" xfId="25" xr:uid="{00000000-0005-0000-0000-00001C000000}"/>
    <cellStyle name="Normal_Information-new" xfId="27" xr:uid="{00000000-0005-0000-0000-00001D000000}"/>
    <cellStyle name="Normal_Sheet1" xfId="22" xr:uid="{00000000-0005-0000-0000-00001E000000}"/>
    <cellStyle name="Normal_T16-22ch4-new" xfId="53" xr:uid="{8D9A94B7-EE48-405F-8A5F-3B552E9EFD9C}"/>
    <cellStyle name="Normal_แบบรายงานประจำเดือน-ชีวิต" xfId="3" xr:uid="{00000000-0005-0000-0000-000020000000}"/>
    <cellStyle name="Normal_แบบรายงานประจำปี-ชีวิต" xfId="8" xr:uid="{00000000-0005-0000-0000-000021000000}"/>
    <cellStyle name="Normal_แบบรายงานประจำปี-ชีวิต-N" xfId="6" xr:uid="{00000000-0005-0000-0000-000022000000}"/>
    <cellStyle name="Normal_แบบรายงานประจำปี-วินาศภัย" xfId="7" xr:uid="{00000000-0005-0000-0000-000023000000}"/>
    <cellStyle name="Number 1" xfId="23" xr:uid="{00000000-0005-0000-0000-000024000000}"/>
    <cellStyle name="Percent 2" xfId="47" xr:uid="{71B002BE-73E4-42DB-BE47-2F5D8521F0D5}"/>
    <cellStyle name="Percent 3" xfId="38" xr:uid="{03EF37E6-7771-4F5F-BA8F-2C27651F38DE}"/>
    <cellStyle name="เครื่องหมายจุลภาค_Anaual Report" xfId="43" xr:uid="{412B6FD9-D367-44B0-BDD1-BADB40E5871C}"/>
    <cellStyle name="จุลภาค" xfId="1" builtinId="3"/>
    <cellStyle name="ปกติ" xfId="0" builtinId="0"/>
    <cellStyle name="ปกติ_PCAadjust" xfId="2" xr:uid="{00000000-0005-0000-0000-000027000000}"/>
    <cellStyle name="เปอร์เซ็นต์" xfId="5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99-4B33-942B-6BD21199C455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99-4B33-942B-6BD21199C455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99-4B33-942B-6BD21199C455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99-4B33-942B-6BD21199C455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99-4B33-942B-6BD21199C455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99-4B33-942B-6BD21199C455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99-4B33-942B-6BD21199C455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99-4B33-942B-6BD21199C455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99-4B33-942B-6BD21199C455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99-4B33-942B-6BD21199C45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400" b="0" i="0" u="none" strike="noStrike" baseline="0">
                    <a:solidFill>
                      <a:srgbClr val="000000"/>
                    </a:solidFill>
                    <a:latin typeface="AngsanaUPC"/>
                    <a:ea typeface="AngsanaUPC"/>
                    <a:cs typeface="AngsanaUPC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smooth val="0"/>
          <c:extLst>
            <c:ext xmlns:c16="http://schemas.microsoft.com/office/drawing/2014/chart" uri="{C3380CC4-5D6E-409C-BE32-E72D297353CC}">
              <c16:uniqueId val="{0000000A-3299-4B33-942B-6BD21199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98048"/>
        <c:axId val="118499584"/>
      </c:lineChart>
      <c:catAx>
        <c:axId val="118498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ngsanaUPC"/>
                <a:ea typeface="AngsanaUPC"/>
                <a:cs typeface="AngsanaUPC"/>
              </a:defRPr>
            </a:pPr>
            <a:endParaRPr lang="th-TH"/>
          </a:p>
        </c:txPr>
        <c:crossAx val="118499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499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ngsanaUPC"/>
                <a:ea typeface="AngsanaUPC"/>
                <a:cs typeface="AngsanaUPC"/>
              </a:defRPr>
            </a:pPr>
            <a:endParaRPr lang="th-TH"/>
          </a:p>
        </c:txPr>
        <c:crossAx val="118498048"/>
        <c:crosses val="autoZero"/>
        <c:crossBetween val="midCat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ngsanaUPC"/>
          <a:ea typeface="AngsanaUPC"/>
          <a:cs typeface="AngsanaUPC"/>
        </a:defRPr>
      </a:pPr>
      <a:endParaRPr lang="th-TH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Ordinary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0EA9-4032-AECB-3242740C343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0EA9-4032-AECB-3242740C3439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0EA9-4032-AECB-3242740C3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83136"/>
        <c:axId val="118546816"/>
      </c:lineChart>
      <c:catAx>
        <c:axId val="98683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th-TH"/>
          </a:p>
        </c:txPr>
        <c:crossAx val="118546816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118546816"/>
        <c:scaling>
          <c:orientation val="minMax"/>
          <c:max val="96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th-TH"/>
          </a:p>
        </c:txPr>
        <c:crossAx val="98683136"/>
        <c:crosses val="autoZero"/>
        <c:crossBetween val="midCat"/>
        <c:majorUnit val="4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th-TH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 paperSize="9" orientation="landscape" horizontalDpi="180" verticalDpi="18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Industrial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CAC4-414A-85AA-EDA9AEFBAAB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CAC4-414A-85AA-EDA9AEFBAAB1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CAC4-414A-85AA-EDA9AEFBA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60416"/>
        <c:axId val="120462336"/>
      </c:lineChart>
      <c:catAx>
        <c:axId val="120460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th-TH"/>
          </a:p>
        </c:txPr>
        <c:crossAx val="120462336"/>
        <c:crossesAt val="82"/>
        <c:auto val="0"/>
        <c:lblAlgn val="ctr"/>
        <c:lblOffset val="100"/>
        <c:tickLblSkip val="1"/>
        <c:tickMarkSkip val="1"/>
        <c:noMultiLvlLbl val="0"/>
      </c:catAx>
      <c:valAx>
        <c:axId val="120462336"/>
        <c:scaling>
          <c:orientation val="minMax"/>
          <c:max val="91"/>
          <c:min val="8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th-TH"/>
          </a:p>
        </c:txPr>
        <c:crossAx val="120460416"/>
        <c:crosses val="autoZero"/>
        <c:crossBetween val="midCat"/>
        <c:majorUnit val="2"/>
        <c:minorUnit val="1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th-TH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Group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47FD-4DCF-91C9-5F9180F013C0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47FD-4DCF-91C9-5F9180F013C0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47FD-4DCF-91C9-5F9180F01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96128"/>
        <c:axId val="120498048"/>
      </c:lineChart>
      <c:catAx>
        <c:axId val="12049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th-TH"/>
          </a:p>
        </c:txPr>
        <c:crossAx val="120498048"/>
        <c:crossesAt val="65"/>
        <c:auto val="0"/>
        <c:lblAlgn val="ctr"/>
        <c:lblOffset val="100"/>
        <c:tickLblSkip val="1"/>
        <c:tickMarkSkip val="1"/>
        <c:noMultiLvlLbl val="0"/>
      </c:catAx>
      <c:valAx>
        <c:axId val="120498048"/>
        <c:scaling>
          <c:orientation val="minMax"/>
          <c:max val="100"/>
          <c:min val="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th-TH"/>
          </a:p>
        </c:txPr>
        <c:crossAx val="120496128"/>
        <c:crosses val="autoZero"/>
        <c:crossBetween val="midCat"/>
        <c:majorUnit val="5"/>
        <c:minorUnit val="1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th-TH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 paperSize="9" orientation="landscape" horizontalDpi="180" verticalDpi="18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451907</xdr:colOff>
      <xdr:row>11</xdr:row>
      <xdr:rowOff>9525</xdr:rowOff>
    </xdr:from>
    <xdr:to>
      <xdr:col>8</xdr:col>
      <xdr:colOff>383116</xdr:colOff>
      <xdr:row>20</xdr:row>
      <xdr:rowOff>66675</xdr:rowOff>
    </xdr:to>
    <xdr:pic>
      <xdr:nvPicPr>
        <xdr:cNvPr id="2" name="Picture 104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9324" y="4962525"/>
          <a:ext cx="3413125" cy="310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142875</xdr:colOff>
      <xdr:row>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441324</xdr:colOff>
      <xdr:row>3</xdr:row>
      <xdr:rowOff>334442</xdr:rowOff>
    </xdr:from>
    <xdr:to>
      <xdr:col>10</xdr:col>
      <xdr:colOff>203199</xdr:colOff>
      <xdr:row>4</xdr:row>
      <xdr:rowOff>162992</xdr:rowOff>
    </xdr:to>
    <xdr:sp macro="" textlink="">
      <xdr:nvSpPr>
        <xdr:cNvPr id="7" name="WordArt 8" descr="Paper ba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3299" y="1439342"/>
          <a:ext cx="4819650" cy="914400"/>
        </a:xfrm>
        <a:prstGeom prst="rect">
          <a:avLst/>
        </a:prstGeom>
      </xdr:spPr>
      <xdr:txBody>
        <a:bodyPr wrap="none" fromWordArt="1">
          <a:prstTxWarp prst="textTriangleInverted">
            <a:avLst>
              <a:gd name="adj" fmla="val 50000"/>
            </a:avLst>
          </a:prstTxWarp>
        </a:bodyPr>
        <a:lstStyle/>
        <a:p>
          <a:pPr algn="ctr" rtl="0"/>
          <a:r>
            <a:rPr lang="th-TH" sz="5400" b="1" kern="10" spc="0">
              <a:ln w="9525">
                <a:solidFill>
                  <a:srgbClr val="008000"/>
                </a:solidFill>
                <a:round/>
                <a:headEnd/>
                <a:tailEnd/>
              </a:ln>
              <a:solidFill>
                <a:schemeClr val="accent2">
                  <a:lumMod val="50000"/>
                </a:schemeClr>
              </a:solidFill>
              <a:effectLst>
                <a:outerShdw dist="563972" dir="14049741" sx="125000" sy="125000" algn="tl" rotWithShape="0">
                  <a:srgbClr val="C7DFD3">
                    <a:alpha val="80000"/>
                  </a:srgbClr>
                </a:outerShdw>
              </a:effectLst>
              <a:latin typeface="Times New Roman"/>
            </a:rPr>
            <a:t>รายงานสถิติธุรกิจประกันชีวิต</a:t>
          </a:r>
          <a:endParaRPr lang="en-US" sz="5400" b="1" kern="10" spc="0">
            <a:ln w="9525">
              <a:solidFill>
                <a:srgbClr val="008000"/>
              </a:solidFill>
              <a:round/>
              <a:headEnd/>
              <a:tailEnd/>
            </a:ln>
            <a:solidFill>
              <a:schemeClr val="accent2">
                <a:lumMod val="50000"/>
              </a:schemeClr>
            </a:solidFill>
            <a:effectLst>
              <a:outerShdw dist="563972" dir="14049741" sx="125000" sy="125000" algn="tl" rotWithShape="0">
                <a:srgbClr val="C7DFD3">
                  <a:alpha val="80000"/>
                </a:srgbClr>
              </a:outerShdw>
            </a:effectLst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133350</xdr:colOff>
      <xdr:row>0</xdr:row>
      <xdr:rowOff>304800</xdr:rowOff>
    </xdr:from>
    <xdr:to>
      <xdr:col>1</xdr:col>
      <xdr:colOff>219075</xdr:colOff>
      <xdr:row>23</xdr:row>
      <xdr:rowOff>200025</xdr:rowOff>
    </xdr:to>
    <xdr:sp macro="" textlink="">
      <xdr:nvSpPr>
        <xdr:cNvPr id="8" name="WordArt 9" descr="San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4090988" y="4529138"/>
          <a:ext cx="9096375" cy="64770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/>
          <a:r>
            <a:rPr lang="en-US" sz="3600" kern="10" spc="0">
              <a:ln w="12700">
                <a:solidFill>
                  <a:srgbClr val="C4B596"/>
                </a:solidFill>
                <a:round/>
                <a:headEnd/>
                <a:tailEnd/>
              </a:ln>
              <a:solidFill>
                <a:schemeClr val="tx2">
                  <a:lumMod val="60000"/>
                  <a:lumOff val="40000"/>
                </a:schemeClr>
              </a:solid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Times New Roman"/>
              <a:cs typeface="Times New Roman"/>
            </a:rPr>
            <a:t>Life Insurance Annual Statistic Report</a:t>
          </a:r>
        </a:p>
      </xdr:txBody>
    </xdr:sp>
    <xdr:clientData/>
  </xdr:twoCellAnchor>
  <xdr:twoCellAnchor>
    <xdr:from>
      <xdr:col>2</xdr:col>
      <xdr:colOff>119591</xdr:colOff>
      <xdr:row>5</xdr:row>
      <xdr:rowOff>59262</xdr:rowOff>
    </xdr:from>
    <xdr:to>
      <xdr:col>10</xdr:col>
      <xdr:colOff>74083</xdr:colOff>
      <xdr:row>8</xdr:row>
      <xdr:rowOff>127000</xdr:rowOff>
    </xdr:to>
    <xdr:sp macro="" textlink="">
      <xdr:nvSpPr>
        <xdr:cNvPr id="9" name="WordAr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/>
        </xdr:cNvSpPr>
      </xdr:nvSpPr>
      <xdr:spPr bwMode="auto">
        <a:xfrm>
          <a:off x="1114424" y="2895595"/>
          <a:ext cx="3933826" cy="1168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cs typeface="+mn-cs"/>
            </a:rPr>
            <a:t>ประจำปี</a:t>
          </a:r>
          <a:r>
            <a:rPr lang="en-US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cs typeface="+mn-cs"/>
            </a:rPr>
            <a:t> </a:t>
          </a:r>
          <a:r>
            <a:rPr lang="en-US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ea typeface="+mn-ea"/>
              <a:cs typeface="+mn-cs"/>
            </a:rPr>
            <a:t>25</a:t>
          </a:r>
          <a:r>
            <a:rPr lang="th-TH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ea typeface="+mn-ea"/>
              <a:cs typeface="+mn-cs"/>
            </a:rPr>
            <a:t>67</a:t>
          </a:r>
          <a:endParaRPr lang="en-US" sz="4500" b="1" i="0" strike="noStrike">
            <a:solidFill>
              <a:schemeClr val="tx1">
                <a:lumMod val="75000"/>
                <a:lumOff val="25000"/>
              </a:schemeClr>
            </a:solidFill>
            <a:latin typeface="Arabic Transparen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21167</xdr:colOff>
      <xdr:row>8</xdr:row>
      <xdr:rowOff>158753</xdr:rowOff>
    </xdr:from>
    <xdr:to>
      <xdr:col>11</xdr:col>
      <xdr:colOff>285751</xdr:colOff>
      <xdr:row>11</xdr:row>
      <xdr:rowOff>311157</xdr:rowOff>
    </xdr:to>
    <xdr:sp macro="" textlink="">
      <xdr:nvSpPr>
        <xdr:cNvPr id="10" name="WordAr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/>
        </xdr:cNvSpPr>
      </xdr:nvSpPr>
      <xdr:spPr bwMode="auto">
        <a:xfrm>
          <a:off x="583142" y="4102103"/>
          <a:ext cx="5884334" cy="11811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40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ndalus" pitchFamily="18" charset="-78"/>
              <a:cs typeface="Andalus" pitchFamily="18" charset="-78"/>
            </a:rPr>
            <a:t>Annual Report 20</a:t>
          </a:r>
          <a:r>
            <a:rPr lang="th-TH" sz="40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ndalus" pitchFamily="18" charset="-78"/>
              <a:cs typeface="Andalus" pitchFamily="18" charset="-78"/>
            </a:rPr>
            <a:t>24</a:t>
          </a:r>
          <a:endParaRPr lang="en-US" sz="4000" b="1" i="0" strike="noStrike">
            <a:solidFill>
              <a:schemeClr val="tx1">
                <a:lumMod val="75000"/>
                <a:lumOff val="25000"/>
              </a:schemeClr>
            </a:solidFill>
            <a:latin typeface="Andalus" pitchFamily="18" charset="-78"/>
            <a:cs typeface="Andalus" pitchFamily="18" charset="-7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0.02589</cdr:x>
      <cdr:y>0.28562</cdr:y>
    </cdr:from>
    <cdr:to>
      <cdr:x>1</cdr:x>
      <cdr:y>1</cdr:y>
    </cdr:to>
    <cdr:sp macro="" textlink="">
      <cdr:nvSpPr>
        <cdr:cNvPr id="2049" name="Text 1">
          <a:extLst xmlns:a="http://schemas.openxmlformats.org/drawingml/2006/main">
            <a:ext uri="{FF2B5EF4-FFF2-40B4-BE49-F238E27FC236}">
              <a16:creationId xmlns:a16="http://schemas.microsoft.com/office/drawing/2014/main" id="{D6E043A5-6772-4A0B-BD74-5A93F0A5497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543" y="477580"/>
          <a:ext cx="714436" cy="523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4572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CordiaUPC"/>
              <a:cs typeface="CordiaUPC"/>
            </a:rPr>
            <a:t>Month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workbookViewId="0">
      <selection activeCell="B18" sqref="B18"/>
    </sheetView>
  </sheetViews>
  <sheetFormatPr defaultRowHeight="21" x14ac:dyDescent="0.25"/>
  <cols>
    <col min="1" max="1" width="6" style="150" customWidth="1"/>
    <col min="2" max="2" width="50.296875" style="333" customWidth="1"/>
    <col min="3" max="3" width="30.59765625" style="150" customWidth="1"/>
    <col min="4" max="4" width="10.69921875" style="150" customWidth="1"/>
    <col min="5" max="5" width="9.69921875" style="150" bestFit="1" customWidth="1"/>
    <col min="6" max="6" width="9" style="150"/>
    <col min="7" max="7" width="9.69921875" style="150" bestFit="1" customWidth="1"/>
    <col min="8" max="253" width="9" style="150"/>
    <col min="254" max="254" width="9.09765625" style="150" customWidth="1"/>
    <col min="255" max="255" width="4.296875" style="150" customWidth="1"/>
    <col min="256" max="256" width="3.296875" style="150" customWidth="1"/>
    <col min="257" max="257" width="53.8984375" style="150" customWidth="1"/>
    <col min="258" max="258" width="12.3984375" style="150" customWidth="1"/>
    <col min="259" max="260" width="11.69921875" style="150" customWidth="1"/>
    <col min="261" max="509" width="9" style="150"/>
    <col min="510" max="510" width="9.09765625" style="150" customWidth="1"/>
    <col min="511" max="511" width="4.296875" style="150" customWidth="1"/>
    <col min="512" max="512" width="3.296875" style="150" customWidth="1"/>
    <col min="513" max="513" width="53.8984375" style="150" customWidth="1"/>
    <col min="514" max="514" width="12.3984375" style="150" customWidth="1"/>
    <col min="515" max="516" width="11.69921875" style="150" customWidth="1"/>
    <col min="517" max="765" width="9" style="150"/>
    <col min="766" max="766" width="9.09765625" style="150" customWidth="1"/>
    <col min="767" max="767" width="4.296875" style="150" customWidth="1"/>
    <col min="768" max="768" width="3.296875" style="150" customWidth="1"/>
    <col min="769" max="769" width="53.8984375" style="150" customWidth="1"/>
    <col min="770" max="770" width="12.3984375" style="150" customWidth="1"/>
    <col min="771" max="772" width="11.69921875" style="150" customWidth="1"/>
    <col min="773" max="1021" width="9" style="150"/>
    <col min="1022" max="1022" width="9.09765625" style="150" customWidth="1"/>
    <col min="1023" max="1023" width="4.296875" style="150" customWidth="1"/>
    <col min="1024" max="1024" width="3.296875" style="150" customWidth="1"/>
    <col min="1025" max="1025" width="53.8984375" style="150" customWidth="1"/>
    <col min="1026" max="1026" width="12.3984375" style="150" customWidth="1"/>
    <col min="1027" max="1028" width="11.69921875" style="150" customWidth="1"/>
    <col min="1029" max="1277" width="9" style="150"/>
    <col min="1278" max="1278" width="9.09765625" style="150" customWidth="1"/>
    <col min="1279" max="1279" width="4.296875" style="150" customWidth="1"/>
    <col min="1280" max="1280" width="3.296875" style="150" customWidth="1"/>
    <col min="1281" max="1281" width="53.8984375" style="150" customWidth="1"/>
    <col min="1282" max="1282" width="12.3984375" style="150" customWidth="1"/>
    <col min="1283" max="1284" width="11.69921875" style="150" customWidth="1"/>
    <col min="1285" max="1533" width="9" style="150"/>
    <col min="1534" max="1534" width="9.09765625" style="150" customWidth="1"/>
    <col min="1535" max="1535" width="4.296875" style="150" customWidth="1"/>
    <col min="1536" max="1536" width="3.296875" style="150" customWidth="1"/>
    <col min="1537" max="1537" width="53.8984375" style="150" customWidth="1"/>
    <col min="1538" max="1538" width="12.3984375" style="150" customWidth="1"/>
    <col min="1539" max="1540" width="11.69921875" style="150" customWidth="1"/>
    <col min="1541" max="1789" width="9" style="150"/>
    <col min="1790" max="1790" width="9.09765625" style="150" customWidth="1"/>
    <col min="1791" max="1791" width="4.296875" style="150" customWidth="1"/>
    <col min="1792" max="1792" width="3.296875" style="150" customWidth="1"/>
    <col min="1793" max="1793" width="53.8984375" style="150" customWidth="1"/>
    <col min="1794" max="1794" width="12.3984375" style="150" customWidth="1"/>
    <col min="1795" max="1796" width="11.69921875" style="150" customWidth="1"/>
    <col min="1797" max="2045" width="9" style="150"/>
    <col min="2046" max="2046" width="9.09765625" style="150" customWidth="1"/>
    <col min="2047" max="2047" width="4.296875" style="150" customWidth="1"/>
    <col min="2048" max="2048" width="3.296875" style="150" customWidth="1"/>
    <col min="2049" max="2049" width="53.8984375" style="150" customWidth="1"/>
    <col min="2050" max="2050" width="12.3984375" style="150" customWidth="1"/>
    <col min="2051" max="2052" width="11.69921875" style="150" customWidth="1"/>
    <col min="2053" max="2301" width="9" style="150"/>
    <col min="2302" max="2302" width="9.09765625" style="150" customWidth="1"/>
    <col min="2303" max="2303" width="4.296875" style="150" customWidth="1"/>
    <col min="2304" max="2304" width="3.296875" style="150" customWidth="1"/>
    <col min="2305" max="2305" width="53.8984375" style="150" customWidth="1"/>
    <col min="2306" max="2306" width="12.3984375" style="150" customWidth="1"/>
    <col min="2307" max="2308" width="11.69921875" style="150" customWidth="1"/>
    <col min="2309" max="2557" width="9" style="150"/>
    <col min="2558" max="2558" width="9.09765625" style="150" customWidth="1"/>
    <col min="2559" max="2559" width="4.296875" style="150" customWidth="1"/>
    <col min="2560" max="2560" width="3.296875" style="150" customWidth="1"/>
    <col min="2561" max="2561" width="53.8984375" style="150" customWidth="1"/>
    <col min="2562" max="2562" width="12.3984375" style="150" customWidth="1"/>
    <col min="2563" max="2564" width="11.69921875" style="150" customWidth="1"/>
    <col min="2565" max="2813" width="9" style="150"/>
    <col min="2814" max="2814" width="9.09765625" style="150" customWidth="1"/>
    <col min="2815" max="2815" width="4.296875" style="150" customWidth="1"/>
    <col min="2816" max="2816" width="3.296875" style="150" customWidth="1"/>
    <col min="2817" max="2817" width="53.8984375" style="150" customWidth="1"/>
    <col min="2818" max="2818" width="12.3984375" style="150" customWidth="1"/>
    <col min="2819" max="2820" width="11.69921875" style="150" customWidth="1"/>
    <col min="2821" max="3069" width="9" style="150"/>
    <col min="3070" max="3070" width="9.09765625" style="150" customWidth="1"/>
    <col min="3071" max="3071" width="4.296875" style="150" customWidth="1"/>
    <col min="3072" max="3072" width="3.296875" style="150" customWidth="1"/>
    <col min="3073" max="3073" width="53.8984375" style="150" customWidth="1"/>
    <col min="3074" max="3074" width="12.3984375" style="150" customWidth="1"/>
    <col min="3075" max="3076" width="11.69921875" style="150" customWidth="1"/>
    <col min="3077" max="3325" width="9" style="150"/>
    <col min="3326" max="3326" width="9.09765625" style="150" customWidth="1"/>
    <col min="3327" max="3327" width="4.296875" style="150" customWidth="1"/>
    <col min="3328" max="3328" width="3.296875" style="150" customWidth="1"/>
    <col min="3329" max="3329" width="53.8984375" style="150" customWidth="1"/>
    <col min="3330" max="3330" width="12.3984375" style="150" customWidth="1"/>
    <col min="3331" max="3332" width="11.69921875" style="150" customWidth="1"/>
    <col min="3333" max="3581" width="9" style="150"/>
    <col min="3582" max="3582" width="9.09765625" style="150" customWidth="1"/>
    <col min="3583" max="3583" width="4.296875" style="150" customWidth="1"/>
    <col min="3584" max="3584" width="3.296875" style="150" customWidth="1"/>
    <col min="3585" max="3585" width="53.8984375" style="150" customWidth="1"/>
    <col min="3586" max="3586" width="12.3984375" style="150" customWidth="1"/>
    <col min="3587" max="3588" width="11.69921875" style="150" customWidth="1"/>
    <col min="3589" max="3837" width="9" style="150"/>
    <col min="3838" max="3838" width="9.09765625" style="150" customWidth="1"/>
    <col min="3839" max="3839" width="4.296875" style="150" customWidth="1"/>
    <col min="3840" max="3840" width="3.296875" style="150" customWidth="1"/>
    <col min="3841" max="3841" width="53.8984375" style="150" customWidth="1"/>
    <col min="3842" max="3842" width="12.3984375" style="150" customWidth="1"/>
    <col min="3843" max="3844" width="11.69921875" style="150" customWidth="1"/>
    <col min="3845" max="4093" width="9" style="150"/>
    <col min="4094" max="4094" width="9.09765625" style="150" customWidth="1"/>
    <col min="4095" max="4095" width="4.296875" style="150" customWidth="1"/>
    <col min="4096" max="4096" width="3.296875" style="150" customWidth="1"/>
    <col min="4097" max="4097" width="53.8984375" style="150" customWidth="1"/>
    <col min="4098" max="4098" width="12.3984375" style="150" customWidth="1"/>
    <col min="4099" max="4100" width="11.69921875" style="150" customWidth="1"/>
    <col min="4101" max="4349" width="9" style="150"/>
    <col min="4350" max="4350" width="9.09765625" style="150" customWidth="1"/>
    <col min="4351" max="4351" width="4.296875" style="150" customWidth="1"/>
    <col min="4352" max="4352" width="3.296875" style="150" customWidth="1"/>
    <col min="4353" max="4353" width="53.8984375" style="150" customWidth="1"/>
    <col min="4354" max="4354" width="12.3984375" style="150" customWidth="1"/>
    <col min="4355" max="4356" width="11.69921875" style="150" customWidth="1"/>
    <col min="4357" max="4605" width="9" style="150"/>
    <col min="4606" max="4606" width="9.09765625" style="150" customWidth="1"/>
    <col min="4607" max="4607" width="4.296875" style="150" customWidth="1"/>
    <col min="4608" max="4608" width="3.296875" style="150" customWidth="1"/>
    <col min="4609" max="4609" width="53.8984375" style="150" customWidth="1"/>
    <col min="4610" max="4610" width="12.3984375" style="150" customWidth="1"/>
    <col min="4611" max="4612" width="11.69921875" style="150" customWidth="1"/>
    <col min="4613" max="4861" width="9" style="150"/>
    <col min="4862" max="4862" width="9.09765625" style="150" customWidth="1"/>
    <col min="4863" max="4863" width="4.296875" style="150" customWidth="1"/>
    <col min="4864" max="4864" width="3.296875" style="150" customWidth="1"/>
    <col min="4865" max="4865" width="53.8984375" style="150" customWidth="1"/>
    <col min="4866" max="4866" width="12.3984375" style="150" customWidth="1"/>
    <col min="4867" max="4868" width="11.69921875" style="150" customWidth="1"/>
    <col min="4869" max="5117" width="9" style="150"/>
    <col min="5118" max="5118" width="9.09765625" style="150" customWidth="1"/>
    <col min="5119" max="5119" width="4.296875" style="150" customWidth="1"/>
    <col min="5120" max="5120" width="3.296875" style="150" customWidth="1"/>
    <col min="5121" max="5121" width="53.8984375" style="150" customWidth="1"/>
    <col min="5122" max="5122" width="12.3984375" style="150" customWidth="1"/>
    <col min="5123" max="5124" width="11.69921875" style="150" customWidth="1"/>
    <col min="5125" max="5373" width="9" style="150"/>
    <col min="5374" max="5374" width="9.09765625" style="150" customWidth="1"/>
    <col min="5375" max="5375" width="4.296875" style="150" customWidth="1"/>
    <col min="5376" max="5376" width="3.296875" style="150" customWidth="1"/>
    <col min="5377" max="5377" width="53.8984375" style="150" customWidth="1"/>
    <col min="5378" max="5378" width="12.3984375" style="150" customWidth="1"/>
    <col min="5379" max="5380" width="11.69921875" style="150" customWidth="1"/>
    <col min="5381" max="5629" width="9" style="150"/>
    <col min="5630" max="5630" width="9.09765625" style="150" customWidth="1"/>
    <col min="5631" max="5631" width="4.296875" style="150" customWidth="1"/>
    <col min="5632" max="5632" width="3.296875" style="150" customWidth="1"/>
    <col min="5633" max="5633" width="53.8984375" style="150" customWidth="1"/>
    <col min="5634" max="5634" width="12.3984375" style="150" customWidth="1"/>
    <col min="5635" max="5636" width="11.69921875" style="150" customWidth="1"/>
    <col min="5637" max="5885" width="9" style="150"/>
    <col min="5886" max="5886" width="9.09765625" style="150" customWidth="1"/>
    <col min="5887" max="5887" width="4.296875" style="150" customWidth="1"/>
    <col min="5888" max="5888" width="3.296875" style="150" customWidth="1"/>
    <col min="5889" max="5889" width="53.8984375" style="150" customWidth="1"/>
    <col min="5890" max="5890" width="12.3984375" style="150" customWidth="1"/>
    <col min="5891" max="5892" width="11.69921875" style="150" customWidth="1"/>
    <col min="5893" max="6141" width="9" style="150"/>
    <col min="6142" max="6142" width="9.09765625" style="150" customWidth="1"/>
    <col min="6143" max="6143" width="4.296875" style="150" customWidth="1"/>
    <col min="6144" max="6144" width="3.296875" style="150" customWidth="1"/>
    <col min="6145" max="6145" width="53.8984375" style="150" customWidth="1"/>
    <col min="6146" max="6146" width="12.3984375" style="150" customWidth="1"/>
    <col min="6147" max="6148" width="11.69921875" style="150" customWidth="1"/>
    <col min="6149" max="6397" width="9" style="150"/>
    <col min="6398" max="6398" width="9.09765625" style="150" customWidth="1"/>
    <col min="6399" max="6399" width="4.296875" style="150" customWidth="1"/>
    <col min="6400" max="6400" width="3.296875" style="150" customWidth="1"/>
    <col min="6401" max="6401" width="53.8984375" style="150" customWidth="1"/>
    <col min="6402" max="6402" width="12.3984375" style="150" customWidth="1"/>
    <col min="6403" max="6404" width="11.69921875" style="150" customWidth="1"/>
    <col min="6405" max="6653" width="9" style="150"/>
    <col min="6654" max="6654" width="9.09765625" style="150" customWidth="1"/>
    <col min="6655" max="6655" width="4.296875" style="150" customWidth="1"/>
    <col min="6656" max="6656" width="3.296875" style="150" customWidth="1"/>
    <col min="6657" max="6657" width="53.8984375" style="150" customWidth="1"/>
    <col min="6658" max="6658" width="12.3984375" style="150" customWidth="1"/>
    <col min="6659" max="6660" width="11.69921875" style="150" customWidth="1"/>
    <col min="6661" max="6909" width="9" style="150"/>
    <col min="6910" max="6910" width="9.09765625" style="150" customWidth="1"/>
    <col min="6911" max="6911" width="4.296875" style="150" customWidth="1"/>
    <col min="6912" max="6912" width="3.296875" style="150" customWidth="1"/>
    <col min="6913" max="6913" width="53.8984375" style="150" customWidth="1"/>
    <col min="6914" max="6914" width="12.3984375" style="150" customWidth="1"/>
    <col min="6915" max="6916" width="11.69921875" style="150" customWidth="1"/>
    <col min="6917" max="7165" width="9" style="150"/>
    <col min="7166" max="7166" width="9.09765625" style="150" customWidth="1"/>
    <col min="7167" max="7167" width="4.296875" style="150" customWidth="1"/>
    <col min="7168" max="7168" width="3.296875" style="150" customWidth="1"/>
    <col min="7169" max="7169" width="53.8984375" style="150" customWidth="1"/>
    <col min="7170" max="7170" width="12.3984375" style="150" customWidth="1"/>
    <col min="7171" max="7172" width="11.69921875" style="150" customWidth="1"/>
    <col min="7173" max="7421" width="9" style="150"/>
    <col min="7422" max="7422" width="9.09765625" style="150" customWidth="1"/>
    <col min="7423" max="7423" width="4.296875" style="150" customWidth="1"/>
    <col min="7424" max="7424" width="3.296875" style="150" customWidth="1"/>
    <col min="7425" max="7425" width="53.8984375" style="150" customWidth="1"/>
    <col min="7426" max="7426" width="12.3984375" style="150" customWidth="1"/>
    <col min="7427" max="7428" width="11.69921875" style="150" customWidth="1"/>
    <col min="7429" max="7677" width="9" style="150"/>
    <col min="7678" max="7678" width="9.09765625" style="150" customWidth="1"/>
    <col min="7679" max="7679" width="4.296875" style="150" customWidth="1"/>
    <col min="7680" max="7680" width="3.296875" style="150" customWidth="1"/>
    <col min="7681" max="7681" width="53.8984375" style="150" customWidth="1"/>
    <col min="7682" max="7682" width="12.3984375" style="150" customWidth="1"/>
    <col min="7683" max="7684" width="11.69921875" style="150" customWidth="1"/>
    <col min="7685" max="7933" width="9" style="150"/>
    <col min="7934" max="7934" width="9.09765625" style="150" customWidth="1"/>
    <col min="7935" max="7935" width="4.296875" style="150" customWidth="1"/>
    <col min="7936" max="7936" width="3.296875" style="150" customWidth="1"/>
    <col min="7937" max="7937" width="53.8984375" style="150" customWidth="1"/>
    <col min="7938" max="7938" width="12.3984375" style="150" customWidth="1"/>
    <col min="7939" max="7940" width="11.69921875" style="150" customWidth="1"/>
    <col min="7941" max="8189" width="9" style="150"/>
    <col min="8190" max="8190" width="9.09765625" style="150" customWidth="1"/>
    <col min="8191" max="8191" width="4.296875" style="150" customWidth="1"/>
    <col min="8192" max="8192" width="3.296875" style="150" customWidth="1"/>
    <col min="8193" max="8193" width="53.8984375" style="150" customWidth="1"/>
    <col min="8194" max="8194" width="12.3984375" style="150" customWidth="1"/>
    <col min="8195" max="8196" width="11.69921875" style="150" customWidth="1"/>
    <col min="8197" max="8445" width="9" style="150"/>
    <col min="8446" max="8446" width="9.09765625" style="150" customWidth="1"/>
    <col min="8447" max="8447" width="4.296875" style="150" customWidth="1"/>
    <col min="8448" max="8448" width="3.296875" style="150" customWidth="1"/>
    <col min="8449" max="8449" width="53.8984375" style="150" customWidth="1"/>
    <col min="8450" max="8450" width="12.3984375" style="150" customWidth="1"/>
    <col min="8451" max="8452" width="11.69921875" style="150" customWidth="1"/>
    <col min="8453" max="8701" width="9" style="150"/>
    <col min="8702" max="8702" width="9.09765625" style="150" customWidth="1"/>
    <col min="8703" max="8703" width="4.296875" style="150" customWidth="1"/>
    <col min="8704" max="8704" width="3.296875" style="150" customWidth="1"/>
    <col min="8705" max="8705" width="53.8984375" style="150" customWidth="1"/>
    <col min="8706" max="8706" width="12.3984375" style="150" customWidth="1"/>
    <col min="8707" max="8708" width="11.69921875" style="150" customWidth="1"/>
    <col min="8709" max="8957" width="9" style="150"/>
    <col min="8958" max="8958" width="9.09765625" style="150" customWidth="1"/>
    <col min="8959" max="8959" width="4.296875" style="150" customWidth="1"/>
    <col min="8960" max="8960" width="3.296875" style="150" customWidth="1"/>
    <col min="8961" max="8961" width="53.8984375" style="150" customWidth="1"/>
    <col min="8962" max="8962" width="12.3984375" style="150" customWidth="1"/>
    <col min="8963" max="8964" width="11.69921875" style="150" customWidth="1"/>
    <col min="8965" max="9213" width="9" style="150"/>
    <col min="9214" max="9214" width="9.09765625" style="150" customWidth="1"/>
    <col min="9215" max="9215" width="4.296875" style="150" customWidth="1"/>
    <col min="9216" max="9216" width="3.296875" style="150" customWidth="1"/>
    <col min="9217" max="9217" width="53.8984375" style="150" customWidth="1"/>
    <col min="9218" max="9218" width="12.3984375" style="150" customWidth="1"/>
    <col min="9219" max="9220" width="11.69921875" style="150" customWidth="1"/>
    <col min="9221" max="9469" width="9" style="150"/>
    <col min="9470" max="9470" width="9.09765625" style="150" customWidth="1"/>
    <col min="9471" max="9471" width="4.296875" style="150" customWidth="1"/>
    <col min="9472" max="9472" width="3.296875" style="150" customWidth="1"/>
    <col min="9473" max="9473" width="53.8984375" style="150" customWidth="1"/>
    <col min="9474" max="9474" width="12.3984375" style="150" customWidth="1"/>
    <col min="9475" max="9476" width="11.69921875" style="150" customWidth="1"/>
    <col min="9477" max="9725" width="9" style="150"/>
    <col min="9726" max="9726" width="9.09765625" style="150" customWidth="1"/>
    <col min="9727" max="9727" width="4.296875" style="150" customWidth="1"/>
    <col min="9728" max="9728" width="3.296875" style="150" customWidth="1"/>
    <col min="9729" max="9729" width="53.8984375" style="150" customWidth="1"/>
    <col min="9730" max="9730" width="12.3984375" style="150" customWidth="1"/>
    <col min="9731" max="9732" width="11.69921875" style="150" customWidth="1"/>
    <col min="9733" max="9981" width="9" style="150"/>
    <col min="9982" max="9982" width="9.09765625" style="150" customWidth="1"/>
    <col min="9983" max="9983" width="4.296875" style="150" customWidth="1"/>
    <col min="9984" max="9984" width="3.296875" style="150" customWidth="1"/>
    <col min="9985" max="9985" width="53.8984375" style="150" customWidth="1"/>
    <col min="9986" max="9986" width="12.3984375" style="150" customWidth="1"/>
    <col min="9987" max="9988" width="11.69921875" style="150" customWidth="1"/>
    <col min="9989" max="10237" width="9" style="150"/>
    <col min="10238" max="10238" width="9.09765625" style="150" customWidth="1"/>
    <col min="10239" max="10239" width="4.296875" style="150" customWidth="1"/>
    <col min="10240" max="10240" width="3.296875" style="150" customWidth="1"/>
    <col min="10241" max="10241" width="53.8984375" style="150" customWidth="1"/>
    <col min="10242" max="10242" width="12.3984375" style="150" customWidth="1"/>
    <col min="10243" max="10244" width="11.69921875" style="150" customWidth="1"/>
    <col min="10245" max="10493" width="9" style="150"/>
    <col min="10494" max="10494" width="9.09765625" style="150" customWidth="1"/>
    <col min="10495" max="10495" width="4.296875" style="150" customWidth="1"/>
    <col min="10496" max="10496" width="3.296875" style="150" customWidth="1"/>
    <col min="10497" max="10497" width="53.8984375" style="150" customWidth="1"/>
    <col min="10498" max="10498" width="12.3984375" style="150" customWidth="1"/>
    <col min="10499" max="10500" width="11.69921875" style="150" customWidth="1"/>
    <col min="10501" max="10749" width="9" style="150"/>
    <col min="10750" max="10750" width="9.09765625" style="150" customWidth="1"/>
    <col min="10751" max="10751" width="4.296875" style="150" customWidth="1"/>
    <col min="10752" max="10752" width="3.296875" style="150" customWidth="1"/>
    <col min="10753" max="10753" width="53.8984375" style="150" customWidth="1"/>
    <col min="10754" max="10754" width="12.3984375" style="150" customWidth="1"/>
    <col min="10755" max="10756" width="11.69921875" style="150" customWidth="1"/>
    <col min="10757" max="11005" width="9" style="150"/>
    <col min="11006" max="11006" width="9.09765625" style="150" customWidth="1"/>
    <col min="11007" max="11007" width="4.296875" style="150" customWidth="1"/>
    <col min="11008" max="11008" width="3.296875" style="150" customWidth="1"/>
    <col min="11009" max="11009" width="53.8984375" style="150" customWidth="1"/>
    <col min="11010" max="11010" width="12.3984375" style="150" customWidth="1"/>
    <col min="11011" max="11012" width="11.69921875" style="150" customWidth="1"/>
    <col min="11013" max="11261" width="9" style="150"/>
    <col min="11262" max="11262" width="9.09765625" style="150" customWidth="1"/>
    <col min="11263" max="11263" width="4.296875" style="150" customWidth="1"/>
    <col min="11264" max="11264" width="3.296875" style="150" customWidth="1"/>
    <col min="11265" max="11265" width="53.8984375" style="150" customWidth="1"/>
    <col min="11266" max="11266" width="12.3984375" style="150" customWidth="1"/>
    <col min="11267" max="11268" width="11.69921875" style="150" customWidth="1"/>
    <col min="11269" max="11517" width="9" style="150"/>
    <col min="11518" max="11518" width="9.09765625" style="150" customWidth="1"/>
    <col min="11519" max="11519" width="4.296875" style="150" customWidth="1"/>
    <col min="11520" max="11520" width="3.296875" style="150" customWidth="1"/>
    <col min="11521" max="11521" width="53.8984375" style="150" customWidth="1"/>
    <col min="11522" max="11522" width="12.3984375" style="150" customWidth="1"/>
    <col min="11523" max="11524" width="11.69921875" style="150" customWidth="1"/>
    <col min="11525" max="11773" width="9" style="150"/>
    <col min="11774" max="11774" width="9.09765625" style="150" customWidth="1"/>
    <col min="11775" max="11775" width="4.296875" style="150" customWidth="1"/>
    <col min="11776" max="11776" width="3.296875" style="150" customWidth="1"/>
    <col min="11777" max="11777" width="53.8984375" style="150" customWidth="1"/>
    <col min="11778" max="11778" width="12.3984375" style="150" customWidth="1"/>
    <col min="11779" max="11780" width="11.69921875" style="150" customWidth="1"/>
    <col min="11781" max="12029" width="9" style="150"/>
    <col min="12030" max="12030" width="9.09765625" style="150" customWidth="1"/>
    <col min="12031" max="12031" width="4.296875" style="150" customWidth="1"/>
    <col min="12032" max="12032" width="3.296875" style="150" customWidth="1"/>
    <col min="12033" max="12033" width="53.8984375" style="150" customWidth="1"/>
    <col min="12034" max="12034" width="12.3984375" style="150" customWidth="1"/>
    <col min="12035" max="12036" width="11.69921875" style="150" customWidth="1"/>
    <col min="12037" max="12285" width="9" style="150"/>
    <col min="12286" max="12286" width="9.09765625" style="150" customWidth="1"/>
    <col min="12287" max="12287" width="4.296875" style="150" customWidth="1"/>
    <col min="12288" max="12288" width="3.296875" style="150" customWidth="1"/>
    <col min="12289" max="12289" width="53.8984375" style="150" customWidth="1"/>
    <col min="12290" max="12290" width="12.3984375" style="150" customWidth="1"/>
    <col min="12291" max="12292" width="11.69921875" style="150" customWidth="1"/>
    <col min="12293" max="12541" width="9" style="150"/>
    <col min="12542" max="12542" width="9.09765625" style="150" customWidth="1"/>
    <col min="12543" max="12543" width="4.296875" style="150" customWidth="1"/>
    <col min="12544" max="12544" width="3.296875" style="150" customWidth="1"/>
    <col min="12545" max="12545" width="53.8984375" style="150" customWidth="1"/>
    <col min="12546" max="12546" width="12.3984375" style="150" customWidth="1"/>
    <col min="12547" max="12548" width="11.69921875" style="150" customWidth="1"/>
    <col min="12549" max="12797" width="9" style="150"/>
    <col min="12798" max="12798" width="9.09765625" style="150" customWidth="1"/>
    <col min="12799" max="12799" width="4.296875" style="150" customWidth="1"/>
    <col min="12800" max="12800" width="3.296875" style="150" customWidth="1"/>
    <col min="12801" max="12801" width="53.8984375" style="150" customWidth="1"/>
    <col min="12802" max="12802" width="12.3984375" style="150" customWidth="1"/>
    <col min="12803" max="12804" width="11.69921875" style="150" customWidth="1"/>
    <col min="12805" max="13053" width="9" style="150"/>
    <col min="13054" max="13054" width="9.09765625" style="150" customWidth="1"/>
    <col min="13055" max="13055" width="4.296875" style="150" customWidth="1"/>
    <col min="13056" max="13056" width="3.296875" style="150" customWidth="1"/>
    <col min="13057" max="13057" width="53.8984375" style="150" customWidth="1"/>
    <col min="13058" max="13058" width="12.3984375" style="150" customWidth="1"/>
    <col min="13059" max="13060" width="11.69921875" style="150" customWidth="1"/>
    <col min="13061" max="13309" width="9" style="150"/>
    <col min="13310" max="13310" width="9.09765625" style="150" customWidth="1"/>
    <col min="13311" max="13311" width="4.296875" style="150" customWidth="1"/>
    <col min="13312" max="13312" width="3.296875" style="150" customWidth="1"/>
    <col min="13313" max="13313" width="53.8984375" style="150" customWidth="1"/>
    <col min="13314" max="13314" width="12.3984375" style="150" customWidth="1"/>
    <col min="13315" max="13316" width="11.69921875" style="150" customWidth="1"/>
    <col min="13317" max="13565" width="9" style="150"/>
    <col min="13566" max="13566" width="9.09765625" style="150" customWidth="1"/>
    <col min="13567" max="13567" width="4.296875" style="150" customWidth="1"/>
    <col min="13568" max="13568" width="3.296875" style="150" customWidth="1"/>
    <col min="13569" max="13569" width="53.8984375" style="150" customWidth="1"/>
    <col min="13570" max="13570" width="12.3984375" style="150" customWidth="1"/>
    <col min="13571" max="13572" width="11.69921875" style="150" customWidth="1"/>
    <col min="13573" max="13821" width="9" style="150"/>
    <col min="13822" max="13822" width="9.09765625" style="150" customWidth="1"/>
    <col min="13823" max="13823" width="4.296875" style="150" customWidth="1"/>
    <col min="13824" max="13824" width="3.296875" style="150" customWidth="1"/>
    <col min="13825" max="13825" width="53.8984375" style="150" customWidth="1"/>
    <col min="13826" max="13826" width="12.3984375" style="150" customWidth="1"/>
    <col min="13827" max="13828" width="11.69921875" style="150" customWidth="1"/>
    <col min="13829" max="14077" width="9" style="150"/>
    <col min="14078" max="14078" width="9.09765625" style="150" customWidth="1"/>
    <col min="14079" max="14079" width="4.296875" style="150" customWidth="1"/>
    <col min="14080" max="14080" width="3.296875" style="150" customWidth="1"/>
    <col min="14081" max="14081" width="53.8984375" style="150" customWidth="1"/>
    <col min="14082" max="14082" width="12.3984375" style="150" customWidth="1"/>
    <col min="14083" max="14084" width="11.69921875" style="150" customWidth="1"/>
    <col min="14085" max="14333" width="9" style="150"/>
    <col min="14334" max="14334" width="9.09765625" style="150" customWidth="1"/>
    <col min="14335" max="14335" width="4.296875" style="150" customWidth="1"/>
    <col min="14336" max="14336" width="3.296875" style="150" customWidth="1"/>
    <col min="14337" max="14337" width="53.8984375" style="150" customWidth="1"/>
    <col min="14338" max="14338" width="12.3984375" style="150" customWidth="1"/>
    <col min="14339" max="14340" width="11.69921875" style="150" customWidth="1"/>
    <col min="14341" max="14589" width="9" style="150"/>
    <col min="14590" max="14590" width="9.09765625" style="150" customWidth="1"/>
    <col min="14591" max="14591" width="4.296875" style="150" customWidth="1"/>
    <col min="14592" max="14592" width="3.296875" style="150" customWidth="1"/>
    <col min="14593" max="14593" width="53.8984375" style="150" customWidth="1"/>
    <col min="14594" max="14594" width="12.3984375" style="150" customWidth="1"/>
    <col min="14595" max="14596" width="11.69921875" style="150" customWidth="1"/>
    <col min="14597" max="14845" width="9" style="150"/>
    <col min="14846" max="14846" width="9.09765625" style="150" customWidth="1"/>
    <col min="14847" max="14847" width="4.296875" style="150" customWidth="1"/>
    <col min="14848" max="14848" width="3.296875" style="150" customWidth="1"/>
    <col min="14849" max="14849" width="53.8984375" style="150" customWidth="1"/>
    <col min="14850" max="14850" width="12.3984375" style="150" customWidth="1"/>
    <col min="14851" max="14852" width="11.69921875" style="150" customWidth="1"/>
    <col min="14853" max="15101" width="9" style="150"/>
    <col min="15102" max="15102" width="9.09765625" style="150" customWidth="1"/>
    <col min="15103" max="15103" width="4.296875" style="150" customWidth="1"/>
    <col min="15104" max="15104" width="3.296875" style="150" customWidth="1"/>
    <col min="15105" max="15105" width="53.8984375" style="150" customWidth="1"/>
    <col min="15106" max="15106" width="12.3984375" style="150" customWidth="1"/>
    <col min="15107" max="15108" width="11.69921875" style="150" customWidth="1"/>
    <col min="15109" max="15357" width="9" style="150"/>
    <col min="15358" max="15358" width="9.09765625" style="150" customWidth="1"/>
    <col min="15359" max="15359" width="4.296875" style="150" customWidth="1"/>
    <col min="15360" max="15360" width="3.296875" style="150" customWidth="1"/>
    <col min="15361" max="15361" width="53.8984375" style="150" customWidth="1"/>
    <col min="15362" max="15362" width="12.3984375" style="150" customWidth="1"/>
    <col min="15363" max="15364" width="11.69921875" style="150" customWidth="1"/>
    <col min="15365" max="15613" width="9" style="150"/>
    <col min="15614" max="15614" width="9.09765625" style="150" customWidth="1"/>
    <col min="15615" max="15615" width="4.296875" style="150" customWidth="1"/>
    <col min="15616" max="15616" width="3.296875" style="150" customWidth="1"/>
    <col min="15617" max="15617" width="53.8984375" style="150" customWidth="1"/>
    <col min="15618" max="15618" width="12.3984375" style="150" customWidth="1"/>
    <col min="15619" max="15620" width="11.69921875" style="150" customWidth="1"/>
    <col min="15621" max="15869" width="9" style="150"/>
    <col min="15870" max="15870" width="9.09765625" style="150" customWidth="1"/>
    <col min="15871" max="15871" width="4.296875" style="150" customWidth="1"/>
    <col min="15872" max="15872" width="3.296875" style="150" customWidth="1"/>
    <col min="15873" max="15873" width="53.8984375" style="150" customWidth="1"/>
    <col min="15874" max="15874" width="12.3984375" style="150" customWidth="1"/>
    <col min="15875" max="15876" width="11.69921875" style="150" customWidth="1"/>
    <col min="15877" max="16125" width="9" style="150"/>
    <col min="16126" max="16126" width="9.09765625" style="150" customWidth="1"/>
    <col min="16127" max="16127" width="4.296875" style="150" customWidth="1"/>
    <col min="16128" max="16128" width="3.296875" style="150" customWidth="1"/>
    <col min="16129" max="16129" width="53.8984375" style="150" customWidth="1"/>
    <col min="16130" max="16130" width="12.3984375" style="150" customWidth="1"/>
    <col min="16131" max="16132" width="11.69921875" style="150" customWidth="1"/>
    <col min="16133" max="16384" width="9" style="150"/>
  </cols>
  <sheetData>
    <row r="1" spans="1:6" s="455" customFormat="1" ht="28.8" x14ac:dyDescent="0.25">
      <c r="A1" s="1630" t="s">
        <v>614</v>
      </c>
      <c r="B1" s="1630"/>
      <c r="C1" s="436"/>
      <c r="D1" s="436"/>
      <c r="E1" s="454"/>
      <c r="F1" s="454"/>
    </row>
    <row r="2" spans="1:6" s="455" customFormat="1" ht="28.8" x14ac:dyDescent="0.25">
      <c r="A2" s="1631" t="s">
        <v>615</v>
      </c>
      <c r="B2" s="1631"/>
      <c r="C2" s="456"/>
      <c r="D2" s="456"/>
      <c r="E2" s="454"/>
      <c r="F2" s="454"/>
    </row>
    <row r="3" spans="1:6" ht="51.75" customHeight="1" x14ac:dyDescent="0.25">
      <c r="A3" s="49" t="s">
        <v>185</v>
      </c>
      <c r="B3" s="453" t="s">
        <v>621</v>
      </c>
      <c r="C3" s="453" t="s">
        <v>616</v>
      </c>
      <c r="D3" s="453" t="s">
        <v>617</v>
      </c>
    </row>
    <row r="4" spans="1:6" s="341" customFormat="1" x14ac:dyDescent="0.25">
      <c r="A4" s="486">
        <v>1</v>
      </c>
      <c r="B4" s="478" t="s">
        <v>271</v>
      </c>
      <c r="C4" s="459" t="s">
        <v>619</v>
      </c>
      <c r="D4" s="490"/>
    </row>
    <row r="5" spans="1:6" x14ac:dyDescent="0.25">
      <c r="A5" s="342">
        <v>2</v>
      </c>
      <c r="B5" s="487" t="s">
        <v>270</v>
      </c>
      <c r="C5" s="459" t="s">
        <v>623</v>
      </c>
      <c r="D5" s="467"/>
    </row>
    <row r="6" spans="1:6" x14ac:dyDescent="0.25">
      <c r="A6" s="486">
        <v>3</v>
      </c>
      <c r="B6" s="487" t="s">
        <v>273</v>
      </c>
      <c r="C6" s="459" t="s">
        <v>624</v>
      </c>
      <c r="D6" s="467"/>
    </row>
    <row r="7" spans="1:6" x14ac:dyDescent="0.25">
      <c r="A7" s="342">
        <v>4</v>
      </c>
      <c r="B7" s="487" t="s">
        <v>272</v>
      </c>
      <c r="C7" s="459" t="s">
        <v>624</v>
      </c>
      <c r="D7" s="467"/>
    </row>
    <row r="8" spans="1:6" s="341" customFormat="1" x14ac:dyDescent="0.25">
      <c r="A8" s="486">
        <v>5</v>
      </c>
      <c r="B8" s="487" t="s">
        <v>625</v>
      </c>
      <c r="C8" s="459" t="s">
        <v>624</v>
      </c>
      <c r="D8" s="849"/>
    </row>
    <row r="9" spans="1:6" s="341" customFormat="1" x14ac:dyDescent="0.25">
      <c r="A9" s="342">
        <v>6</v>
      </c>
      <c r="B9" s="489" t="s">
        <v>309</v>
      </c>
      <c r="C9" s="459" t="s">
        <v>626</v>
      </c>
      <c r="D9" s="490"/>
    </row>
    <row r="10" spans="1:6" x14ac:dyDescent="0.25">
      <c r="A10" s="486">
        <v>7</v>
      </c>
      <c r="B10" s="489" t="s">
        <v>317</v>
      </c>
      <c r="C10" s="459" t="s">
        <v>627</v>
      </c>
      <c r="D10" s="491"/>
    </row>
    <row r="11" spans="1:6" x14ac:dyDescent="0.25">
      <c r="A11" s="342">
        <v>8</v>
      </c>
      <c r="B11" s="489" t="s">
        <v>318</v>
      </c>
      <c r="C11" s="459" t="s">
        <v>627</v>
      </c>
      <c r="D11" s="491"/>
    </row>
    <row r="12" spans="1:6" x14ac:dyDescent="0.25">
      <c r="A12" s="486">
        <v>9</v>
      </c>
      <c r="B12" s="479"/>
      <c r="C12" s="459"/>
      <c r="D12" s="488"/>
    </row>
    <row r="13" spans="1:6" s="341" customFormat="1" x14ac:dyDescent="0.25">
      <c r="A13" s="342">
        <v>10</v>
      </c>
      <c r="B13" s="439"/>
      <c r="C13" s="458"/>
      <c r="D13" s="458"/>
    </row>
    <row r="14" spans="1:6" x14ac:dyDescent="0.25">
      <c r="A14" s="486">
        <v>11</v>
      </c>
      <c r="B14" s="479"/>
      <c r="C14" s="459"/>
      <c r="D14" s="488"/>
    </row>
    <row r="15" spans="1:6" x14ac:dyDescent="0.25">
      <c r="A15" s="342">
        <v>12</v>
      </c>
      <c r="B15" s="479"/>
      <c r="C15" s="459"/>
      <c r="D15" s="488"/>
    </row>
    <row r="16" spans="1:6" x14ac:dyDescent="0.25">
      <c r="A16" s="486">
        <v>13</v>
      </c>
      <c r="B16" s="479"/>
      <c r="C16" s="459"/>
      <c r="D16" s="488"/>
    </row>
    <row r="17" spans="1:4" s="341" customFormat="1" x14ac:dyDescent="0.25">
      <c r="A17" s="342">
        <v>14</v>
      </c>
      <c r="B17" s="439"/>
      <c r="C17" s="458"/>
      <c r="D17" s="458"/>
    </row>
    <row r="18" spans="1:4" x14ac:dyDescent="0.25">
      <c r="A18" s="486">
        <v>15</v>
      </c>
      <c r="B18" s="479"/>
      <c r="C18" s="459"/>
      <c r="D18" s="488"/>
    </row>
    <row r="19" spans="1:4" x14ac:dyDescent="0.25">
      <c r="A19" s="342">
        <v>16</v>
      </c>
      <c r="B19" s="479"/>
      <c r="C19" s="459"/>
      <c r="D19" s="488"/>
    </row>
    <row r="20" spans="1:4" x14ac:dyDescent="0.25">
      <c r="A20" s="486">
        <v>17</v>
      </c>
      <c r="B20" s="479"/>
      <c r="C20" s="459"/>
      <c r="D20" s="488"/>
    </row>
    <row r="21" spans="1:4" x14ac:dyDescent="0.25">
      <c r="A21" s="342"/>
      <c r="B21" s="439"/>
      <c r="C21" s="458"/>
      <c r="D21" s="461"/>
    </row>
    <row r="22" spans="1:4" x14ac:dyDescent="0.25">
      <c r="A22" s="342"/>
      <c r="B22" s="479"/>
      <c r="C22" s="459"/>
      <c r="D22" s="461"/>
    </row>
    <row r="23" spans="1:4" x14ac:dyDescent="0.25">
      <c r="A23" s="342"/>
      <c r="B23" s="479"/>
      <c r="C23" s="459"/>
      <c r="D23" s="461"/>
    </row>
    <row r="24" spans="1:4" x14ac:dyDescent="0.25">
      <c r="A24" s="342"/>
      <c r="B24" s="479"/>
      <c r="C24" s="459"/>
      <c r="D24" s="461"/>
    </row>
    <row r="25" spans="1:4" x14ac:dyDescent="0.25">
      <c r="A25" s="342"/>
      <c r="B25" s="439"/>
      <c r="C25" s="458"/>
      <c r="D25" s="461"/>
    </row>
    <row r="26" spans="1:4" x14ac:dyDescent="0.25">
      <c r="A26" s="342"/>
      <c r="B26" s="479"/>
      <c r="C26" s="459"/>
      <c r="D26" s="461"/>
    </row>
    <row r="27" spans="1:4" x14ac:dyDescent="0.25">
      <c r="A27" s="342"/>
      <c r="B27" s="479"/>
      <c r="C27" s="459"/>
      <c r="D27" s="461"/>
    </row>
    <row r="28" spans="1:4" x14ac:dyDescent="0.25">
      <c r="A28" s="355"/>
      <c r="B28" s="480"/>
      <c r="C28" s="462"/>
      <c r="D28" s="463"/>
    </row>
    <row r="29" spans="1:4" x14ac:dyDescent="0.25">
      <c r="A29" s="342"/>
      <c r="B29" s="439"/>
      <c r="C29" s="458"/>
      <c r="D29" s="461"/>
    </row>
    <row r="30" spans="1:4" x14ac:dyDescent="0.25">
      <c r="A30" s="342"/>
      <c r="B30" s="479"/>
      <c r="C30" s="459"/>
      <c r="D30" s="461"/>
    </row>
    <row r="31" spans="1:4" x14ac:dyDescent="0.25">
      <c r="A31" s="342"/>
      <c r="B31" s="479"/>
      <c r="C31" s="459"/>
      <c r="D31" s="461"/>
    </row>
    <row r="32" spans="1:4" x14ac:dyDescent="0.25">
      <c r="A32" s="342"/>
      <c r="B32" s="479"/>
      <c r="C32" s="459"/>
      <c r="D32" s="461"/>
    </row>
    <row r="33" spans="1:8" s="341" customFormat="1" x14ac:dyDescent="0.25">
      <c r="A33" s="344"/>
      <c r="B33" s="481"/>
      <c r="C33" s="458"/>
      <c r="D33" s="458"/>
    </row>
    <row r="34" spans="1:8" x14ac:dyDescent="0.25">
      <c r="A34" s="342"/>
      <c r="B34" s="479"/>
      <c r="C34" s="459"/>
      <c r="D34" s="460"/>
    </row>
    <row r="35" spans="1:8" x14ac:dyDescent="0.25">
      <c r="A35" s="342"/>
      <c r="B35" s="479"/>
      <c r="C35" s="459"/>
      <c r="D35" s="460"/>
    </row>
    <row r="36" spans="1:8" x14ac:dyDescent="0.25">
      <c r="A36" s="342"/>
      <c r="B36" s="479"/>
      <c r="C36" s="459"/>
      <c r="D36" s="460"/>
    </row>
    <row r="37" spans="1:8" s="341" customFormat="1" x14ac:dyDescent="0.25">
      <c r="A37" s="344"/>
      <c r="B37" s="481"/>
      <c r="C37" s="458"/>
      <c r="D37" s="458"/>
    </row>
    <row r="38" spans="1:8" x14ac:dyDescent="0.25">
      <c r="A38" s="342"/>
      <c r="B38" s="479"/>
      <c r="C38" s="459"/>
      <c r="D38" s="460"/>
      <c r="E38" s="464"/>
      <c r="F38" s="464"/>
      <c r="G38" s="465"/>
    </row>
    <row r="39" spans="1:8" x14ac:dyDescent="0.25">
      <c r="A39" s="342"/>
      <c r="B39" s="479"/>
      <c r="C39" s="459"/>
      <c r="D39" s="460"/>
      <c r="E39" s="464"/>
      <c r="F39" s="464"/>
      <c r="G39" s="465"/>
    </row>
    <row r="40" spans="1:8" x14ac:dyDescent="0.25">
      <c r="A40" s="342"/>
      <c r="B40" s="479"/>
      <c r="C40" s="459"/>
      <c r="D40" s="460"/>
      <c r="E40" s="464"/>
      <c r="F40" s="464"/>
      <c r="G40" s="465"/>
    </row>
    <row r="41" spans="1:8" s="341" customFormat="1" x14ac:dyDescent="0.25">
      <c r="A41" s="344"/>
      <c r="B41" s="481"/>
      <c r="C41" s="458"/>
      <c r="D41" s="458"/>
    </row>
    <row r="42" spans="1:8" x14ac:dyDescent="0.25">
      <c r="A42" s="342"/>
      <c r="B42" s="479"/>
      <c r="C42" s="459"/>
      <c r="D42" s="460"/>
      <c r="E42" s="464"/>
      <c r="F42" s="464"/>
      <c r="G42" s="464"/>
    </row>
    <row r="43" spans="1:8" x14ac:dyDescent="0.25">
      <c r="A43" s="342"/>
      <c r="B43" s="479"/>
      <c r="C43" s="459"/>
      <c r="D43" s="460"/>
      <c r="E43" s="464"/>
      <c r="F43" s="464"/>
      <c r="G43" s="464"/>
    </row>
    <row r="44" spans="1:8" x14ac:dyDescent="0.25">
      <c r="A44" s="342"/>
      <c r="B44" s="479"/>
      <c r="C44" s="459"/>
      <c r="D44" s="460"/>
      <c r="E44" s="464"/>
      <c r="F44" s="464"/>
      <c r="G44" s="464"/>
    </row>
    <row r="45" spans="1:8" s="341" customFormat="1" x14ac:dyDescent="0.25">
      <c r="A45" s="344"/>
      <c r="B45" s="481"/>
      <c r="C45" s="458"/>
      <c r="D45" s="458"/>
    </row>
    <row r="46" spans="1:8" x14ac:dyDescent="0.25">
      <c r="A46" s="342"/>
      <c r="B46" s="479"/>
      <c r="C46" s="459"/>
      <c r="D46" s="460"/>
      <c r="E46" s="464"/>
      <c r="F46" s="464"/>
      <c r="G46" s="464"/>
      <c r="H46" s="464"/>
    </row>
    <row r="47" spans="1:8" x14ac:dyDescent="0.25">
      <c r="A47" s="342"/>
      <c r="B47" s="479"/>
      <c r="C47" s="459"/>
      <c r="D47" s="460"/>
      <c r="E47" s="464"/>
      <c r="F47" s="464"/>
      <c r="G47" s="464"/>
      <c r="H47" s="464"/>
    </row>
    <row r="48" spans="1:8" x14ac:dyDescent="0.25">
      <c r="A48" s="342"/>
      <c r="B48" s="479"/>
      <c r="C48" s="459"/>
      <c r="D48" s="460"/>
      <c r="E48" s="464"/>
      <c r="F48" s="464"/>
      <c r="G48" s="464"/>
      <c r="H48" s="464"/>
    </row>
    <row r="49" spans="1:5" s="341" customFormat="1" x14ac:dyDescent="0.25">
      <c r="A49" s="345" t="s">
        <v>214</v>
      </c>
      <c r="B49" s="481"/>
      <c r="C49" s="466"/>
      <c r="D49" s="466"/>
    </row>
    <row r="50" spans="1:5" x14ac:dyDescent="0.25">
      <c r="A50" s="346"/>
      <c r="B50" s="479"/>
      <c r="C50" s="467"/>
      <c r="D50" s="468"/>
      <c r="E50" s="469"/>
    </row>
    <row r="51" spans="1:5" x14ac:dyDescent="0.25">
      <c r="A51" s="346"/>
      <c r="B51" s="479"/>
      <c r="C51" s="467"/>
      <c r="D51" s="468"/>
    </row>
    <row r="52" spans="1:5" x14ac:dyDescent="0.25">
      <c r="A52" s="346"/>
      <c r="B52" s="479"/>
      <c r="C52" s="467"/>
      <c r="D52" s="468"/>
    </row>
    <row r="53" spans="1:5" x14ac:dyDescent="0.25">
      <c r="A53" s="346"/>
      <c r="B53" s="479"/>
      <c r="C53" s="467"/>
      <c r="D53" s="468"/>
    </row>
    <row r="54" spans="1:5" x14ac:dyDescent="0.25">
      <c r="A54" s="346"/>
      <c r="B54" s="479"/>
      <c r="C54" s="467"/>
      <c r="D54" s="468"/>
    </row>
    <row r="55" spans="1:5" x14ac:dyDescent="0.25">
      <c r="A55" s="346"/>
      <c r="B55" s="479"/>
      <c r="C55" s="467"/>
      <c r="D55" s="468"/>
    </row>
    <row r="56" spans="1:5" x14ac:dyDescent="0.25">
      <c r="A56" s="346"/>
      <c r="B56" s="479"/>
      <c r="C56" s="467"/>
      <c r="D56" s="468"/>
    </row>
    <row r="57" spans="1:5" s="341" customFormat="1" x14ac:dyDescent="0.25">
      <c r="A57" s="343" t="s">
        <v>219</v>
      </c>
      <c r="B57" s="457"/>
      <c r="C57" s="466"/>
      <c r="D57" s="466"/>
    </row>
    <row r="58" spans="1:5" x14ac:dyDescent="0.25">
      <c r="A58" s="342"/>
      <c r="B58" s="478"/>
      <c r="C58" s="467"/>
      <c r="D58" s="460"/>
    </row>
    <row r="59" spans="1:5" x14ac:dyDescent="0.25">
      <c r="A59" s="342"/>
      <c r="B59" s="478"/>
      <c r="C59" s="467"/>
      <c r="D59" s="460"/>
    </row>
    <row r="60" spans="1:5" x14ac:dyDescent="0.25">
      <c r="A60" s="355"/>
      <c r="B60" s="482"/>
      <c r="C60" s="470"/>
      <c r="D60" s="471"/>
    </row>
    <row r="61" spans="1:5" s="338" customFormat="1" ht="70.5" customHeight="1" x14ac:dyDescent="0.25">
      <c r="A61" s="347" t="s">
        <v>227</v>
      </c>
      <c r="B61" s="437"/>
      <c r="C61" s="339"/>
      <c r="D61" s="339"/>
    </row>
    <row r="62" spans="1:5" x14ac:dyDescent="0.25">
      <c r="A62" s="342"/>
      <c r="B62" s="478"/>
      <c r="C62" s="467"/>
      <c r="D62" s="460"/>
    </row>
    <row r="63" spans="1:5" x14ac:dyDescent="0.25">
      <c r="A63" s="342"/>
      <c r="B63" s="478"/>
      <c r="C63" s="467"/>
      <c r="D63" s="460"/>
    </row>
    <row r="64" spans="1:5" x14ac:dyDescent="0.25">
      <c r="A64" s="342"/>
      <c r="B64" s="478"/>
      <c r="C64" s="467"/>
      <c r="D64" s="460"/>
    </row>
    <row r="65" spans="1:4" s="341" customFormat="1" x14ac:dyDescent="0.25">
      <c r="A65" s="343" t="s">
        <v>232</v>
      </c>
      <c r="B65" s="483"/>
      <c r="C65" s="466"/>
      <c r="D65" s="466"/>
    </row>
    <row r="66" spans="1:4" x14ac:dyDescent="0.25">
      <c r="A66" s="342"/>
      <c r="B66" s="478"/>
      <c r="C66" s="467"/>
      <c r="D66" s="472"/>
    </row>
    <row r="67" spans="1:4" x14ac:dyDescent="0.25">
      <c r="A67" s="342"/>
      <c r="B67" s="478"/>
      <c r="C67" s="467"/>
      <c r="D67" s="472"/>
    </row>
    <row r="68" spans="1:4" s="341" customFormat="1" x14ac:dyDescent="0.25">
      <c r="A68" s="343" t="s">
        <v>237</v>
      </c>
      <c r="B68" s="457"/>
      <c r="C68" s="466"/>
      <c r="D68" s="466"/>
    </row>
    <row r="69" spans="1:4" x14ac:dyDescent="0.25">
      <c r="A69" s="342"/>
      <c r="B69" s="478"/>
      <c r="C69" s="467"/>
      <c r="D69" s="472"/>
    </row>
    <row r="70" spans="1:4" x14ac:dyDescent="0.25">
      <c r="A70" s="342"/>
      <c r="B70" s="478"/>
      <c r="C70" s="467"/>
      <c r="D70" s="472"/>
    </row>
    <row r="71" spans="1:4" s="341" customFormat="1" x14ac:dyDescent="0.25">
      <c r="A71" s="343" t="s">
        <v>240</v>
      </c>
      <c r="B71" s="457"/>
      <c r="C71" s="466"/>
      <c r="D71" s="466"/>
    </row>
    <row r="72" spans="1:4" ht="21.6" x14ac:dyDescent="0.25">
      <c r="A72" s="342"/>
      <c r="B72" s="478"/>
      <c r="C72" s="467"/>
      <c r="D72" s="403"/>
    </row>
    <row r="73" spans="1:4" ht="21.6" x14ac:dyDescent="0.25">
      <c r="A73" s="342"/>
      <c r="B73" s="478"/>
      <c r="C73" s="467"/>
      <c r="D73" s="403"/>
    </row>
    <row r="74" spans="1:4" ht="21.6" x14ac:dyDescent="0.25">
      <c r="A74" s="342"/>
      <c r="B74" s="478"/>
      <c r="C74" s="467"/>
      <c r="D74" s="403"/>
    </row>
    <row r="75" spans="1:4" ht="21.6" x14ac:dyDescent="0.25">
      <c r="A75" s="342"/>
      <c r="B75" s="478"/>
      <c r="C75" s="467"/>
      <c r="D75" s="403"/>
    </row>
    <row r="76" spans="1:4" ht="21.6" x14ac:dyDescent="0.25">
      <c r="A76" s="342"/>
      <c r="B76" s="478"/>
      <c r="C76" s="467"/>
      <c r="D76" s="403"/>
    </row>
    <row r="77" spans="1:4" ht="21.6" x14ac:dyDescent="0.25">
      <c r="A77" s="342"/>
      <c r="B77" s="478"/>
      <c r="C77" s="467"/>
      <c r="D77" s="403"/>
    </row>
    <row r="78" spans="1:4" x14ac:dyDescent="0.25">
      <c r="A78" s="343" t="s">
        <v>514</v>
      </c>
      <c r="B78" s="484"/>
      <c r="C78" s="196"/>
      <c r="D78" s="473"/>
    </row>
    <row r="79" spans="1:4" s="341" customFormat="1" x14ac:dyDescent="0.25">
      <c r="A79" s="343" t="s">
        <v>242</v>
      </c>
      <c r="B79" s="440"/>
      <c r="C79" s="340"/>
      <c r="D79" s="340"/>
    </row>
    <row r="80" spans="1:4" x14ac:dyDescent="0.25">
      <c r="A80" s="342"/>
      <c r="B80" s="479"/>
      <c r="C80" s="467"/>
      <c r="D80" s="474"/>
    </row>
    <row r="81" spans="1:4" s="333" customFormat="1" ht="84" customHeight="1" x14ac:dyDescent="0.25">
      <c r="A81" s="348"/>
      <c r="B81" s="438"/>
      <c r="C81" s="334"/>
      <c r="D81" s="335"/>
    </row>
    <row r="82" spans="1:4" s="341" customFormat="1" x14ac:dyDescent="0.25">
      <c r="A82" s="343" t="s">
        <v>243</v>
      </c>
      <c r="B82" s="481"/>
      <c r="C82" s="466"/>
      <c r="D82" s="475"/>
    </row>
    <row r="83" spans="1:4" s="341" customFormat="1" x14ac:dyDescent="0.25">
      <c r="A83" s="349" t="s">
        <v>244</v>
      </c>
      <c r="B83" s="485"/>
      <c r="C83" s="476"/>
      <c r="D83" s="477"/>
    </row>
    <row r="84" spans="1:4" ht="21.6" x14ac:dyDescent="0.25">
      <c r="A84" s="1632" t="s">
        <v>585</v>
      </c>
      <c r="B84" s="1632"/>
    </row>
    <row r="85" spans="1:4" ht="21.6" x14ac:dyDescent="0.25">
      <c r="A85" s="1632" t="s">
        <v>584</v>
      </c>
      <c r="B85" s="1632"/>
    </row>
  </sheetData>
  <mergeCells count="4">
    <mergeCell ref="A1:B1"/>
    <mergeCell ref="A2:B2"/>
    <mergeCell ref="A84:B84"/>
    <mergeCell ref="A85:B85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</sheetPr>
  <dimension ref="A1:F28"/>
  <sheetViews>
    <sheetView view="pageBreakPreview" topLeftCell="A13" zoomScale="85" zoomScaleNormal="100" zoomScaleSheetLayoutView="85" workbookViewId="0">
      <selection activeCell="H25" sqref="H25"/>
    </sheetView>
  </sheetViews>
  <sheetFormatPr defaultColWidth="9" defaultRowHeight="23.4" x14ac:dyDescent="0.6"/>
  <cols>
    <col min="1" max="1" width="32.69921875" style="26" customWidth="1"/>
    <col min="2" max="2" width="14.69921875" style="26" customWidth="1"/>
    <col min="3" max="3" width="9.69921875" style="26" customWidth="1"/>
    <col min="4" max="4" width="17.8984375" style="26" customWidth="1"/>
    <col min="5" max="5" width="9.69921875" style="26" customWidth="1"/>
    <col min="6" max="6" width="18.69921875" style="26" customWidth="1"/>
    <col min="7" max="16384" width="9" style="26"/>
  </cols>
  <sheetData>
    <row r="1" spans="1:6" s="24" customFormat="1" ht="31.8" x14ac:dyDescent="0.8">
      <c r="A1" s="1712" t="s">
        <v>897</v>
      </c>
      <c r="B1" s="1712"/>
      <c r="C1" s="1712"/>
      <c r="D1" s="73"/>
      <c r="E1" s="73"/>
      <c r="F1" s="73"/>
    </row>
    <row r="2" spans="1:6" s="24" customFormat="1" ht="31.8" x14ac:dyDescent="0.8">
      <c r="A2" s="1713" t="s">
        <v>943</v>
      </c>
      <c r="B2" s="1713"/>
      <c r="C2" s="1713"/>
      <c r="D2" s="1714" t="s">
        <v>439</v>
      </c>
      <c r="E2" s="1714"/>
      <c r="F2" s="1714"/>
    </row>
    <row r="3" spans="1:6" ht="42" x14ac:dyDescent="0.6">
      <c r="A3" s="74" t="s">
        <v>311</v>
      </c>
      <c r="B3" s="75" t="s">
        <v>648</v>
      </c>
      <c r="C3" s="1710" t="s">
        <v>684</v>
      </c>
      <c r="D3" s="75" t="s">
        <v>446</v>
      </c>
      <c r="E3" s="1710" t="s">
        <v>684</v>
      </c>
      <c r="F3" s="75" t="s">
        <v>445</v>
      </c>
    </row>
    <row r="4" spans="1:6" ht="45" customHeight="1" x14ac:dyDescent="0.6">
      <c r="A4" s="80" t="s">
        <v>312</v>
      </c>
      <c r="B4" s="76" t="s">
        <v>652</v>
      </c>
      <c r="C4" s="1711"/>
      <c r="D4" s="81" t="s">
        <v>262</v>
      </c>
      <c r="E4" s="1711"/>
      <c r="F4" s="76" t="s">
        <v>444</v>
      </c>
    </row>
    <row r="5" spans="1:6" ht="24" customHeight="1" x14ac:dyDescent="0.6">
      <c r="A5" s="77" t="s">
        <v>313</v>
      </c>
      <c r="B5" s="83">
        <v>2160100</v>
      </c>
      <c r="C5" s="84">
        <v>64.234320711873636</v>
      </c>
      <c r="D5" s="83">
        <v>844220453.29766023</v>
      </c>
      <c r="E5" s="84">
        <v>22.443689048461351</v>
      </c>
      <c r="F5" s="85">
        <v>390.82470871610582</v>
      </c>
    </row>
    <row r="6" spans="1:6" ht="24" customHeight="1" x14ac:dyDescent="0.6">
      <c r="A6" s="78" t="s">
        <v>314</v>
      </c>
      <c r="B6" s="86">
        <v>16139</v>
      </c>
      <c r="C6" s="87">
        <v>0.47992116196885731</v>
      </c>
      <c r="D6" s="88">
        <v>2591672.0860000001</v>
      </c>
      <c r="E6" s="87">
        <v>6.8899873470907771E-2</v>
      </c>
      <c r="F6" s="89">
        <v>160.58442815539996</v>
      </c>
    </row>
    <row r="7" spans="1:6" ht="24" customHeight="1" x14ac:dyDescent="0.6">
      <c r="A7" s="78" t="s">
        <v>315</v>
      </c>
      <c r="B7" s="86">
        <v>620360</v>
      </c>
      <c r="C7" s="87">
        <v>18.447480763306295</v>
      </c>
      <c r="D7" s="88">
        <v>2116757125.3179226</v>
      </c>
      <c r="E7" s="87">
        <v>56.274209569523187</v>
      </c>
      <c r="F7" s="89">
        <v>3412.1431512636577</v>
      </c>
    </row>
    <row r="8" spans="1:6" ht="24" customHeight="1" x14ac:dyDescent="0.6">
      <c r="A8" s="78" t="s">
        <v>440</v>
      </c>
      <c r="B8" s="86">
        <v>45942</v>
      </c>
      <c r="C8" s="87">
        <v>1.3661650674250723</v>
      </c>
      <c r="D8" s="88">
        <v>18642403.087420002</v>
      </c>
      <c r="E8" s="87">
        <v>0.49561023589961151</v>
      </c>
      <c r="F8" s="89">
        <v>405.78126958817643</v>
      </c>
    </row>
    <row r="9" spans="1:6" ht="24" customHeight="1" x14ac:dyDescent="0.6">
      <c r="A9" s="78" t="s">
        <v>441</v>
      </c>
      <c r="B9" s="86">
        <v>108355</v>
      </c>
      <c r="C9" s="87">
        <v>3.2221238927526819</v>
      </c>
      <c r="D9" s="88">
        <v>259236878.00838003</v>
      </c>
      <c r="E9" s="87">
        <v>6.8918395155993259</v>
      </c>
      <c r="F9" s="89">
        <v>2392.4773015401229</v>
      </c>
    </row>
    <row r="10" spans="1:6" ht="24" customHeight="1" x14ac:dyDescent="0.6">
      <c r="A10" s="78" t="s">
        <v>442</v>
      </c>
      <c r="B10" s="86">
        <v>13231</v>
      </c>
      <c r="C10" s="87">
        <v>0.39344673734493779</v>
      </c>
      <c r="D10" s="88">
        <v>13395282.41626</v>
      </c>
      <c r="E10" s="87">
        <v>0.3561149840572036</v>
      </c>
      <c r="F10" s="89">
        <v>1012.4164776857381</v>
      </c>
    </row>
    <row r="11" spans="1:6" ht="44.4" x14ac:dyDescent="0.6">
      <c r="A11" s="82" t="s">
        <v>269</v>
      </c>
      <c r="B11" s="86">
        <v>398717</v>
      </c>
      <c r="C11" s="87">
        <v>11.856541665328514</v>
      </c>
      <c r="D11" s="88">
        <v>506661041.22605002</v>
      </c>
      <c r="E11" s="87">
        <v>13.469636772988428</v>
      </c>
      <c r="F11" s="89">
        <v>1270.7284646153789</v>
      </c>
    </row>
    <row r="12" spans="1:6" x14ac:dyDescent="0.6">
      <c r="A12" s="1045" t="s">
        <v>316</v>
      </c>
      <c r="B12" s="1338">
        <v>3362844</v>
      </c>
      <c r="C12" s="1339">
        <v>100</v>
      </c>
      <c r="D12" s="1338">
        <v>3761504855.4396925</v>
      </c>
      <c r="E12" s="1339">
        <v>100</v>
      </c>
      <c r="F12" s="1340">
        <v>1118.5487210943156</v>
      </c>
    </row>
    <row r="13" spans="1:6" ht="24.6" x14ac:dyDescent="0.7">
      <c r="A13" s="27"/>
      <c r="B13" s="25"/>
      <c r="C13" s="25"/>
      <c r="D13" s="25"/>
      <c r="E13" s="25"/>
      <c r="F13" s="25"/>
    </row>
    <row r="14" spans="1:6" s="24" customFormat="1" ht="33.6" x14ac:dyDescent="0.95">
      <c r="A14" s="850" t="s">
        <v>898</v>
      </c>
      <c r="B14" s="23"/>
      <c r="C14" s="23"/>
      <c r="D14" s="23"/>
      <c r="E14" s="23"/>
      <c r="F14" s="23"/>
    </row>
    <row r="15" spans="1:6" s="24" customFormat="1" ht="31.8" x14ac:dyDescent="0.8">
      <c r="A15" s="90" t="s">
        <v>944</v>
      </c>
      <c r="B15" s="79"/>
      <c r="C15" s="79"/>
      <c r="D15" s="79"/>
    </row>
    <row r="16" spans="1:6" s="24" customFormat="1" ht="31.8" x14ac:dyDescent="0.8">
      <c r="A16" s="90"/>
      <c r="B16" s="79"/>
      <c r="C16" s="79"/>
      <c r="D16" s="1714" t="s">
        <v>439</v>
      </c>
      <c r="E16" s="1714"/>
      <c r="F16" s="1714"/>
    </row>
    <row r="17" spans="1:6" ht="42" x14ac:dyDescent="0.6">
      <c r="A17" s="74" t="s">
        <v>311</v>
      </c>
      <c r="B17" s="75" t="s">
        <v>648</v>
      </c>
      <c r="C17" s="1710" t="s">
        <v>684</v>
      </c>
      <c r="D17" s="75" t="s">
        <v>446</v>
      </c>
      <c r="E17" s="1710" t="s">
        <v>684</v>
      </c>
      <c r="F17" s="75" t="s">
        <v>445</v>
      </c>
    </row>
    <row r="18" spans="1:6" ht="45" customHeight="1" x14ac:dyDescent="0.6">
      <c r="A18" s="80" t="s">
        <v>312</v>
      </c>
      <c r="B18" s="76" t="s">
        <v>652</v>
      </c>
      <c r="C18" s="1711"/>
      <c r="D18" s="81" t="s">
        <v>262</v>
      </c>
      <c r="E18" s="1711"/>
      <c r="F18" s="76" t="s">
        <v>444</v>
      </c>
    </row>
    <row r="19" spans="1:6" ht="24" customHeight="1" x14ac:dyDescent="0.6">
      <c r="A19" s="77" t="s">
        <v>313</v>
      </c>
      <c r="B19" s="83">
        <v>20009234</v>
      </c>
      <c r="C19" s="84">
        <v>75.758682585963555</v>
      </c>
      <c r="D19" s="83">
        <v>6251636741.2371531</v>
      </c>
      <c r="E19" s="84">
        <v>27.343437242339569</v>
      </c>
      <c r="F19" s="85">
        <v>312.4375846290344</v>
      </c>
    </row>
    <row r="20" spans="1:6" ht="24" customHeight="1" x14ac:dyDescent="0.6">
      <c r="A20" s="78" t="s">
        <v>314</v>
      </c>
      <c r="B20" s="86">
        <v>704865</v>
      </c>
      <c r="C20" s="87">
        <v>2.6687500281597587</v>
      </c>
      <c r="D20" s="88">
        <v>65536986.802000009</v>
      </c>
      <c r="E20" s="87">
        <v>0.2866459712625431</v>
      </c>
      <c r="F20" s="89">
        <v>92.97806927851434</v>
      </c>
    </row>
    <row r="21" spans="1:6" ht="24" customHeight="1" x14ac:dyDescent="0.6">
      <c r="A21" s="78" t="s">
        <v>315</v>
      </c>
      <c r="B21" s="86">
        <v>3164471</v>
      </c>
      <c r="C21" s="87">
        <v>11.981275946969618</v>
      </c>
      <c r="D21" s="88">
        <v>11822923157.439783</v>
      </c>
      <c r="E21" s="87">
        <v>51.711155135428299</v>
      </c>
      <c r="F21" s="89">
        <v>3736.1452063993579</v>
      </c>
    </row>
    <row r="22" spans="1:6" ht="24" customHeight="1" x14ac:dyDescent="0.6">
      <c r="A22" s="78" t="s">
        <v>440</v>
      </c>
      <c r="B22" s="86">
        <v>349686</v>
      </c>
      <c r="C22" s="87">
        <v>1.3239762541012441</v>
      </c>
      <c r="D22" s="88">
        <v>127653668.34008002</v>
      </c>
      <c r="E22" s="87">
        <v>0.55833219578920468</v>
      </c>
      <c r="F22" s="89">
        <v>365.05227072310595</v>
      </c>
    </row>
    <row r="23" spans="1:6" ht="24" customHeight="1" x14ac:dyDescent="0.6">
      <c r="A23" s="78" t="s">
        <v>441</v>
      </c>
      <c r="B23" s="86">
        <v>600370</v>
      </c>
      <c r="C23" s="87">
        <v>2.2731125171575752</v>
      </c>
      <c r="D23" s="88">
        <v>1445255117.6969402</v>
      </c>
      <c r="E23" s="87">
        <v>6.3212634139865269</v>
      </c>
      <c r="F23" s="89">
        <v>2407.2740438345359</v>
      </c>
    </row>
    <row r="24" spans="1:6" ht="24" customHeight="1" x14ac:dyDescent="0.6">
      <c r="A24" s="78" t="s">
        <v>442</v>
      </c>
      <c r="B24" s="86">
        <v>119660</v>
      </c>
      <c r="C24" s="87">
        <v>0.45305502240797418</v>
      </c>
      <c r="D24" s="88">
        <v>92689892.630080014</v>
      </c>
      <c r="E24" s="87">
        <v>0.40540747439977365</v>
      </c>
      <c r="F24" s="89">
        <v>774.610501672071</v>
      </c>
    </row>
    <row r="25" spans="1:6" ht="44.4" x14ac:dyDescent="0.6">
      <c r="A25" s="82" t="s">
        <v>443</v>
      </c>
      <c r="B25" s="86">
        <v>1463517</v>
      </c>
      <c r="C25" s="87">
        <v>5.5411476452402741</v>
      </c>
      <c r="D25" s="88">
        <v>3057694600.850822</v>
      </c>
      <c r="E25" s="87">
        <v>13.373758566794077</v>
      </c>
      <c r="F25" s="89">
        <v>2089.2784988837316</v>
      </c>
    </row>
    <row r="26" spans="1:6" x14ac:dyDescent="0.6">
      <c r="A26" s="1045" t="s">
        <v>316</v>
      </c>
      <c r="B26" s="1341">
        <v>26411803</v>
      </c>
      <c r="C26" s="91">
        <v>100</v>
      </c>
      <c r="D26" s="1341">
        <v>22863390164.996861</v>
      </c>
      <c r="E26" s="91">
        <v>100</v>
      </c>
      <c r="F26" s="1342">
        <v>865.65048834405059</v>
      </c>
    </row>
    <row r="27" spans="1:6" ht="24.6" x14ac:dyDescent="0.7">
      <c r="A27" s="27"/>
      <c r="B27" s="25"/>
      <c r="C27" s="25"/>
      <c r="D27" s="25"/>
      <c r="E27" s="25"/>
      <c r="F27" s="25"/>
    </row>
    <row r="28" spans="1:6" ht="24.6" x14ac:dyDescent="0.7">
      <c r="A28" s="27"/>
      <c r="B28" s="25"/>
      <c r="C28" s="25"/>
      <c r="D28" s="25"/>
      <c r="E28" s="25"/>
      <c r="F28" s="25"/>
    </row>
  </sheetData>
  <mergeCells count="8">
    <mergeCell ref="C17:C18"/>
    <mergeCell ref="E17:E18"/>
    <mergeCell ref="A1:C1"/>
    <mergeCell ref="A2:C2"/>
    <mergeCell ref="D2:F2"/>
    <mergeCell ref="D16:F16"/>
    <mergeCell ref="C3:C4"/>
    <mergeCell ref="E3:E4"/>
  </mergeCells>
  <printOptions horizontalCentered="1"/>
  <pageMargins left="0.25" right="0.25" top="0.75" bottom="0.75" header="0.3" footer="0.3"/>
  <pageSetup paperSize="9" scale="8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79998168889431442"/>
  </sheetPr>
  <dimension ref="A1:AA33"/>
  <sheetViews>
    <sheetView view="pageBreakPreview" zoomScale="70" zoomScaleNormal="55" zoomScaleSheetLayoutView="70" workbookViewId="0">
      <pane xSplit="1" ySplit="8" topLeftCell="S31" activePane="bottomRight" state="frozen"/>
      <selection activeCell="H25" sqref="H25"/>
      <selection pane="topRight" activeCell="H25" sqref="H25"/>
      <selection pane="bottomLeft" activeCell="H25" sqref="H25"/>
      <selection pane="bottomRight" activeCell="H25" sqref="H25"/>
    </sheetView>
  </sheetViews>
  <sheetFormatPr defaultRowHeight="24.6" x14ac:dyDescent="0.7"/>
  <cols>
    <col min="1" max="1" width="16.69921875" style="15" customWidth="1"/>
    <col min="2" max="2" width="16.8984375" style="15" bestFit="1" customWidth="1"/>
    <col min="3" max="3" width="27.296875" style="143" bestFit="1" customWidth="1"/>
    <col min="4" max="4" width="16.8984375" style="15" bestFit="1" customWidth="1"/>
    <col min="5" max="5" width="27.296875" style="143" bestFit="1" customWidth="1"/>
    <col min="6" max="6" width="16.8984375" style="15" bestFit="1" customWidth="1"/>
    <col min="7" max="7" width="27.296875" style="143" bestFit="1" customWidth="1"/>
    <col min="8" max="8" width="16.8984375" style="15" bestFit="1" customWidth="1"/>
    <col min="9" max="9" width="23.69921875" style="143" bestFit="1" customWidth="1"/>
    <col min="10" max="10" width="16.8984375" style="15" bestFit="1" customWidth="1"/>
    <col min="11" max="11" width="27.296875" style="143" bestFit="1" customWidth="1"/>
    <col min="12" max="12" width="16.8984375" style="15" bestFit="1" customWidth="1"/>
    <col min="13" max="13" width="25.59765625" style="143" bestFit="1" customWidth="1"/>
    <col min="14" max="14" width="16.8984375" style="15" bestFit="1" customWidth="1"/>
    <col min="15" max="15" width="30.09765625" style="143" bestFit="1" customWidth="1"/>
    <col min="16" max="16" width="16.8984375" style="15" bestFit="1" customWidth="1"/>
    <col min="17" max="17" width="23.3984375" style="143" bestFit="1" customWidth="1"/>
    <col min="18" max="18" width="16.8984375" style="15" bestFit="1" customWidth="1"/>
    <col min="19" max="19" width="25.59765625" style="143" bestFit="1" customWidth="1"/>
    <col min="20" max="20" width="19.8984375" style="15" customWidth="1"/>
    <col min="21" max="21" width="23.3984375" style="143" bestFit="1" customWidth="1"/>
    <col min="22" max="22" width="19.09765625" style="15" customWidth="1"/>
    <col min="23" max="23" width="26.3984375" style="143" bestFit="1" customWidth="1"/>
    <col min="24" max="24" width="23.3984375" style="15" bestFit="1" customWidth="1"/>
    <col min="25" max="25" width="10.59765625" style="15" customWidth="1"/>
    <col min="26" max="26" width="30.09765625" style="143" bestFit="1" customWidth="1"/>
    <col min="27" max="27" width="10.59765625" style="15" customWidth="1"/>
    <col min="28" max="264" width="9" style="15"/>
    <col min="265" max="265" width="14.09765625" style="15" customWidth="1"/>
    <col min="266" max="266" width="14.69921875" style="15" bestFit="1" customWidth="1"/>
    <col min="267" max="267" width="21.3984375" style="15" bestFit="1" customWidth="1"/>
    <col min="268" max="268" width="14.69921875" style="15" bestFit="1" customWidth="1"/>
    <col min="269" max="269" width="21.3984375" style="15" bestFit="1" customWidth="1"/>
    <col min="270" max="270" width="14.69921875" style="15" bestFit="1" customWidth="1"/>
    <col min="271" max="271" width="21.3984375" style="15" bestFit="1" customWidth="1"/>
    <col min="272" max="272" width="14.69921875" style="15" bestFit="1" customWidth="1"/>
    <col min="273" max="273" width="21.3984375" style="15" bestFit="1" customWidth="1"/>
    <col min="274" max="274" width="14.69921875" style="15" bestFit="1" customWidth="1"/>
    <col min="275" max="275" width="21.3984375" style="15" bestFit="1" customWidth="1"/>
    <col min="276" max="276" width="16.59765625" style="15" bestFit="1" customWidth="1"/>
    <col min="277" max="277" width="14.09765625" style="15" bestFit="1" customWidth="1"/>
    <col min="278" max="278" width="16.59765625" style="15" bestFit="1" customWidth="1"/>
    <col min="279" max="279" width="14.09765625" style="15" bestFit="1" customWidth="1"/>
    <col min="280" max="280" width="14.3984375" style="15" bestFit="1" customWidth="1"/>
    <col min="281" max="281" width="14.59765625" style="15" customWidth="1"/>
    <col min="282" max="282" width="13.8984375" style="15" bestFit="1" customWidth="1"/>
    <col min="283" max="283" width="14.59765625" style="15" customWidth="1"/>
    <col min="284" max="520" width="9" style="15"/>
    <col min="521" max="521" width="14.09765625" style="15" customWidth="1"/>
    <col min="522" max="522" width="14.69921875" style="15" bestFit="1" customWidth="1"/>
    <col min="523" max="523" width="21.3984375" style="15" bestFit="1" customWidth="1"/>
    <col min="524" max="524" width="14.69921875" style="15" bestFit="1" customWidth="1"/>
    <col min="525" max="525" width="21.3984375" style="15" bestFit="1" customWidth="1"/>
    <col min="526" max="526" width="14.69921875" style="15" bestFit="1" customWidth="1"/>
    <col min="527" max="527" width="21.3984375" style="15" bestFit="1" customWidth="1"/>
    <col min="528" max="528" width="14.69921875" style="15" bestFit="1" customWidth="1"/>
    <col min="529" max="529" width="21.3984375" style="15" bestFit="1" customWidth="1"/>
    <col min="530" max="530" width="14.69921875" style="15" bestFit="1" customWidth="1"/>
    <col min="531" max="531" width="21.3984375" style="15" bestFit="1" customWidth="1"/>
    <col min="532" max="532" width="16.59765625" style="15" bestFit="1" customWidth="1"/>
    <col min="533" max="533" width="14.09765625" style="15" bestFit="1" customWidth="1"/>
    <col min="534" max="534" width="16.59765625" style="15" bestFit="1" customWidth="1"/>
    <col min="535" max="535" width="14.09765625" style="15" bestFit="1" customWidth="1"/>
    <col min="536" max="536" width="14.3984375" style="15" bestFit="1" customWidth="1"/>
    <col min="537" max="537" width="14.59765625" style="15" customWidth="1"/>
    <col min="538" max="538" width="13.8984375" style="15" bestFit="1" customWidth="1"/>
    <col min="539" max="539" width="14.59765625" style="15" customWidth="1"/>
    <col min="540" max="776" width="9" style="15"/>
    <col min="777" max="777" width="14.09765625" style="15" customWidth="1"/>
    <col min="778" max="778" width="14.69921875" style="15" bestFit="1" customWidth="1"/>
    <col min="779" max="779" width="21.3984375" style="15" bestFit="1" customWidth="1"/>
    <col min="780" max="780" width="14.69921875" style="15" bestFit="1" customWidth="1"/>
    <col min="781" max="781" width="21.3984375" style="15" bestFit="1" customWidth="1"/>
    <col min="782" max="782" width="14.69921875" style="15" bestFit="1" customWidth="1"/>
    <col min="783" max="783" width="21.3984375" style="15" bestFit="1" customWidth="1"/>
    <col min="784" max="784" width="14.69921875" style="15" bestFit="1" customWidth="1"/>
    <col min="785" max="785" width="21.3984375" style="15" bestFit="1" customWidth="1"/>
    <col min="786" max="786" width="14.69921875" style="15" bestFit="1" customWidth="1"/>
    <col min="787" max="787" width="21.3984375" style="15" bestFit="1" customWidth="1"/>
    <col min="788" max="788" width="16.59765625" style="15" bestFit="1" customWidth="1"/>
    <col min="789" max="789" width="14.09765625" style="15" bestFit="1" customWidth="1"/>
    <col min="790" max="790" width="16.59765625" style="15" bestFit="1" customWidth="1"/>
    <col min="791" max="791" width="14.09765625" style="15" bestFit="1" customWidth="1"/>
    <col min="792" max="792" width="14.3984375" style="15" bestFit="1" customWidth="1"/>
    <col min="793" max="793" width="14.59765625" style="15" customWidth="1"/>
    <col min="794" max="794" width="13.8984375" style="15" bestFit="1" customWidth="1"/>
    <col min="795" max="795" width="14.59765625" style="15" customWidth="1"/>
    <col min="796" max="1032" width="9" style="15"/>
    <col min="1033" max="1033" width="14.09765625" style="15" customWidth="1"/>
    <col min="1034" max="1034" width="14.69921875" style="15" bestFit="1" customWidth="1"/>
    <col min="1035" max="1035" width="21.3984375" style="15" bestFit="1" customWidth="1"/>
    <col min="1036" max="1036" width="14.69921875" style="15" bestFit="1" customWidth="1"/>
    <col min="1037" max="1037" width="21.3984375" style="15" bestFit="1" customWidth="1"/>
    <col min="1038" max="1038" width="14.69921875" style="15" bestFit="1" customWidth="1"/>
    <col min="1039" max="1039" width="21.3984375" style="15" bestFit="1" customWidth="1"/>
    <col min="1040" max="1040" width="14.69921875" style="15" bestFit="1" customWidth="1"/>
    <col min="1041" max="1041" width="21.3984375" style="15" bestFit="1" customWidth="1"/>
    <col min="1042" max="1042" width="14.69921875" style="15" bestFit="1" customWidth="1"/>
    <col min="1043" max="1043" width="21.3984375" style="15" bestFit="1" customWidth="1"/>
    <col min="1044" max="1044" width="16.59765625" style="15" bestFit="1" customWidth="1"/>
    <col min="1045" max="1045" width="14.09765625" style="15" bestFit="1" customWidth="1"/>
    <col min="1046" max="1046" width="16.59765625" style="15" bestFit="1" customWidth="1"/>
    <col min="1047" max="1047" width="14.09765625" style="15" bestFit="1" customWidth="1"/>
    <col min="1048" max="1048" width="14.3984375" style="15" bestFit="1" customWidth="1"/>
    <col min="1049" max="1049" width="14.59765625" style="15" customWidth="1"/>
    <col min="1050" max="1050" width="13.8984375" style="15" bestFit="1" customWidth="1"/>
    <col min="1051" max="1051" width="14.59765625" style="15" customWidth="1"/>
    <col min="1052" max="1288" width="9" style="15"/>
    <col min="1289" max="1289" width="14.09765625" style="15" customWidth="1"/>
    <col min="1290" max="1290" width="14.69921875" style="15" bestFit="1" customWidth="1"/>
    <col min="1291" max="1291" width="21.3984375" style="15" bestFit="1" customWidth="1"/>
    <col min="1292" max="1292" width="14.69921875" style="15" bestFit="1" customWidth="1"/>
    <col min="1293" max="1293" width="21.3984375" style="15" bestFit="1" customWidth="1"/>
    <col min="1294" max="1294" width="14.69921875" style="15" bestFit="1" customWidth="1"/>
    <col min="1295" max="1295" width="21.3984375" style="15" bestFit="1" customWidth="1"/>
    <col min="1296" max="1296" width="14.69921875" style="15" bestFit="1" customWidth="1"/>
    <col min="1297" max="1297" width="21.3984375" style="15" bestFit="1" customWidth="1"/>
    <col min="1298" max="1298" width="14.69921875" style="15" bestFit="1" customWidth="1"/>
    <col min="1299" max="1299" width="21.3984375" style="15" bestFit="1" customWidth="1"/>
    <col min="1300" max="1300" width="16.59765625" style="15" bestFit="1" customWidth="1"/>
    <col min="1301" max="1301" width="14.09765625" style="15" bestFit="1" customWidth="1"/>
    <col min="1302" max="1302" width="16.59765625" style="15" bestFit="1" customWidth="1"/>
    <col min="1303" max="1303" width="14.09765625" style="15" bestFit="1" customWidth="1"/>
    <col min="1304" max="1304" width="14.3984375" style="15" bestFit="1" customWidth="1"/>
    <col min="1305" max="1305" width="14.59765625" style="15" customWidth="1"/>
    <col min="1306" max="1306" width="13.8984375" style="15" bestFit="1" customWidth="1"/>
    <col min="1307" max="1307" width="14.59765625" style="15" customWidth="1"/>
    <col min="1308" max="1544" width="9" style="15"/>
    <col min="1545" max="1545" width="14.09765625" style="15" customWidth="1"/>
    <col min="1546" max="1546" width="14.69921875" style="15" bestFit="1" customWidth="1"/>
    <col min="1547" max="1547" width="21.3984375" style="15" bestFit="1" customWidth="1"/>
    <col min="1548" max="1548" width="14.69921875" style="15" bestFit="1" customWidth="1"/>
    <col min="1549" max="1549" width="21.3984375" style="15" bestFit="1" customWidth="1"/>
    <col min="1550" max="1550" width="14.69921875" style="15" bestFit="1" customWidth="1"/>
    <col min="1551" max="1551" width="21.3984375" style="15" bestFit="1" customWidth="1"/>
    <col min="1552" max="1552" width="14.69921875" style="15" bestFit="1" customWidth="1"/>
    <col min="1553" max="1553" width="21.3984375" style="15" bestFit="1" customWidth="1"/>
    <col min="1554" max="1554" width="14.69921875" style="15" bestFit="1" customWidth="1"/>
    <col min="1555" max="1555" width="21.3984375" style="15" bestFit="1" customWidth="1"/>
    <col min="1556" max="1556" width="16.59765625" style="15" bestFit="1" customWidth="1"/>
    <col min="1557" max="1557" width="14.09765625" style="15" bestFit="1" customWidth="1"/>
    <col min="1558" max="1558" width="16.59765625" style="15" bestFit="1" customWidth="1"/>
    <col min="1559" max="1559" width="14.09765625" style="15" bestFit="1" customWidth="1"/>
    <col min="1560" max="1560" width="14.3984375" style="15" bestFit="1" customWidth="1"/>
    <col min="1561" max="1561" width="14.59765625" style="15" customWidth="1"/>
    <col min="1562" max="1562" width="13.8984375" style="15" bestFit="1" customWidth="1"/>
    <col min="1563" max="1563" width="14.59765625" style="15" customWidth="1"/>
    <col min="1564" max="1800" width="9" style="15"/>
    <col min="1801" max="1801" width="14.09765625" style="15" customWidth="1"/>
    <col min="1802" max="1802" width="14.69921875" style="15" bestFit="1" customWidth="1"/>
    <col min="1803" max="1803" width="21.3984375" style="15" bestFit="1" customWidth="1"/>
    <col min="1804" max="1804" width="14.69921875" style="15" bestFit="1" customWidth="1"/>
    <col min="1805" max="1805" width="21.3984375" style="15" bestFit="1" customWidth="1"/>
    <col min="1806" max="1806" width="14.69921875" style="15" bestFit="1" customWidth="1"/>
    <col min="1807" max="1807" width="21.3984375" style="15" bestFit="1" customWidth="1"/>
    <col min="1808" max="1808" width="14.69921875" style="15" bestFit="1" customWidth="1"/>
    <col min="1809" max="1809" width="21.3984375" style="15" bestFit="1" customWidth="1"/>
    <col min="1810" max="1810" width="14.69921875" style="15" bestFit="1" customWidth="1"/>
    <col min="1811" max="1811" width="21.3984375" style="15" bestFit="1" customWidth="1"/>
    <col min="1812" max="1812" width="16.59765625" style="15" bestFit="1" customWidth="1"/>
    <col min="1813" max="1813" width="14.09765625" style="15" bestFit="1" customWidth="1"/>
    <col min="1814" max="1814" width="16.59765625" style="15" bestFit="1" customWidth="1"/>
    <col min="1815" max="1815" width="14.09765625" style="15" bestFit="1" customWidth="1"/>
    <col min="1816" max="1816" width="14.3984375" style="15" bestFit="1" customWidth="1"/>
    <col min="1817" max="1817" width="14.59765625" style="15" customWidth="1"/>
    <col min="1818" max="1818" width="13.8984375" style="15" bestFit="1" customWidth="1"/>
    <col min="1819" max="1819" width="14.59765625" style="15" customWidth="1"/>
    <col min="1820" max="2056" width="9" style="15"/>
    <col min="2057" max="2057" width="14.09765625" style="15" customWidth="1"/>
    <col min="2058" max="2058" width="14.69921875" style="15" bestFit="1" customWidth="1"/>
    <col min="2059" max="2059" width="21.3984375" style="15" bestFit="1" customWidth="1"/>
    <col min="2060" max="2060" width="14.69921875" style="15" bestFit="1" customWidth="1"/>
    <col min="2061" max="2061" width="21.3984375" style="15" bestFit="1" customWidth="1"/>
    <col min="2062" max="2062" width="14.69921875" style="15" bestFit="1" customWidth="1"/>
    <col min="2063" max="2063" width="21.3984375" style="15" bestFit="1" customWidth="1"/>
    <col min="2064" max="2064" width="14.69921875" style="15" bestFit="1" customWidth="1"/>
    <col min="2065" max="2065" width="21.3984375" style="15" bestFit="1" customWidth="1"/>
    <col min="2066" max="2066" width="14.69921875" style="15" bestFit="1" customWidth="1"/>
    <col min="2067" max="2067" width="21.3984375" style="15" bestFit="1" customWidth="1"/>
    <col min="2068" max="2068" width="16.59765625" style="15" bestFit="1" customWidth="1"/>
    <col min="2069" max="2069" width="14.09765625" style="15" bestFit="1" customWidth="1"/>
    <col min="2070" max="2070" width="16.59765625" style="15" bestFit="1" customWidth="1"/>
    <col min="2071" max="2071" width="14.09765625" style="15" bestFit="1" customWidth="1"/>
    <col min="2072" max="2072" width="14.3984375" style="15" bestFit="1" customWidth="1"/>
    <col min="2073" max="2073" width="14.59765625" style="15" customWidth="1"/>
    <col min="2074" max="2074" width="13.8984375" style="15" bestFit="1" customWidth="1"/>
    <col min="2075" max="2075" width="14.59765625" style="15" customWidth="1"/>
    <col min="2076" max="2312" width="9" style="15"/>
    <col min="2313" max="2313" width="14.09765625" style="15" customWidth="1"/>
    <col min="2314" max="2314" width="14.69921875" style="15" bestFit="1" customWidth="1"/>
    <col min="2315" max="2315" width="21.3984375" style="15" bestFit="1" customWidth="1"/>
    <col min="2316" max="2316" width="14.69921875" style="15" bestFit="1" customWidth="1"/>
    <col min="2317" max="2317" width="21.3984375" style="15" bestFit="1" customWidth="1"/>
    <col min="2318" max="2318" width="14.69921875" style="15" bestFit="1" customWidth="1"/>
    <col min="2319" max="2319" width="21.3984375" style="15" bestFit="1" customWidth="1"/>
    <col min="2320" max="2320" width="14.69921875" style="15" bestFit="1" customWidth="1"/>
    <col min="2321" max="2321" width="21.3984375" style="15" bestFit="1" customWidth="1"/>
    <col min="2322" max="2322" width="14.69921875" style="15" bestFit="1" customWidth="1"/>
    <col min="2323" max="2323" width="21.3984375" style="15" bestFit="1" customWidth="1"/>
    <col min="2324" max="2324" width="16.59765625" style="15" bestFit="1" customWidth="1"/>
    <col min="2325" max="2325" width="14.09765625" style="15" bestFit="1" customWidth="1"/>
    <col min="2326" max="2326" width="16.59765625" style="15" bestFit="1" customWidth="1"/>
    <col min="2327" max="2327" width="14.09765625" style="15" bestFit="1" customWidth="1"/>
    <col min="2328" max="2328" width="14.3984375" style="15" bestFit="1" customWidth="1"/>
    <col min="2329" max="2329" width="14.59765625" style="15" customWidth="1"/>
    <col min="2330" max="2330" width="13.8984375" style="15" bestFit="1" customWidth="1"/>
    <col min="2331" max="2331" width="14.59765625" style="15" customWidth="1"/>
    <col min="2332" max="2568" width="9" style="15"/>
    <col min="2569" max="2569" width="14.09765625" style="15" customWidth="1"/>
    <col min="2570" max="2570" width="14.69921875" style="15" bestFit="1" customWidth="1"/>
    <col min="2571" max="2571" width="21.3984375" style="15" bestFit="1" customWidth="1"/>
    <col min="2572" max="2572" width="14.69921875" style="15" bestFit="1" customWidth="1"/>
    <col min="2573" max="2573" width="21.3984375" style="15" bestFit="1" customWidth="1"/>
    <col min="2574" max="2574" width="14.69921875" style="15" bestFit="1" customWidth="1"/>
    <col min="2575" max="2575" width="21.3984375" style="15" bestFit="1" customWidth="1"/>
    <col min="2576" max="2576" width="14.69921875" style="15" bestFit="1" customWidth="1"/>
    <col min="2577" max="2577" width="21.3984375" style="15" bestFit="1" customWidth="1"/>
    <col min="2578" max="2578" width="14.69921875" style="15" bestFit="1" customWidth="1"/>
    <col min="2579" max="2579" width="21.3984375" style="15" bestFit="1" customWidth="1"/>
    <col min="2580" max="2580" width="16.59765625" style="15" bestFit="1" customWidth="1"/>
    <col min="2581" max="2581" width="14.09765625" style="15" bestFit="1" customWidth="1"/>
    <col min="2582" max="2582" width="16.59765625" style="15" bestFit="1" customWidth="1"/>
    <col min="2583" max="2583" width="14.09765625" style="15" bestFit="1" customWidth="1"/>
    <col min="2584" max="2584" width="14.3984375" style="15" bestFit="1" customWidth="1"/>
    <col min="2585" max="2585" width="14.59765625" style="15" customWidth="1"/>
    <col min="2586" max="2586" width="13.8984375" style="15" bestFit="1" customWidth="1"/>
    <col min="2587" max="2587" width="14.59765625" style="15" customWidth="1"/>
    <col min="2588" max="2824" width="9" style="15"/>
    <col min="2825" max="2825" width="14.09765625" style="15" customWidth="1"/>
    <col min="2826" max="2826" width="14.69921875" style="15" bestFit="1" customWidth="1"/>
    <col min="2827" max="2827" width="21.3984375" style="15" bestFit="1" customWidth="1"/>
    <col min="2828" max="2828" width="14.69921875" style="15" bestFit="1" customWidth="1"/>
    <col min="2829" max="2829" width="21.3984375" style="15" bestFit="1" customWidth="1"/>
    <col min="2830" max="2830" width="14.69921875" style="15" bestFit="1" customWidth="1"/>
    <col min="2831" max="2831" width="21.3984375" style="15" bestFit="1" customWidth="1"/>
    <col min="2832" max="2832" width="14.69921875" style="15" bestFit="1" customWidth="1"/>
    <col min="2833" max="2833" width="21.3984375" style="15" bestFit="1" customWidth="1"/>
    <col min="2834" max="2834" width="14.69921875" style="15" bestFit="1" customWidth="1"/>
    <col min="2835" max="2835" width="21.3984375" style="15" bestFit="1" customWidth="1"/>
    <col min="2836" max="2836" width="16.59765625" style="15" bestFit="1" customWidth="1"/>
    <col min="2837" max="2837" width="14.09765625" style="15" bestFit="1" customWidth="1"/>
    <col min="2838" max="2838" width="16.59765625" style="15" bestFit="1" customWidth="1"/>
    <col min="2839" max="2839" width="14.09765625" style="15" bestFit="1" customWidth="1"/>
    <col min="2840" max="2840" width="14.3984375" style="15" bestFit="1" customWidth="1"/>
    <col min="2841" max="2841" width="14.59765625" style="15" customWidth="1"/>
    <col min="2842" max="2842" width="13.8984375" style="15" bestFit="1" customWidth="1"/>
    <col min="2843" max="2843" width="14.59765625" style="15" customWidth="1"/>
    <col min="2844" max="3080" width="9" style="15"/>
    <col min="3081" max="3081" width="14.09765625" style="15" customWidth="1"/>
    <col min="3082" max="3082" width="14.69921875" style="15" bestFit="1" customWidth="1"/>
    <col min="3083" max="3083" width="21.3984375" style="15" bestFit="1" customWidth="1"/>
    <col min="3084" max="3084" width="14.69921875" style="15" bestFit="1" customWidth="1"/>
    <col min="3085" max="3085" width="21.3984375" style="15" bestFit="1" customWidth="1"/>
    <col min="3086" max="3086" width="14.69921875" style="15" bestFit="1" customWidth="1"/>
    <col min="3087" max="3087" width="21.3984375" style="15" bestFit="1" customWidth="1"/>
    <col min="3088" max="3088" width="14.69921875" style="15" bestFit="1" customWidth="1"/>
    <col min="3089" max="3089" width="21.3984375" style="15" bestFit="1" customWidth="1"/>
    <col min="3090" max="3090" width="14.69921875" style="15" bestFit="1" customWidth="1"/>
    <col min="3091" max="3091" width="21.3984375" style="15" bestFit="1" customWidth="1"/>
    <col min="3092" max="3092" width="16.59765625" style="15" bestFit="1" customWidth="1"/>
    <col min="3093" max="3093" width="14.09765625" style="15" bestFit="1" customWidth="1"/>
    <col min="3094" max="3094" width="16.59765625" style="15" bestFit="1" customWidth="1"/>
    <col min="3095" max="3095" width="14.09765625" style="15" bestFit="1" customWidth="1"/>
    <col min="3096" max="3096" width="14.3984375" style="15" bestFit="1" customWidth="1"/>
    <col min="3097" max="3097" width="14.59765625" style="15" customWidth="1"/>
    <col min="3098" max="3098" width="13.8984375" style="15" bestFit="1" customWidth="1"/>
    <col min="3099" max="3099" width="14.59765625" style="15" customWidth="1"/>
    <col min="3100" max="3336" width="9" style="15"/>
    <col min="3337" max="3337" width="14.09765625" style="15" customWidth="1"/>
    <col min="3338" max="3338" width="14.69921875" style="15" bestFit="1" customWidth="1"/>
    <col min="3339" max="3339" width="21.3984375" style="15" bestFit="1" customWidth="1"/>
    <col min="3340" max="3340" width="14.69921875" style="15" bestFit="1" customWidth="1"/>
    <col min="3341" max="3341" width="21.3984375" style="15" bestFit="1" customWidth="1"/>
    <col min="3342" max="3342" width="14.69921875" style="15" bestFit="1" customWidth="1"/>
    <col min="3343" max="3343" width="21.3984375" style="15" bestFit="1" customWidth="1"/>
    <col min="3344" max="3344" width="14.69921875" style="15" bestFit="1" customWidth="1"/>
    <col min="3345" max="3345" width="21.3984375" style="15" bestFit="1" customWidth="1"/>
    <col min="3346" max="3346" width="14.69921875" style="15" bestFit="1" customWidth="1"/>
    <col min="3347" max="3347" width="21.3984375" style="15" bestFit="1" customWidth="1"/>
    <col min="3348" max="3348" width="16.59765625" style="15" bestFit="1" customWidth="1"/>
    <col min="3349" max="3349" width="14.09765625" style="15" bestFit="1" customWidth="1"/>
    <col min="3350" max="3350" width="16.59765625" style="15" bestFit="1" customWidth="1"/>
    <col min="3351" max="3351" width="14.09765625" style="15" bestFit="1" customWidth="1"/>
    <col min="3352" max="3352" width="14.3984375" style="15" bestFit="1" customWidth="1"/>
    <col min="3353" max="3353" width="14.59765625" style="15" customWidth="1"/>
    <col min="3354" max="3354" width="13.8984375" style="15" bestFit="1" customWidth="1"/>
    <col min="3355" max="3355" width="14.59765625" style="15" customWidth="1"/>
    <col min="3356" max="3592" width="9" style="15"/>
    <col min="3593" max="3593" width="14.09765625" style="15" customWidth="1"/>
    <col min="3594" max="3594" width="14.69921875" style="15" bestFit="1" customWidth="1"/>
    <col min="3595" max="3595" width="21.3984375" style="15" bestFit="1" customWidth="1"/>
    <col min="3596" max="3596" width="14.69921875" style="15" bestFit="1" customWidth="1"/>
    <col min="3597" max="3597" width="21.3984375" style="15" bestFit="1" customWidth="1"/>
    <col min="3598" max="3598" width="14.69921875" style="15" bestFit="1" customWidth="1"/>
    <col min="3599" max="3599" width="21.3984375" style="15" bestFit="1" customWidth="1"/>
    <col min="3600" max="3600" width="14.69921875" style="15" bestFit="1" customWidth="1"/>
    <col min="3601" max="3601" width="21.3984375" style="15" bestFit="1" customWidth="1"/>
    <col min="3602" max="3602" width="14.69921875" style="15" bestFit="1" customWidth="1"/>
    <col min="3603" max="3603" width="21.3984375" style="15" bestFit="1" customWidth="1"/>
    <col min="3604" max="3604" width="16.59765625" style="15" bestFit="1" customWidth="1"/>
    <col min="3605" max="3605" width="14.09765625" style="15" bestFit="1" customWidth="1"/>
    <col min="3606" max="3606" width="16.59765625" style="15" bestFit="1" customWidth="1"/>
    <col min="3607" max="3607" width="14.09765625" style="15" bestFit="1" customWidth="1"/>
    <col min="3608" max="3608" width="14.3984375" style="15" bestFit="1" customWidth="1"/>
    <col min="3609" max="3609" width="14.59765625" style="15" customWidth="1"/>
    <col min="3610" max="3610" width="13.8984375" style="15" bestFit="1" customWidth="1"/>
    <col min="3611" max="3611" width="14.59765625" style="15" customWidth="1"/>
    <col min="3612" max="3848" width="9" style="15"/>
    <col min="3849" max="3849" width="14.09765625" style="15" customWidth="1"/>
    <col min="3850" max="3850" width="14.69921875" style="15" bestFit="1" customWidth="1"/>
    <col min="3851" max="3851" width="21.3984375" style="15" bestFit="1" customWidth="1"/>
    <col min="3852" max="3852" width="14.69921875" style="15" bestFit="1" customWidth="1"/>
    <col min="3853" max="3853" width="21.3984375" style="15" bestFit="1" customWidth="1"/>
    <col min="3854" max="3854" width="14.69921875" style="15" bestFit="1" customWidth="1"/>
    <col min="3855" max="3855" width="21.3984375" style="15" bestFit="1" customWidth="1"/>
    <col min="3856" max="3856" width="14.69921875" style="15" bestFit="1" customWidth="1"/>
    <col min="3857" max="3857" width="21.3984375" style="15" bestFit="1" customWidth="1"/>
    <col min="3858" max="3858" width="14.69921875" style="15" bestFit="1" customWidth="1"/>
    <col min="3859" max="3859" width="21.3984375" style="15" bestFit="1" customWidth="1"/>
    <col min="3860" max="3860" width="16.59765625" style="15" bestFit="1" customWidth="1"/>
    <col min="3861" max="3861" width="14.09765625" style="15" bestFit="1" customWidth="1"/>
    <col min="3862" max="3862" width="16.59765625" style="15" bestFit="1" customWidth="1"/>
    <col min="3863" max="3863" width="14.09765625" style="15" bestFit="1" customWidth="1"/>
    <col min="3864" max="3864" width="14.3984375" style="15" bestFit="1" customWidth="1"/>
    <col min="3865" max="3865" width="14.59765625" style="15" customWidth="1"/>
    <col min="3866" max="3866" width="13.8984375" style="15" bestFit="1" customWidth="1"/>
    <col min="3867" max="3867" width="14.59765625" style="15" customWidth="1"/>
    <col min="3868" max="4104" width="9" style="15"/>
    <col min="4105" max="4105" width="14.09765625" style="15" customWidth="1"/>
    <col min="4106" max="4106" width="14.69921875" style="15" bestFit="1" customWidth="1"/>
    <col min="4107" max="4107" width="21.3984375" style="15" bestFit="1" customWidth="1"/>
    <col min="4108" max="4108" width="14.69921875" style="15" bestFit="1" customWidth="1"/>
    <col min="4109" max="4109" width="21.3984375" style="15" bestFit="1" customWidth="1"/>
    <col min="4110" max="4110" width="14.69921875" style="15" bestFit="1" customWidth="1"/>
    <col min="4111" max="4111" width="21.3984375" style="15" bestFit="1" customWidth="1"/>
    <col min="4112" max="4112" width="14.69921875" style="15" bestFit="1" customWidth="1"/>
    <col min="4113" max="4113" width="21.3984375" style="15" bestFit="1" customWidth="1"/>
    <col min="4114" max="4114" width="14.69921875" style="15" bestFit="1" customWidth="1"/>
    <col min="4115" max="4115" width="21.3984375" style="15" bestFit="1" customWidth="1"/>
    <col min="4116" max="4116" width="16.59765625" style="15" bestFit="1" customWidth="1"/>
    <col min="4117" max="4117" width="14.09765625" style="15" bestFit="1" customWidth="1"/>
    <col min="4118" max="4118" width="16.59765625" style="15" bestFit="1" customWidth="1"/>
    <col min="4119" max="4119" width="14.09765625" style="15" bestFit="1" customWidth="1"/>
    <col min="4120" max="4120" width="14.3984375" style="15" bestFit="1" customWidth="1"/>
    <col min="4121" max="4121" width="14.59765625" style="15" customWidth="1"/>
    <col min="4122" max="4122" width="13.8984375" style="15" bestFit="1" customWidth="1"/>
    <col min="4123" max="4123" width="14.59765625" style="15" customWidth="1"/>
    <col min="4124" max="4360" width="9" style="15"/>
    <col min="4361" max="4361" width="14.09765625" style="15" customWidth="1"/>
    <col min="4362" max="4362" width="14.69921875" style="15" bestFit="1" customWidth="1"/>
    <col min="4363" max="4363" width="21.3984375" style="15" bestFit="1" customWidth="1"/>
    <col min="4364" max="4364" width="14.69921875" style="15" bestFit="1" customWidth="1"/>
    <col min="4365" max="4365" width="21.3984375" style="15" bestFit="1" customWidth="1"/>
    <col min="4366" max="4366" width="14.69921875" style="15" bestFit="1" customWidth="1"/>
    <col min="4367" max="4367" width="21.3984375" style="15" bestFit="1" customWidth="1"/>
    <col min="4368" max="4368" width="14.69921875" style="15" bestFit="1" customWidth="1"/>
    <col min="4369" max="4369" width="21.3984375" style="15" bestFit="1" customWidth="1"/>
    <col min="4370" max="4370" width="14.69921875" style="15" bestFit="1" customWidth="1"/>
    <col min="4371" max="4371" width="21.3984375" style="15" bestFit="1" customWidth="1"/>
    <col min="4372" max="4372" width="16.59765625" style="15" bestFit="1" customWidth="1"/>
    <col min="4373" max="4373" width="14.09765625" style="15" bestFit="1" customWidth="1"/>
    <col min="4374" max="4374" width="16.59765625" style="15" bestFit="1" customWidth="1"/>
    <col min="4375" max="4375" width="14.09765625" style="15" bestFit="1" customWidth="1"/>
    <col min="4376" max="4376" width="14.3984375" style="15" bestFit="1" customWidth="1"/>
    <col min="4377" max="4377" width="14.59765625" style="15" customWidth="1"/>
    <col min="4378" max="4378" width="13.8984375" style="15" bestFit="1" customWidth="1"/>
    <col min="4379" max="4379" width="14.59765625" style="15" customWidth="1"/>
    <col min="4380" max="4616" width="9" style="15"/>
    <col min="4617" max="4617" width="14.09765625" style="15" customWidth="1"/>
    <col min="4618" max="4618" width="14.69921875" style="15" bestFit="1" customWidth="1"/>
    <col min="4619" max="4619" width="21.3984375" style="15" bestFit="1" customWidth="1"/>
    <col min="4620" max="4620" width="14.69921875" style="15" bestFit="1" customWidth="1"/>
    <col min="4621" max="4621" width="21.3984375" style="15" bestFit="1" customWidth="1"/>
    <col min="4622" max="4622" width="14.69921875" style="15" bestFit="1" customWidth="1"/>
    <col min="4623" max="4623" width="21.3984375" style="15" bestFit="1" customWidth="1"/>
    <col min="4624" max="4624" width="14.69921875" style="15" bestFit="1" customWidth="1"/>
    <col min="4625" max="4625" width="21.3984375" style="15" bestFit="1" customWidth="1"/>
    <col min="4626" max="4626" width="14.69921875" style="15" bestFit="1" customWidth="1"/>
    <col min="4627" max="4627" width="21.3984375" style="15" bestFit="1" customWidth="1"/>
    <col min="4628" max="4628" width="16.59765625" style="15" bestFit="1" customWidth="1"/>
    <col min="4629" max="4629" width="14.09765625" style="15" bestFit="1" customWidth="1"/>
    <col min="4630" max="4630" width="16.59765625" style="15" bestFit="1" customWidth="1"/>
    <col min="4631" max="4631" width="14.09765625" style="15" bestFit="1" customWidth="1"/>
    <col min="4632" max="4632" width="14.3984375" style="15" bestFit="1" customWidth="1"/>
    <col min="4633" max="4633" width="14.59765625" style="15" customWidth="1"/>
    <col min="4634" max="4634" width="13.8984375" style="15" bestFit="1" customWidth="1"/>
    <col min="4635" max="4635" width="14.59765625" style="15" customWidth="1"/>
    <col min="4636" max="4872" width="9" style="15"/>
    <col min="4873" max="4873" width="14.09765625" style="15" customWidth="1"/>
    <col min="4874" max="4874" width="14.69921875" style="15" bestFit="1" customWidth="1"/>
    <col min="4875" max="4875" width="21.3984375" style="15" bestFit="1" customWidth="1"/>
    <col min="4876" max="4876" width="14.69921875" style="15" bestFit="1" customWidth="1"/>
    <col min="4877" max="4877" width="21.3984375" style="15" bestFit="1" customWidth="1"/>
    <col min="4878" max="4878" width="14.69921875" style="15" bestFit="1" customWidth="1"/>
    <col min="4879" max="4879" width="21.3984375" style="15" bestFit="1" customWidth="1"/>
    <col min="4880" max="4880" width="14.69921875" style="15" bestFit="1" customWidth="1"/>
    <col min="4881" max="4881" width="21.3984375" style="15" bestFit="1" customWidth="1"/>
    <col min="4882" max="4882" width="14.69921875" style="15" bestFit="1" customWidth="1"/>
    <col min="4883" max="4883" width="21.3984375" style="15" bestFit="1" customWidth="1"/>
    <col min="4884" max="4884" width="16.59765625" style="15" bestFit="1" customWidth="1"/>
    <col min="4885" max="4885" width="14.09765625" style="15" bestFit="1" customWidth="1"/>
    <col min="4886" max="4886" width="16.59765625" style="15" bestFit="1" customWidth="1"/>
    <col min="4887" max="4887" width="14.09765625" style="15" bestFit="1" customWidth="1"/>
    <col min="4888" max="4888" width="14.3984375" style="15" bestFit="1" customWidth="1"/>
    <col min="4889" max="4889" width="14.59765625" style="15" customWidth="1"/>
    <col min="4890" max="4890" width="13.8984375" style="15" bestFit="1" customWidth="1"/>
    <col min="4891" max="4891" width="14.59765625" style="15" customWidth="1"/>
    <col min="4892" max="5128" width="9" style="15"/>
    <col min="5129" max="5129" width="14.09765625" style="15" customWidth="1"/>
    <col min="5130" max="5130" width="14.69921875" style="15" bestFit="1" customWidth="1"/>
    <col min="5131" max="5131" width="21.3984375" style="15" bestFit="1" customWidth="1"/>
    <col min="5132" max="5132" width="14.69921875" style="15" bestFit="1" customWidth="1"/>
    <col min="5133" max="5133" width="21.3984375" style="15" bestFit="1" customWidth="1"/>
    <col min="5134" max="5134" width="14.69921875" style="15" bestFit="1" customWidth="1"/>
    <col min="5135" max="5135" width="21.3984375" style="15" bestFit="1" customWidth="1"/>
    <col min="5136" max="5136" width="14.69921875" style="15" bestFit="1" customWidth="1"/>
    <col min="5137" max="5137" width="21.3984375" style="15" bestFit="1" customWidth="1"/>
    <col min="5138" max="5138" width="14.69921875" style="15" bestFit="1" customWidth="1"/>
    <col min="5139" max="5139" width="21.3984375" style="15" bestFit="1" customWidth="1"/>
    <col min="5140" max="5140" width="16.59765625" style="15" bestFit="1" customWidth="1"/>
    <col min="5141" max="5141" width="14.09765625" style="15" bestFit="1" customWidth="1"/>
    <col min="5142" max="5142" width="16.59765625" style="15" bestFit="1" customWidth="1"/>
    <col min="5143" max="5143" width="14.09765625" style="15" bestFit="1" customWidth="1"/>
    <col min="5144" max="5144" width="14.3984375" style="15" bestFit="1" customWidth="1"/>
    <col min="5145" max="5145" width="14.59765625" style="15" customWidth="1"/>
    <col min="5146" max="5146" width="13.8984375" style="15" bestFit="1" customWidth="1"/>
    <col min="5147" max="5147" width="14.59765625" style="15" customWidth="1"/>
    <col min="5148" max="5384" width="9" style="15"/>
    <col min="5385" max="5385" width="14.09765625" style="15" customWidth="1"/>
    <col min="5386" max="5386" width="14.69921875" style="15" bestFit="1" customWidth="1"/>
    <col min="5387" max="5387" width="21.3984375" style="15" bestFit="1" customWidth="1"/>
    <col min="5388" max="5388" width="14.69921875" style="15" bestFit="1" customWidth="1"/>
    <col min="5389" max="5389" width="21.3984375" style="15" bestFit="1" customWidth="1"/>
    <col min="5390" max="5390" width="14.69921875" style="15" bestFit="1" customWidth="1"/>
    <col min="5391" max="5391" width="21.3984375" style="15" bestFit="1" customWidth="1"/>
    <col min="5392" max="5392" width="14.69921875" style="15" bestFit="1" customWidth="1"/>
    <col min="5393" max="5393" width="21.3984375" style="15" bestFit="1" customWidth="1"/>
    <col min="5394" max="5394" width="14.69921875" style="15" bestFit="1" customWidth="1"/>
    <col min="5395" max="5395" width="21.3984375" style="15" bestFit="1" customWidth="1"/>
    <col min="5396" max="5396" width="16.59765625" style="15" bestFit="1" customWidth="1"/>
    <col min="5397" max="5397" width="14.09765625" style="15" bestFit="1" customWidth="1"/>
    <col min="5398" max="5398" width="16.59765625" style="15" bestFit="1" customWidth="1"/>
    <col min="5399" max="5399" width="14.09765625" style="15" bestFit="1" customWidth="1"/>
    <col min="5400" max="5400" width="14.3984375" style="15" bestFit="1" customWidth="1"/>
    <col min="5401" max="5401" width="14.59765625" style="15" customWidth="1"/>
    <col min="5402" max="5402" width="13.8984375" style="15" bestFit="1" customWidth="1"/>
    <col min="5403" max="5403" width="14.59765625" style="15" customWidth="1"/>
    <col min="5404" max="5640" width="9" style="15"/>
    <col min="5641" max="5641" width="14.09765625" style="15" customWidth="1"/>
    <col min="5642" max="5642" width="14.69921875" style="15" bestFit="1" customWidth="1"/>
    <col min="5643" max="5643" width="21.3984375" style="15" bestFit="1" customWidth="1"/>
    <col min="5644" max="5644" width="14.69921875" style="15" bestFit="1" customWidth="1"/>
    <col min="5645" max="5645" width="21.3984375" style="15" bestFit="1" customWidth="1"/>
    <col min="5646" max="5646" width="14.69921875" style="15" bestFit="1" customWidth="1"/>
    <col min="5647" max="5647" width="21.3984375" style="15" bestFit="1" customWidth="1"/>
    <col min="5648" max="5648" width="14.69921875" style="15" bestFit="1" customWidth="1"/>
    <col min="5649" max="5649" width="21.3984375" style="15" bestFit="1" customWidth="1"/>
    <col min="5650" max="5650" width="14.69921875" style="15" bestFit="1" customWidth="1"/>
    <col min="5651" max="5651" width="21.3984375" style="15" bestFit="1" customWidth="1"/>
    <col min="5652" max="5652" width="16.59765625" style="15" bestFit="1" customWidth="1"/>
    <col min="5653" max="5653" width="14.09765625" style="15" bestFit="1" customWidth="1"/>
    <col min="5654" max="5654" width="16.59765625" style="15" bestFit="1" customWidth="1"/>
    <col min="5655" max="5655" width="14.09765625" style="15" bestFit="1" customWidth="1"/>
    <col min="5656" max="5656" width="14.3984375" style="15" bestFit="1" customWidth="1"/>
    <col min="5657" max="5657" width="14.59765625" style="15" customWidth="1"/>
    <col min="5658" max="5658" width="13.8984375" style="15" bestFit="1" customWidth="1"/>
    <col min="5659" max="5659" width="14.59765625" style="15" customWidth="1"/>
    <col min="5660" max="5896" width="9" style="15"/>
    <col min="5897" max="5897" width="14.09765625" style="15" customWidth="1"/>
    <col min="5898" max="5898" width="14.69921875" style="15" bestFit="1" customWidth="1"/>
    <col min="5899" max="5899" width="21.3984375" style="15" bestFit="1" customWidth="1"/>
    <col min="5900" max="5900" width="14.69921875" style="15" bestFit="1" customWidth="1"/>
    <col min="5901" max="5901" width="21.3984375" style="15" bestFit="1" customWidth="1"/>
    <col min="5902" max="5902" width="14.69921875" style="15" bestFit="1" customWidth="1"/>
    <col min="5903" max="5903" width="21.3984375" style="15" bestFit="1" customWidth="1"/>
    <col min="5904" max="5904" width="14.69921875" style="15" bestFit="1" customWidth="1"/>
    <col min="5905" max="5905" width="21.3984375" style="15" bestFit="1" customWidth="1"/>
    <col min="5906" max="5906" width="14.69921875" style="15" bestFit="1" customWidth="1"/>
    <col min="5907" max="5907" width="21.3984375" style="15" bestFit="1" customWidth="1"/>
    <col min="5908" max="5908" width="16.59765625" style="15" bestFit="1" customWidth="1"/>
    <col min="5909" max="5909" width="14.09765625" style="15" bestFit="1" customWidth="1"/>
    <col min="5910" max="5910" width="16.59765625" style="15" bestFit="1" customWidth="1"/>
    <col min="5911" max="5911" width="14.09765625" style="15" bestFit="1" customWidth="1"/>
    <col min="5912" max="5912" width="14.3984375" style="15" bestFit="1" customWidth="1"/>
    <col min="5913" max="5913" width="14.59765625" style="15" customWidth="1"/>
    <col min="5914" max="5914" width="13.8984375" style="15" bestFit="1" customWidth="1"/>
    <col min="5915" max="5915" width="14.59765625" style="15" customWidth="1"/>
    <col min="5916" max="6152" width="9" style="15"/>
    <col min="6153" max="6153" width="14.09765625" style="15" customWidth="1"/>
    <col min="6154" max="6154" width="14.69921875" style="15" bestFit="1" customWidth="1"/>
    <col min="6155" max="6155" width="21.3984375" style="15" bestFit="1" customWidth="1"/>
    <col min="6156" max="6156" width="14.69921875" style="15" bestFit="1" customWidth="1"/>
    <col min="6157" max="6157" width="21.3984375" style="15" bestFit="1" customWidth="1"/>
    <col min="6158" max="6158" width="14.69921875" style="15" bestFit="1" customWidth="1"/>
    <col min="6159" max="6159" width="21.3984375" style="15" bestFit="1" customWidth="1"/>
    <col min="6160" max="6160" width="14.69921875" style="15" bestFit="1" customWidth="1"/>
    <col min="6161" max="6161" width="21.3984375" style="15" bestFit="1" customWidth="1"/>
    <col min="6162" max="6162" width="14.69921875" style="15" bestFit="1" customWidth="1"/>
    <col min="6163" max="6163" width="21.3984375" style="15" bestFit="1" customWidth="1"/>
    <col min="6164" max="6164" width="16.59765625" style="15" bestFit="1" customWidth="1"/>
    <col min="6165" max="6165" width="14.09765625" style="15" bestFit="1" customWidth="1"/>
    <col min="6166" max="6166" width="16.59765625" style="15" bestFit="1" customWidth="1"/>
    <col min="6167" max="6167" width="14.09765625" style="15" bestFit="1" customWidth="1"/>
    <col min="6168" max="6168" width="14.3984375" style="15" bestFit="1" customWidth="1"/>
    <col min="6169" max="6169" width="14.59765625" style="15" customWidth="1"/>
    <col min="6170" max="6170" width="13.8984375" style="15" bestFit="1" customWidth="1"/>
    <col min="6171" max="6171" width="14.59765625" style="15" customWidth="1"/>
    <col min="6172" max="6408" width="9" style="15"/>
    <col min="6409" max="6409" width="14.09765625" style="15" customWidth="1"/>
    <col min="6410" max="6410" width="14.69921875" style="15" bestFit="1" customWidth="1"/>
    <col min="6411" max="6411" width="21.3984375" style="15" bestFit="1" customWidth="1"/>
    <col min="6412" max="6412" width="14.69921875" style="15" bestFit="1" customWidth="1"/>
    <col min="6413" max="6413" width="21.3984375" style="15" bestFit="1" customWidth="1"/>
    <col min="6414" max="6414" width="14.69921875" style="15" bestFit="1" customWidth="1"/>
    <col min="6415" max="6415" width="21.3984375" style="15" bestFit="1" customWidth="1"/>
    <col min="6416" max="6416" width="14.69921875" style="15" bestFit="1" customWidth="1"/>
    <col min="6417" max="6417" width="21.3984375" style="15" bestFit="1" customWidth="1"/>
    <col min="6418" max="6418" width="14.69921875" style="15" bestFit="1" customWidth="1"/>
    <col min="6419" max="6419" width="21.3984375" style="15" bestFit="1" customWidth="1"/>
    <col min="6420" max="6420" width="16.59765625" style="15" bestFit="1" customWidth="1"/>
    <col min="6421" max="6421" width="14.09765625" style="15" bestFit="1" customWidth="1"/>
    <col min="6422" max="6422" width="16.59765625" style="15" bestFit="1" customWidth="1"/>
    <col min="6423" max="6423" width="14.09765625" style="15" bestFit="1" customWidth="1"/>
    <col min="6424" max="6424" width="14.3984375" style="15" bestFit="1" customWidth="1"/>
    <col min="6425" max="6425" width="14.59765625" style="15" customWidth="1"/>
    <col min="6426" max="6426" width="13.8984375" style="15" bestFit="1" customWidth="1"/>
    <col min="6427" max="6427" width="14.59765625" style="15" customWidth="1"/>
    <col min="6428" max="6664" width="9" style="15"/>
    <col min="6665" max="6665" width="14.09765625" style="15" customWidth="1"/>
    <col min="6666" max="6666" width="14.69921875" style="15" bestFit="1" customWidth="1"/>
    <col min="6667" max="6667" width="21.3984375" style="15" bestFit="1" customWidth="1"/>
    <col min="6668" max="6668" width="14.69921875" style="15" bestFit="1" customWidth="1"/>
    <col min="6669" max="6669" width="21.3984375" style="15" bestFit="1" customWidth="1"/>
    <col min="6670" max="6670" width="14.69921875" style="15" bestFit="1" customWidth="1"/>
    <col min="6671" max="6671" width="21.3984375" style="15" bestFit="1" customWidth="1"/>
    <col min="6672" max="6672" width="14.69921875" style="15" bestFit="1" customWidth="1"/>
    <col min="6673" max="6673" width="21.3984375" style="15" bestFit="1" customWidth="1"/>
    <col min="6674" max="6674" width="14.69921875" style="15" bestFit="1" customWidth="1"/>
    <col min="6675" max="6675" width="21.3984375" style="15" bestFit="1" customWidth="1"/>
    <col min="6676" max="6676" width="16.59765625" style="15" bestFit="1" customWidth="1"/>
    <col min="6677" max="6677" width="14.09765625" style="15" bestFit="1" customWidth="1"/>
    <col min="6678" max="6678" width="16.59765625" style="15" bestFit="1" customWidth="1"/>
    <col min="6679" max="6679" width="14.09765625" style="15" bestFit="1" customWidth="1"/>
    <col min="6680" max="6680" width="14.3984375" style="15" bestFit="1" customWidth="1"/>
    <col min="6681" max="6681" width="14.59765625" style="15" customWidth="1"/>
    <col min="6682" max="6682" width="13.8984375" style="15" bestFit="1" customWidth="1"/>
    <col min="6683" max="6683" width="14.59765625" style="15" customWidth="1"/>
    <col min="6684" max="6920" width="9" style="15"/>
    <col min="6921" max="6921" width="14.09765625" style="15" customWidth="1"/>
    <col min="6922" max="6922" width="14.69921875" style="15" bestFit="1" customWidth="1"/>
    <col min="6923" max="6923" width="21.3984375" style="15" bestFit="1" customWidth="1"/>
    <col min="6924" max="6924" width="14.69921875" style="15" bestFit="1" customWidth="1"/>
    <col min="6925" max="6925" width="21.3984375" style="15" bestFit="1" customWidth="1"/>
    <col min="6926" max="6926" width="14.69921875" style="15" bestFit="1" customWidth="1"/>
    <col min="6927" max="6927" width="21.3984375" style="15" bestFit="1" customWidth="1"/>
    <col min="6928" max="6928" width="14.69921875" style="15" bestFit="1" customWidth="1"/>
    <col min="6929" max="6929" width="21.3984375" style="15" bestFit="1" customWidth="1"/>
    <col min="6930" max="6930" width="14.69921875" style="15" bestFit="1" customWidth="1"/>
    <col min="6931" max="6931" width="21.3984375" style="15" bestFit="1" customWidth="1"/>
    <col min="6932" max="6932" width="16.59765625" style="15" bestFit="1" customWidth="1"/>
    <col min="6933" max="6933" width="14.09765625" style="15" bestFit="1" customWidth="1"/>
    <col min="6934" max="6934" width="16.59765625" style="15" bestFit="1" customWidth="1"/>
    <col min="6935" max="6935" width="14.09765625" style="15" bestFit="1" customWidth="1"/>
    <col min="6936" max="6936" width="14.3984375" style="15" bestFit="1" customWidth="1"/>
    <col min="6937" max="6937" width="14.59765625" style="15" customWidth="1"/>
    <col min="6938" max="6938" width="13.8984375" style="15" bestFit="1" customWidth="1"/>
    <col min="6939" max="6939" width="14.59765625" style="15" customWidth="1"/>
    <col min="6940" max="7176" width="9" style="15"/>
    <col min="7177" max="7177" width="14.09765625" style="15" customWidth="1"/>
    <col min="7178" max="7178" width="14.69921875" style="15" bestFit="1" customWidth="1"/>
    <col min="7179" max="7179" width="21.3984375" style="15" bestFit="1" customWidth="1"/>
    <col min="7180" max="7180" width="14.69921875" style="15" bestFit="1" customWidth="1"/>
    <col min="7181" max="7181" width="21.3984375" style="15" bestFit="1" customWidth="1"/>
    <col min="7182" max="7182" width="14.69921875" style="15" bestFit="1" customWidth="1"/>
    <col min="7183" max="7183" width="21.3984375" style="15" bestFit="1" customWidth="1"/>
    <col min="7184" max="7184" width="14.69921875" style="15" bestFit="1" customWidth="1"/>
    <col min="7185" max="7185" width="21.3984375" style="15" bestFit="1" customWidth="1"/>
    <col min="7186" max="7186" width="14.69921875" style="15" bestFit="1" customWidth="1"/>
    <col min="7187" max="7187" width="21.3984375" style="15" bestFit="1" customWidth="1"/>
    <col min="7188" max="7188" width="16.59765625" style="15" bestFit="1" customWidth="1"/>
    <col min="7189" max="7189" width="14.09765625" style="15" bestFit="1" customWidth="1"/>
    <col min="7190" max="7190" width="16.59765625" style="15" bestFit="1" customWidth="1"/>
    <col min="7191" max="7191" width="14.09765625" style="15" bestFit="1" customWidth="1"/>
    <col min="7192" max="7192" width="14.3984375" style="15" bestFit="1" customWidth="1"/>
    <col min="7193" max="7193" width="14.59765625" style="15" customWidth="1"/>
    <col min="7194" max="7194" width="13.8984375" style="15" bestFit="1" customWidth="1"/>
    <col min="7195" max="7195" width="14.59765625" style="15" customWidth="1"/>
    <col min="7196" max="7432" width="9" style="15"/>
    <col min="7433" max="7433" width="14.09765625" style="15" customWidth="1"/>
    <col min="7434" max="7434" width="14.69921875" style="15" bestFit="1" customWidth="1"/>
    <col min="7435" max="7435" width="21.3984375" style="15" bestFit="1" customWidth="1"/>
    <col min="7436" max="7436" width="14.69921875" style="15" bestFit="1" customWidth="1"/>
    <col min="7437" max="7437" width="21.3984375" style="15" bestFit="1" customWidth="1"/>
    <col min="7438" max="7438" width="14.69921875" style="15" bestFit="1" customWidth="1"/>
    <col min="7439" max="7439" width="21.3984375" style="15" bestFit="1" customWidth="1"/>
    <col min="7440" max="7440" width="14.69921875" style="15" bestFit="1" customWidth="1"/>
    <col min="7441" max="7441" width="21.3984375" style="15" bestFit="1" customWidth="1"/>
    <col min="7442" max="7442" width="14.69921875" style="15" bestFit="1" customWidth="1"/>
    <col min="7443" max="7443" width="21.3984375" style="15" bestFit="1" customWidth="1"/>
    <col min="7444" max="7444" width="16.59765625" style="15" bestFit="1" customWidth="1"/>
    <col min="7445" max="7445" width="14.09765625" style="15" bestFit="1" customWidth="1"/>
    <col min="7446" max="7446" width="16.59765625" style="15" bestFit="1" customWidth="1"/>
    <col min="7447" max="7447" width="14.09765625" style="15" bestFit="1" customWidth="1"/>
    <col min="7448" max="7448" width="14.3984375" style="15" bestFit="1" customWidth="1"/>
    <col min="7449" max="7449" width="14.59765625" style="15" customWidth="1"/>
    <col min="7450" max="7450" width="13.8984375" style="15" bestFit="1" customWidth="1"/>
    <col min="7451" max="7451" width="14.59765625" style="15" customWidth="1"/>
    <col min="7452" max="7688" width="9" style="15"/>
    <col min="7689" max="7689" width="14.09765625" style="15" customWidth="1"/>
    <col min="7690" max="7690" width="14.69921875" style="15" bestFit="1" customWidth="1"/>
    <col min="7691" max="7691" width="21.3984375" style="15" bestFit="1" customWidth="1"/>
    <col min="7692" max="7692" width="14.69921875" style="15" bestFit="1" customWidth="1"/>
    <col min="7693" max="7693" width="21.3984375" style="15" bestFit="1" customWidth="1"/>
    <col min="7694" max="7694" width="14.69921875" style="15" bestFit="1" customWidth="1"/>
    <col min="7695" max="7695" width="21.3984375" style="15" bestFit="1" customWidth="1"/>
    <col min="7696" max="7696" width="14.69921875" style="15" bestFit="1" customWidth="1"/>
    <col min="7697" max="7697" width="21.3984375" style="15" bestFit="1" customWidth="1"/>
    <col min="7698" max="7698" width="14.69921875" style="15" bestFit="1" customWidth="1"/>
    <col min="7699" max="7699" width="21.3984375" style="15" bestFit="1" customWidth="1"/>
    <col min="7700" max="7700" width="16.59765625" style="15" bestFit="1" customWidth="1"/>
    <col min="7701" max="7701" width="14.09765625" style="15" bestFit="1" customWidth="1"/>
    <col min="7702" max="7702" width="16.59765625" style="15" bestFit="1" customWidth="1"/>
    <col min="7703" max="7703" width="14.09765625" style="15" bestFit="1" customWidth="1"/>
    <col min="7704" max="7704" width="14.3984375" style="15" bestFit="1" customWidth="1"/>
    <col min="7705" max="7705" width="14.59765625" style="15" customWidth="1"/>
    <col min="7706" max="7706" width="13.8984375" style="15" bestFit="1" customWidth="1"/>
    <col min="7707" max="7707" width="14.59765625" style="15" customWidth="1"/>
    <col min="7708" max="7944" width="9" style="15"/>
    <col min="7945" max="7945" width="14.09765625" style="15" customWidth="1"/>
    <col min="7946" max="7946" width="14.69921875" style="15" bestFit="1" customWidth="1"/>
    <col min="7947" max="7947" width="21.3984375" style="15" bestFit="1" customWidth="1"/>
    <col min="7948" max="7948" width="14.69921875" style="15" bestFit="1" customWidth="1"/>
    <col min="7949" max="7949" width="21.3984375" style="15" bestFit="1" customWidth="1"/>
    <col min="7950" max="7950" width="14.69921875" style="15" bestFit="1" customWidth="1"/>
    <col min="7951" max="7951" width="21.3984375" style="15" bestFit="1" customWidth="1"/>
    <col min="7952" max="7952" width="14.69921875" style="15" bestFit="1" customWidth="1"/>
    <col min="7953" max="7953" width="21.3984375" style="15" bestFit="1" customWidth="1"/>
    <col min="7954" max="7954" width="14.69921875" style="15" bestFit="1" customWidth="1"/>
    <col min="7955" max="7955" width="21.3984375" style="15" bestFit="1" customWidth="1"/>
    <col min="7956" max="7956" width="16.59765625" style="15" bestFit="1" customWidth="1"/>
    <col min="7957" max="7957" width="14.09765625" style="15" bestFit="1" customWidth="1"/>
    <col min="7958" max="7958" width="16.59765625" style="15" bestFit="1" customWidth="1"/>
    <col min="7959" max="7959" width="14.09765625" style="15" bestFit="1" customWidth="1"/>
    <col min="7960" max="7960" width="14.3984375" style="15" bestFit="1" customWidth="1"/>
    <col min="7961" max="7961" width="14.59765625" style="15" customWidth="1"/>
    <col min="7962" max="7962" width="13.8984375" style="15" bestFit="1" customWidth="1"/>
    <col min="7963" max="7963" width="14.59765625" style="15" customWidth="1"/>
    <col min="7964" max="8200" width="9" style="15"/>
    <col min="8201" max="8201" width="14.09765625" style="15" customWidth="1"/>
    <col min="8202" max="8202" width="14.69921875" style="15" bestFit="1" customWidth="1"/>
    <col min="8203" max="8203" width="21.3984375" style="15" bestFit="1" customWidth="1"/>
    <col min="8204" max="8204" width="14.69921875" style="15" bestFit="1" customWidth="1"/>
    <col min="8205" max="8205" width="21.3984375" style="15" bestFit="1" customWidth="1"/>
    <col min="8206" max="8206" width="14.69921875" style="15" bestFit="1" customWidth="1"/>
    <col min="8207" max="8207" width="21.3984375" style="15" bestFit="1" customWidth="1"/>
    <col min="8208" max="8208" width="14.69921875" style="15" bestFit="1" customWidth="1"/>
    <col min="8209" max="8209" width="21.3984375" style="15" bestFit="1" customWidth="1"/>
    <col min="8210" max="8210" width="14.69921875" style="15" bestFit="1" customWidth="1"/>
    <col min="8211" max="8211" width="21.3984375" style="15" bestFit="1" customWidth="1"/>
    <col min="8212" max="8212" width="16.59765625" style="15" bestFit="1" customWidth="1"/>
    <col min="8213" max="8213" width="14.09765625" style="15" bestFit="1" customWidth="1"/>
    <col min="8214" max="8214" width="16.59765625" style="15" bestFit="1" customWidth="1"/>
    <col min="8215" max="8215" width="14.09765625" style="15" bestFit="1" customWidth="1"/>
    <col min="8216" max="8216" width="14.3984375" style="15" bestFit="1" customWidth="1"/>
    <col min="8217" max="8217" width="14.59765625" style="15" customWidth="1"/>
    <col min="8218" max="8218" width="13.8984375" style="15" bestFit="1" customWidth="1"/>
    <col min="8219" max="8219" width="14.59765625" style="15" customWidth="1"/>
    <col min="8220" max="8456" width="9" style="15"/>
    <col min="8457" max="8457" width="14.09765625" style="15" customWidth="1"/>
    <col min="8458" max="8458" width="14.69921875" style="15" bestFit="1" customWidth="1"/>
    <col min="8459" max="8459" width="21.3984375" style="15" bestFit="1" customWidth="1"/>
    <col min="8460" max="8460" width="14.69921875" style="15" bestFit="1" customWidth="1"/>
    <col min="8461" max="8461" width="21.3984375" style="15" bestFit="1" customWidth="1"/>
    <col min="8462" max="8462" width="14.69921875" style="15" bestFit="1" customWidth="1"/>
    <col min="8463" max="8463" width="21.3984375" style="15" bestFit="1" customWidth="1"/>
    <col min="8464" max="8464" width="14.69921875" style="15" bestFit="1" customWidth="1"/>
    <col min="8465" max="8465" width="21.3984375" style="15" bestFit="1" customWidth="1"/>
    <col min="8466" max="8466" width="14.69921875" style="15" bestFit="1" customWidth="1"/>
    <col min="8467" max="8467" width="21.3984375" style="15" bestFit="1" customWidth="1"/>
    <col min="8468" max="8468" width="16.59765625" style="15" bestFit="1" customWidth="1"/>
    <col min="8469" max="8469" width="14.09765625" style="15" bestFit="1" customWidth="1"/>
    <col min="8470" max="8470" width="16.59765625" style="15" bestFit="1" customWidth="1"/>
    <col min="8471" max="8471" width="14.09765625" style="15" bestFit="1" customWidth="1"/>
    <col min="8472" max="8472" width="14.3984375" style="15" bestFit="1" customWidth="1"/>
    <col min="8473" max="8473" width="14.59765625" style="15" customWidth="1"/>
    <col min="8474" max="8474" width="13.8984375" style="15" bestFit="1" customWidth="1"/>
    <col min="8475" max="8475" width="14.59765625" style="15" customWidth="1"/>
    <col min="8476" max="8712" width="9" style="15"/>
    <col min="8713" max="8713" width="14.09765625" style="15" customWidth="1"/>
    <col min="8714" max="8714" width="14.69921875" style="15" bestFit="1" customWidth="1"/>
    <col min="8715" max="8715" width="21.3984375" style="15" bestFit="1" customWidth="1"/>
    <col min="8716" max="8716" width="14.69921875" style="15" bestFit="1" customWidth="1"/>
    <col min="8717" max="8717" width="21.3984375" style="15" bestFit="1" customWidth="1"/>
    <col min="8718" max="8718" width="14.69921875" style="15" bestFit="1" customWidth="1"/>
    <col min="8719" max="8719" width="21.3984375" style="15" bestFit="1" customWidth="1"/>
    <col min="8720" max="8720" width="14.69921875" style="15" bestFit="1" customWidth="1"/>
    <col min="8721" max="8721" width="21.3984375" style="15" bestFit="1" customWidth="1"/>
    <col min="8722" max="8722" width="14.69921875" style="15" bestFit="1" customWidth="1"/>
    <col min="8723" max="8723" width="21.3984375" style="15" bestFit="1" customWidth="1"/>
    <col min="8724" max="8724" width="16.59765625" style="15" bestFit="1" customWidth="1"/>
    <col min="8725" max="8725" width="14.09765625" style="15" bestFit="1" customWidth="1"/>
    <col min="8726" max="8726" width="16.59765625" style="15" bestFit="1" customWidth="1"/>
    <col min="8727" max="8727" width="14.09765625" style="15" bestFit="1" customWidth="1"/>
    <col min="8728" max="8728" width="14.3984375" style="15" bestFit="1" customWidth="1"/>
    <col min="8729" max="8729" width="14.59765625" style="15" customWidth="1"/>
    <col min="8730" max="8730" width="13.8984375" style="15" bestFit="1" customWidth="1"/>
    <col min="8731" max="8731" width="14.59765625" style="15" customWidth="1"/>
    <col min="8732" max="8968" width="9" style="15"/>
    <col min="8969" max="8969" width="14.09765625" style="15" customWidth="1"/>
    <col min="8970" max="8970" width="14.69921875" style="15" bestFit="1" customWidth="1"/>
    <col min="8971" max="8971" width="21.3984375" style="15" bestFit="1" customWidth="1"/>
    <col min="8972" max="8972" width="14.69921875" style="15" bestFit="1" customWidth="1"/>
    <col min="8973" max="8973" width="21.3984375" style="15" bestFit="1" customWidth="1"/>
    <col min="8974" max="8974" width="14.69921875" style="15" bestFit="1" customWidth="1"/>
    <col min="8975" max="8975" width="21.3984375" style="15" bestFit="1" customWidth="1"/>
    <col min="8976" max="8976" width="14.69921875" style="15" bestFit="1" customWidth="1"/>
    <col min="8977" max="8977" width="21.3984375" style="15" bestFit="1" customWidth="1"/>
    <col min="8978" max="8978" width="14.69921875" style="15" bestFit="1" customWidth="1"/>
    <col min="8979" max="8979" width="21.3984375" style="15" bestFit="1" customWidth="1"/>
    <col min="8980" max="8980" width="16.59765625" style="15" bestFit="1" customWidth="1"/>
    <col min="8981" max="8981" width="14.09765625" style="15" bestFit="1" customWidth="1"/>
    <col min="8982" max="8982" width="16.59765625" style="15" bestFit="1" customWidth="1"/>
    <col min="8983" max="8983" width="14.09765625" style="15" bestFit="1" customWidth="1"/>
    <col min="8984" max="8984" width="14.3984375" style="15" bestFit="1" customWidth="1"/>
    <col min="8985" max="8985" width="14.59765625" style="15" customWidth="1"/>
    <col min="8986" max="8986" width="13.8984375" style="15" bestFit="1" customWidth="1"/>
    <col min="8987" max="8987" width="14.59765625" style="15" customWidth="1"/>
    <col min="8988" max="9224" width="9" style="15"/>
    <col min="9225" max="9225" width="14.09765625" style="15" customWidth="1"/>
    <col min="9226" max="9226" width="14.69921875" style="15" bestFit="1" customWidth="1"/>
    <col min="9227" max="9227" width="21.3984375" style="15" bestFit="1" customWidth="1"/>
    <col min="9228" max="9228" width="14.69921875" style="15" bestFit="1" customWidth="1"/>
    <col min="9229" max="9229" width="21.3984375" style="15" bestFit="1" customWidth="1"/>
    <col min="9230" max="9230" width="14.69921875" style="15" bestFit="1" customWidth="1"/>
    <col min="9231" max="9231" width="21.3984375" style="15" bestFit="1" customWidth="1"/>
    <col min="9232" max="9232" width="14.69921875" style="15" bestFit="1" customWidth="1"/>
    <col min="9233" max="9233" width="21.3984375" style="15" bestFit="1" customWidth="1"/>
    <col min="9234" max="9234" width="14.69921875" style="15" bestFit="1" customWidth="1"/>
    <col min="9235" max="9235" width="21.3984375" style="15" bestFit="1" customWidth="1"/>
    <col min="9236" max="9236" width="16.59765625" style="15" bestFit="1" customWidth="1"/>
    <col min="9237" max="9237" width="14.09765625" style="15" bestFit="1" customWidth="1"/>
    <col min="9238" max="9238" width="16.59765625" style="15" bestFit="1" customWidth="1"/>
    <col min="9239" max="9239" width="14.09765625" style="15" bestFit="1" customWidth="1"/>
    <col min="9240" max="9240" width="14.3984375" style="15" bestFit="1" customWidth="1"/>
    <col min="9241" max="9241" width="14.59765625" style="15" customWidth="1"/>
    <col min="9242" max="9242" width="13.8984375" style="15" bestFit="1" customWidth="1"/>
    <col min="9243" max="9243" width="14.59765625" style="15" customWidth="1"/>
    <col min="9244" max="9480" width="9" style="15"/>
    <col min="9481" max="9481" width="14.09765625" style="15" customWidth="1"/>
    <col min="9482" max="9482" width="14.69921875" style="15" bestFit="1" customWidth="1"/>
    <col min="9483" max="9483" width="21.3984375" style="15" bestFit="1" customWidth="1"/>
    <col min="9484" max="9484" width="14.69921875" style="15" bestFit="1" customWidth="1"/>
    <col min="9485" max="9485" width="21.3984375" style="15" bestFit="1" customWidth="1"/>
    <col min="9486" max="9486" width="14.69921875" style="15" bestFit="1" customWidth="1"/>
    <col min="9487" max="9487" width="21.3984375" style="15" bestFit="1" customWidth="1"/>
    <col min="9488" max="9488" width="14.69921875" style="15" bestFit="1" customWidth="1"/>
    <col min="9489" max="9489" width="21.3984375" style="15" bestFit="1" customWidth="1"/>
    <col min="9490" max="9490" width="14.69921875" style="15" bestFit="1" customWidth="1"/>
    <col min="9491" max="9491" width="21.3984375" style="15" bestFit="1" customWidth="1"/>
    <col min="9492" max="9492" width="16.59765625" style="15" bestFit="1" customWidth="1"/>
    <col min="9493" max="9493" width="14.09765625" style="15" bestFit="1" customWidth="1"/>
    <col min="9494" max="9494" width="16.59765625" style="15" bestFit="1" customWidth="1"/>
    <col min="9495" max="9495" width="14.09765625" style="15" bestFit="1" customWidth="1"/>
    <col min="9496" max="9496" width="14.3984375" style="15" bestFit="1" customWidth="1"/>
    <col min="9497" max="9497" width="14.59765625" style="15" customWidth="1"/>
    <col min="9498" max="9498" width="13.8984375" style="15" bestFit="1" customWidth="1"/>
    <col min="9499" max="9499" width="14.59765625" style="15" customWidth="1"/>
    <col min="9500" max="9736" width="9" style="15"/>
    <col min="9737" max="9737" width="14.09765625" style="15" customWidth="1"/>
    <col min="9738" max="9738" width="14.69921875" style="15" bestFit="1" customWidth="1"/>
    <col min="9739" max="9739" width="21.3984375" style="15" bestFit="1" customWidth="1"/>
    <col min="9740" max="9740" width="14.69921875" style="15" bestFit="1" customWidth="1"/>
    <col min="9741" max="9741" width="21.3984375" style="15" bestFit="1" customWidth="1"/>
    <col min="9742" max="9742" width="14.69921875" style="15" bestFit="1" customWidth="1"/>
    <col min="9743" max="9743" width="21.3984375" style="15" bestFit="1" customWidth="1"/>
    <col min="9744" max="9744" width="14.69921875" style="15" bestFit="1" customWidth="1"/>
    <col min="9745" max="9745" width="21.3984375" style="15" bestFit="1" customWidth="1"/>
    <col min="9746" max="9746" width="14.69921875" style="15" bestFit="1" customWidth="1"/>
    <col min="9747" max="9747" width="21.3984375" style="15" bestFit="1" customWidth="1"/>
    <col min="9748" max="9748" width="16.59765625" style="15" bestFit="1" customWidth="1"/>
    <col min="9749" max="9749" width="14.09765625" style="15" bestFit="1" customWidth="1"/>
    <col min="9750" max="9750" width="16.59765625" style="15" bestFit="1" customWidth="1"/>
    <col min="9751" max="9751" width="14.09765625" style="15" bestFit="1" customWidth="1"/>
    <col min="9752" max="9752" width="14.3984375" style="15" bestFit="1" customWidth="1"/>
    <col min="9753" max="9753" width="14.59765625" style="15" customWidth="1"/>
    <col min="9754" max="9754" width="13.8984375" style="15" bestFit="1" customWidth="1"/>
    <col min="9755" max="9755" width="14.59765625" style="15" customWidth="1"/>
    <col min="9756" max="9992" width="9" style="15"/>
    <col min="9993" max="9993" width="14.09765625" style="15" customWidth="1"/>
    <col min="9994" max="9994" width="14.69921875" style="15" bestFit="1" customWidth="1"/>
    <col min="9995" max="9995" width="21.3984375" style="15" bestFit="1" customWidth="1"/>
    <col min="9996" max="9996" width="14.69921875" style="15" bestFit="1" customWidth="1"/>
    <col min="9997" max="9997" width="21.3984375" style="15" bestFit="1" customWidth="1"/>
    <col min="9998" max="9998" width="14.69921875" style="15" bestFit="1" customWidth="1"/>
    <col min="9999" max="9999" width="21.3984375" style="15" bestFit="1" customWidth="1"/>
    <col min="10000" max="10000" width="14.69921875" style="15" bestFit="1" customWidth="1"/>
    <col min="10001" max="10001" width="21.3984375" style="15" bestFit="1" customWidth="1"/>
    <col min="10002" max="10002" width="14.69921875" style="15" bestFit="1" customWidth="1"/>
    <col min="10003" max="10003" width="21.3984375" style="15" bestFit="1" customWidth="1"/>
    <col min="10004" max="10004" width="16.59765625" style="15" bestFit="1" customWidth="1"/>
    <col min="10005" max="10005" width="14.09765625" style="15" bestFit="1" customWidth="1"/>
    <col min="10006" max="10006" width="16.59765625" style="15" bestFit="1" customWidth="1"/>
    <col min="10007" max="10007" width="14.09765625" style="15" bestFit="1" customWidth="1"/>
    <col min="10008" max="10008" width="14.3984375" style="15" bestFit="1" customWidth="1"/>
    <col min="10009" max="10009" width="14.59765625" style="15" customWidth="1"/>
    <col min="10010" max="10010" width="13.8984375" style="15" bestFit="1" customWidth="1"/>
    <col min="10011" max="10011" width="14.59765625" style="15" customWidth="1"/>
    <col min="10012" max="10248" width="9" style="15"/>
    <col min="10249" max="10249" width="14.09765625" style="15" customWidth="1"/>
    <col min="10250" max="10250" width="14.69921875" style="15" bestFit="1" customWidth="1"/>
    <col min="10251" max="10251" width="21.3984375" style="15" bestFit="1" customWidth="1"/>
    <col min="10252" max="10252" width="14.69921875" style="15" bestFit="1" customWidth="1"/>
    <col min="10253" max="10253" width="21.3984375" style="15" bestFit="1" customWidth="1"/>
    <col min="10254" max="10254" width="14.69921875" style="15" bestFit="1" customWidth="1"/>
    <col min="10255" max="10255" width="21.3984375" style="15" bestFit="1" customWidth="1"/>
    <col min="10256" max="10256" width="14.69921875" style="15" bestFit="1" customWidth="1"/>
    <col min="10257" max="10257" width="21.3984375" style="15" bestFit="1" customWidth="1"/>
    <col min="10258" max="10258" width="14.69921875" style="15" bestFit="1" customWidth="1"/>
    <col min="10259" max="10259" width="21.3984375" style="15" bestFit="1" customWidth="1"/>
    <col min="10260" max="10260" width="16.59765625" style="15" bestFit="1" customWidth="1"/>
    <col min="10261" max="10261" width="14.09765625" style="15" bestFit="1" customWidth="1"/>
    <col min="10262" max="10262" width="16.59765625" style="15" bestFit="1" customWidth="1"/>
    <col min="10263" max="10263" width="14.09765625" style="15" bestFit="1" customWidth="1"/>
    <col min="10264" max="10264" width="14.3984375" style="15" bestFit="1" customWidth="1"/>
    <col min="10265" max="10265" width="14.59765625" style="15" customWidth="1"/>
    <col min="10266" max="10266" width="13.8984375" style="15" bestFit="1" customWidth="1"/>
    <col min="10267" max="10267" width="14.59765625" style="15" customWidth="1"/>
    <col min="10268" max="10504" width="9" style="15"/>
    <col min="10505" max="10505" width="14.09765625" style="15" customWidth="1"/>
    <col min="10506" max="10506" width="14.69921875" style="15" bestFit="1" customWidth="1"/>
    <col min="10507" max="10507" width="21.3984375" style="15" bestFit="1" customWidth="1"/>
    <col min="10508" max="10508" width="14.69921875" style="15" bestFit="1" customWidth="1"/>
    <col min="10509" max="10509" width="21.3984375" style="15" bestFit="1" customWidth="1"/>
    <col min="10510" max="10510" width="14.69921875" style="15" bestFit="1" customWidth="1"/>
    <col min="10511" max="10511" width="21.3984375" style="15" bestFit="1" customWidth="1"/>
    <col min="10512" max="10512" width="14.69921875" style="15" bestFit="1" customWidth="1"/>
    <col min="10513" max="10513" width="21.3984375" style="15" bestFit="1" customWidth="1"/>
    <col min="10514" max="10514" width="14.69921875" style="15" bestFit="1" customWidth="1"/>
    <col min="10515" max="10515" width="21.3984375" style="15" bestFit="1" customWidth="1"/>
    <col min="10516" max="10516" width="16.59765625" style="15" bestFit="1" customWidth="1"/>
    <col min="10517" max="10517" width="14.09765625" style="15" bestFit="1" customWidth="1"/>
    <col min="10518" max="10518" width="16.59765625" style="15" bestFit="1" customWidth="1"/>
    <col min="10519" max="10519" width="14.09765625" style="15" bestFit="1" customWidth="1"/>
    <col min="10520" max="10520" width="14.3984375" style="15" bestFit="1" customWidth="1"/>
    <col min="10521" max="10521" width="14.59765625" style="15" customWidth="1"/>
    <col min="10522" max="10522" width="13.8984375" style="15" bestFit="1" customWidth="1"/>
    <col min="10523" max="10523" width="14.59765625" style="15" customWidth="1"/>
    <col min="10524" max="10760" width="9" style="15"/>
    <col min="10761" max="10761" width="14.09765625" style="15" customWidth="1"/>
    <col min="10762" max="10762" width="14.69921875" style="15" bestFit="1" customWidth="1"/>
    <col min="10763" max="10763" width="21.3984375" style="15" bestFit="1" customWidth="1"/>
    <col min="10764" max="10764" width="14.69921875" style="15" bestFit="1" customWidth="1"/>
    <col min="10765" max="10765" width="21.3984375" style="15" bestFit="1" customWidth="1"/>
    <col min="10766" max="10766" width="14.69921875" style="15" bestFit="1" customWidth="1"/>
    <col min="10767" max="10767" width="21.3984375" style="15" bestFit="1" customWidth="1"/>
    <col min="10768" max="10768" width="14.69921875" style="15" bestFit="1" customWidth="1"/>
    <col min="10769" max="10769" width="21.3984375" style="15" bestFit="1" customWidth="1"/>
    <col min="10770" max="10770" width="14.69921875" style="15" bestFit="1" customWidth="1"/>
    <col min="10771" max="10771" width="21.3984375" style="15" bestFit="1" customWidth="1"/>
    <col min="10772" max="10772" width="16.59765625" style="15" bestFit="1" customWidth="1"/>
    <col min="10773" max="10773" width="14.09765625" style="15" bestFit="1" customWidth="1"/>
    <col min="10774" max="10774" width="16.59765625" style="15" bestFit="1" customWidth="1"/>
    <col min="10775" max="10775" width="14.09765625" style="15" bestFit="1" customWidth="1"/>
    <col min="10776" max="10776" width="14.3984375" style="15" bestFit="1" customWidth="1"/>
    <col min="10777" max="10777" width="14.59765625" style="15" customWidth="1"/>
    <col min="10778" max="10778" width="13.8984375" style="15" bestFit="1" customWidth="1"/>
    <col min="10779" max="10779" width="14.59765625" style="15" customWidth="1"/>
    <col min="10780" max="11016" width="9" style="15"/>
    <col min="11017" max="11017" width="14.09765625" style="15" customWidth="1"/>
    <col min="11018" max="11018" width="14.69921875" style="15" bestFit="1" customWidth="1"/>
    <col min="11019" max="11019" width="21.3984375" style="15" bestFit="1" customWidth="1"/>
    <col min="11020" max="11020" width="14.69921875" style="15" bestFit="1" customWidth="1"/>
    <col min="11021" max="11021" width="21.3984375" style="15" bestFit="1" customWidth="1"/>
    <col min="11022" max="11022" width="14.69921875" style="15" bestFit="1" customWidth="1"/>
    <col min="11023" max="11023" width="21.3984375" style="15" bestFit="1" customWidth="1"/>
    <col min="11024" max="11024" width="14.69921875" style="15" bestFit="1" customWidth="1"/>
    <col min="11025" max="11025" width="21.3984375" style="15" bestFit="1" customWidth="1"/>
    <col min="11026" max="11026" width="14.69921875" style="15" bestFit="1" customWidth="1"/>
    <col min="11027" max="11027" width="21.3984375" style="15" bestFit="1" customWidth="1"/>
    <col min="11028" max="11028" width="16.59765625" style="15" bestFit="1" customWidth="1"/>
    <col min="11029" max="11029" width="14.09765625" style="15" bestFit="1" customWidth="1"/>
    <col min="11030" max="11030" width="16.59765625" style="15" bestFit="1" customWidth="1"/>
    <col min="11031" max="11031" width="14.09765625" style="15" bestFit="1" customWidth="1"/>
    <col min="11032" max="11032" width="14.3984375" style="15" bestFit="1" customWidth="1"/>
    <col min="11033" max="11033" width="14.59765625" style="15" customWidth="1"/>
    <col min="11034" max="11034" width="13.8984375" style="15" bestFit="1" customWidth="1"/>
    <col min="11035" max="11035" width="14.59765625" style="15" customWidth="1"/>
    <col min="11036" max="11272" width="9" style="15"/>
    <col min="11273" max="11273" width="14.09765625" style="15" customWidth="1"/>
    <col min="11274" max="11274" width="14.69921875" style="15" bestFit="1" customWidth="1"/>
    <col min="11275" max="11275" width="21.3984375" style="15" bestFit="1" customWidth="1"/>
    <col min="11276" max="11276" width="14.69921875" style="15" bestFit="1" customWidth="1"/>
    <col min="11277" max="11277" width="21.3984375" style="15" bestFit="1" customWidth="1"/>
    <col min="11278" max="11278" width="14.69921875" style="15" bestFit="1" customWidth="1"/>
    <col min="11279" max="11279" width="21.3984375" style="15" bestFit="1" customWidth="1"/>
    <col min="11280" max="11280" width="14.69921875" style="15" bestFit="1" customWidth="1"/>
    <col min="11281" max="11281" width="21.3984375" style="15" bestFit="1" customWidth="1"/>
    <col min="11282" max="11282" width="14.69921875" style="15" bestFit="1" customWidth="1"/>
    <col min="11283" max="11283" width="21.3984375" style="15" bestFit="1" customWidth="1"/>
    <col min="11284" max="11284" width="16.59765625" style="15" bestFit="1" customWidth="1"/>
    <col min="11285" max="11285" width="14.09765625" style="15" bestFit="1" customWidth="1"/>
    <col min="11286" max="11286" width="16.59765625" style="15" bestFit="1" customWidth="1"/>
    <col min="11287" max="11287" width="14.09765625" style="15" bestFit="1" customWidth="1"/>
    <col min="11288" max="11288" width="14.3984375" style="15" bestFit="1" customWidth="1"/>
    <col min="11289" max="11289" width="14.59765625" style="15" customWidth="1"/>
    <col min="11290" max="11290" width="13.8984375" style="15" bestFit="1" customWidth="1"/>
    <col min="11291" max="11291" width="14.59765625" style="15" customWidth="1"/>
    <col min="11292" max="11528" width="9" style="15"/>
    <col min="11529" max="11529" width="14.09765625" style="15" customWidth="1"/>
    <col min="11530" max="11530" width="14.69921875" style="15" bestFit="1" customWidth="1"/>
    <col min="11531" max="11531" width="21.3984375" style="15" bestFit="1" customWidth="1"/>
    <col min="11532" max="11532" width="14.69921875" style="15" bestFit="1" customWidth="1"/>
    <col min="11533" max="11533" width="21.3984375" style="15" bestFit="1" customWidth="1"/>
    <col min="11534" max="11534" width="14.69921875" style="15" bestFit="1" customWidth="1"/>
    <col min="11535" max="11535" width="21.3984375" style="15" bestFit="1" customWidth="1"/>
    <col min="11536" max="11536" width="14.69921875" style="15" bestFit="1" customWidth="1"/>
    <col min="11537" max="11537" width="21.3984375" style="15" bestFit="1" customWidth="1"/>
    <col min="11538" max="11538" width="14.69921875" style="15" bestFit="1" customWidth="1"/>
    <col min="11539" max="11539" width="21.3984375" style="15" bestFit="1" customWidth="1"/>
    <col min="11540" max="11540" width="16.59765625" style="15" bestFit="1" customWidth="1"/>
    <col min="11541" max="11541" width="14.09765625" style="15" bestFit="1" customWidth="1"/>
    <col min="11542" max="11542" width="16.59765625" style="15" bestFit="1" customWidth="1"/>
    <col min="11543" max="11543" width="14.09765625" style="15" bestFit="1" customWidth="1"/>
    <col min="11544" max="11544" width="14.3984375" style="15" bestFit="1" customWidth="1"/>
    <col min="11545" max="11545" width="14.59765625" style="15" customWidth="1"/>
    <col min="11546" max="11546" width="13.8984375" style="15" bestFit="1" customWidth="1"/>
    <col min="11547" max="11547" width="14.59765625" style="15" customWidth="1"/>
    <col min="11548" max="11784" width="9" style="15"/>
    <col min="11785" max="11785" width="14.09765625" style="15" customWidth="1"/>
    <col min="11786" max="11786" width="14.69921875" style="15" bestFit="1" customWidth="1"/>
    <col min="11787" max="11787" width="21.3984375" style="15" bestFit="1" customWidth="1"/>
    <col min="11788" max="11788" width="14.69921875" style="15" bestFit="1" customWidth="1"/>
    <col min="11789" max="11789" width="21.3984375" style="15" bestFit="1" customWidth="1"/>
    <col min="11790" max="11790" width="14.69921875" style="15" bestFit="1" customWidth="1"/>
    <col min="11791" max="11791" width="21.3984375" style="15" bestFit="1" customWidth="1"/>
    <col min="11792" max="11792" width="14.69921875" style="15" bestFit="1" customWidth="1"/>
    <col min="11793" max="11793" width="21.3984375" style="15" bestFit="1" customWidth="1"/>
    <col min="11794" max="11794" width="14.69921875" style="15" bestFit="1" customWidth="1"/>
    <col min="11795" max="11795" width="21.3984375" style="15" bestFit="1" customWidth="1"/>
    <col min="11796" max="11796" width="16.59765625" style="15" bestFit="1" customWidth="1"/>
    <col min="11797" max="11797" width="14.09765625" style="15" bestFit="1" customWidth="1"/>
    <col min="11798" max="11798" width="16.59765625" style="15" bestFit="1" customWidth="1"/>
    <col min="11799" max="11799" width="14.09765625" style="15" bestFit="1" customWidth="1"/>
    <col min="11800" max="11800" width="14.3984375" style="15" bestFit="1" customWidth="1"/>
    <col min="11801" max="11801" width="14.59765625" style="15" customWidth="1"/>
    <col min="11802" max="11802" width="13.8984375" style="15" bestFit="1" customWidth="1"/>
    <col min="11803" max="11803" width="14.59765625" style="15" customWidth="1"/>
    <col min="11804" max="12040" width="9" style="15"/>
    <col min="12041" max="12041" width="14.09765625" style="15" customWidth="1"/>
    <col min="12042" max="12042" width="14.69921875" style="15" bestFit="1" customWidth="1"/>
    <col min="12043" max="12043" width="21.3984375" style="15" bestFit="1" customWidth="1"/>
    <col min="12044" max="12044" width="14.69921875" style="15" bestFit="1" customWidth="1"/>
    <col min="12045" max="12045" width="21.3984375" style="15" bestFit="1" customWidth="1"/>
    <col min="12046" max="12046" width="14.69921875" style="15" bestFit="1" customWidth="1"/>
    <col min="12047" max="12047" width="21.3984375" style="15" bestFit="1" customWidth="1"/>
    <col min="12048" max="12048" width="14.69921875" style="15" bestFit="1" customWidth="1"/>
    <col min="12049" max="12049" width="21.3984375" style="15" bestFit="1" customWidth="1"/>
    <col min="12050" max="12050" width="14.69921875" style="15" bestFit="1" customWidth="1"/>
    <col min="12051" max="12051" width="21.3984375" style="15" bestFit="1" customWidth="1"/>
    <col min="12052" max="12052" width="16.59765625" style="15" bestFit="1" customWidth="1"/>
    <col min="12053" max="12053" width="14.09765625" style="15" bestFit="1" customWidth="1"/>
    <col min="12054" max="12054" width="16.59765625" style="15" bestFit="1" customWidth="1"/>
    <col min="12055" max="12055" width="14.09765625" style="15" bestFit="1" customWidth="1"/>
    <col min="12056" max="12056" width="14.3984375" style="15" bestFit="1" customWidth="1"/>
    <col min="12057" max="12057" width="14.59765625" style="15" customWidth="1"/>
    <col min="12058" max="12058" width="13.8984375" style="15" bestFit="1" customWidth="1"/>
    <col min="12059" max="12059" width="14.59765625" style="15" customWidth="1"/>
    <col min="12060" max="12296" width="9" style="15"/>
    <col min="12297" max="12297" width="14.09765625" style="15" customWidth="1"/>
    <col min="12298" max="12298" width="14.69921875" style="15" bestFit="1" customWidth="1"/>
    <col min="12299" max="12299" width="21.3984375" style="15" bestFit="1" customWidth="1"/>
    <col min="12300" max="12300" width="14.69921875" style="15" bestFit="1" customWidth="1"/>
    <col min="12301" max="12301" width="21.3984375" style="15" bestFit="1" customWidth="1"/>
    <col min="12302" max="12302" width="14.69921875" style="15" bestFit="1" customWidth="1"/>
    <col min="12303" max="12303" width="21.3984375" style="15" bestFit="1" customWidth="1"/>
    <col min="12304" max="12304" width="14.69921875" style="15" bestFit="1" customWidth="1"/>
    <col min="12305" max="12305" width="21.3984375" style="15" bestFit="1" customWidth="1"/>
    <col min="12306" max="12306" width="14.69921875" style="15" bestFit="1" customWidth="1"/>
    <col min="12307" max="12307" width="21.3984375" style="15" bestFit="1" customWidth="1"/>
    <col min="12308" max="12308" width="16.59765625" style="15" bestFit="1" customWidth="1"/>
    <col min="12309" max="12309" width="14.09765625" style="15" bestFit="1" customWidth="1"/>
    <col min="12310" max="12310" width="16.59765625" style="15" bestFit="1" customWidth="1"/>
    <col min="12311" max="12311" width="14.09765625" style="15" bestFit="1" customWidth="1"/>
    <col min="12312" max="12312" width="14.3984375" style="15" bestFit="1" customWidth="1"/>
    <col min="12313" max="12313" width="14.59765625" style="15" customWidth="1"/>
    <col min="12314" max="12314" width="13.8984375" style="15" bestFit="1" customWidth="1"/>
    <col min="12315" max="12315" width="14.59765625" style="15" customWidth="1"/>
    <col min="12316" max="12552" width="9" style="15"/>
    <col min="12553" max="12553" width="14.09765625" style="15" customWidth="1"/>
    <col min="12554" max="12554" width="14.69921875" style="15" bestFit="1" customWidth="1"/>
    <col min="12555" max="12555" width="21.3984375" style="15" bestFit="1" customWidth="1"/>
    <col min="12556" max="12556" width="14.69921875" style="15" bestFit="1" customWidth="1"/>
    <col min="12557" max="12557" width="21.3984375" style="15" bestFit="1" customWidth="1"/>
    <col min="12558" max="12558" width="14.69921875" style="15" bestFit="1" customWidth="1"/>
    <col min="12559" max="12559" width="21.3984375" style="15" bestFit="1" customWidth="1"/>
    <col min="12560" max="12560" width="14.69921875" style="15" bestFit="1" customWidth="1"/>
    <col min="12561" max="12561" width="21.3984375" style="15" bestFit="1" customWidth="1"/>
    <col min="12562" max="12562" width="14.69921875" style="15" bestFit="1" customWidth="1"/>
    <col min="12563" max="12563" width="21.3984375" style="15" bestFit="1" customWidth="1"/>
    <col min="12564" max="12564" width="16.59765625" style="15" bestFit="1" customWidth="1"/>
    <col min="12565" max="12565" width="14.09765625" style="15" bestFit="1" customWidth="1"/>
    <col min="12566" max="12566" width="16.59765625" style="15" bestFit="1" customWidth="1"/>
    <col min="12567" max="12567" width="14.09765625" style="15" bestFit="1" customWidth="1"/>
    <col min="12568" max="12568" width="14.3984375" style="15" bestFit="1" customWidth="1"/>
    <col min="12569" max="12569" width="14.59765625" style="15" customWidth="1"/>
    <col min="12570" max="12570" width="13.8984375" style="15" bestFit="1" customWidth="1"/>
    <col min="12571" max="12571" width="14.59765625" style="15" customWidth="1"/>
    <col min="12572" max="12808" width="9" style="15"/>
    <col min="12809" max="12809" width="14.09765625" style="15" customWidth="1"/>
    <col min="12810" max="12810" width="14.69921875" style="15" bestFit="1" customWidth="1"/>
    <col min="12811" max="12811" width="21.3984375" style="15" bestFit="1" customWidth="1"/>
    <col min="12812" max="12812" width="14.69921875" style="15" bestFit="1" customWidth="1"/>
    <col min="12813" max="12813" width="21.3984375" style="15" bestFit="1" customWidth="1"/>
    <col min="12814" max="12814" width="14.69921875" style="15" bestFit="1" customWidth="1"/>
    <col min="12815" max="12815" width="21.3984375" style="15" bestFit="1" customWidth="1"/>
    <col min="12816" max="12816" width="14.69921875" style="15" bestFit="1" customWidth="1"/>
    <col min="12817" max="12817" width="21.3984375" style="15" bestFit="1" customWidth="1"/>
    <col min="12818" max="12818" width="14.69921875" style="15" bestFit="1" customWidth="1"/>
    <col min="12819" max="12819" width="21.3984375" style="15" bestFit="1" customWidth="1"/>
    <col min="12820" max="12820" width="16.59765625" style="15" bestFit="1" customWidth="1"/>
    <col min="12821" max="12821" width="14.09765625" style="15" bestFit="1" customWidth="1"/>
    <col min="12822" max="12822" width="16.59765625" style="15" bestFit="1" customWidth="1"/>
    <col min="12823" max="12823" width="14.09765625" style="15" bestFit="1" customWidth="1"/>
    <col min="12824" max="12824" width="14.3984375" style="15" bestFit="1" customWidth="1"/>
    <col min="12825" max="12825" width="14.59765625" style="15" customWidth="1"/>
    <col min="12826" max="12826" width="13.8984375" style="15" bestFit="1" customWidth="1"/>
    <col min="12827" max="12827" width="14.59765625" style="15" customWidth="1"/>
    <col min="12828" max="13064" width="9" style="15"/>
    <col min="13065" max="13065" width="14.09765625" style="15" customWidth="1"/>
    <col min="13066" max="13066" width="14.69921875" style="15" bestFit="1" customWidth="1"/>
    <col min="13067" max="13067" width="21.3984375" style="15" bestFit="1" customWidth="1"/>
    <col min="13068" max="13068" width="14.69921875" style="15" bestFit="1" customWidth="1"/>
    <col min="13069" max="13069" width="21.3984375" style="15" bestFit="1" customWidth="1"/>
    <col min="13070" max="13070" width="14.69921875" style="15" bestFit="1" customWidth="1"/>
    <col min="13071" max="13071" width="21.3984375" style="15" bestFit="1" customWidth="1"/>
    <col min="13072" max="13072" width="14.69921875" style="15" bestFit="1" customWidth="1"/>
    <col min="13073" max="13073" width="21.3984375" style="15" bestFit="1" customWidth="1"/>
    <col min="13074" max="13074" width="14.69921875" style="15" bestFit="1" customWidth="1"/>
    <col min="13075" max="13075" width="21.3984375" style="15" bestFit="1" customWidth="1"/>
    <col min="13076" max="13076" width="16.59765625" style="15" bestFit="1" customWidth="1"/>
    <col min="13077" max="13077" width="14.09765625" style="15" bestFit="1" customWidth="1"/>
    <col min="13078" max="13078" width="16.59765625" style="15" bestFit="1" customWidth="1"/>
    <col min="13079" max="13079" width="14.09765625" style="15" bestFit="1" customWidth="1"/>
    <col min="13080" max="13080" width="14.3984375" style="15" bestFit="1" customWidth="1"/>
    <col min="13081" max="13081" width="14.59765625" style="15" customWidth="1"/>
    <col min="13082" max="13082" width="13.8984375" style="15" bestFit="1" customWidth="1"/>
    <col min="13083" max="13083" width="14.59765625" style="15" customWidth="1"/>
    <col min="13084" max="13320" width="9" style="15"/>
    <col min="13321" max="13321" width="14.09765625" style="15" customWidth="1"/>
    <col min="13322" max="13322" width="14.69921875" style="15" bestFit="1" customWidth="1"/>
    <col min="13323" max="13323" width="21.3984375" style="15" bestFit="1" customWidth="1"/>
    <col min="13324" max="13324" width="14.69921875" style="15" bestFit="1" customWidth="1"/>
    <col min="13325" max="13325" width="21.3984375" style="15" bestFit="1" customWidth="1"/>
    <col min="13326" max="13326" width="14.69921875" style="15" bestFit="1" customWidth="1"/>
    <col min="13327" max="13327" width="21.3984375" style="15" bestFit="1" customWidth="1"/>
    <col min="13328" max="13328" width="14.69921875" style="15" bestFit="1" customWidth="1"/>
    <col min="13329" max="13329" width="21.3984375" style="15" bestFit="1" customWidth="1"/>
    <col min="13330" max="13330" width="14.69921875" style="15" bestFit="1" customWidth="1"/>
    <col min="13331" max="13331" width="21.3984375" style="15" bestFit="1" customWidth="1"/>
    <col min="13332" max="13332" width="16.59765625" style="15" bestFit="1" customWidth="1"/>
    <col min="13333" max="13333" width="14.09765625" style="15" bestFit="1" customWidth="1"/>
    <col min="13334" max="13334" width="16.59765625" style="15" bestFit="1" customWidth="1"/>
    <col min="13335" max="13335" width="14.09765625" style="15" bestFit="1" customWidth="1"/>
    <col min="13336" max="13336" width="14.3984375" style="15" bestFit="1" customWidth="1"/>
    <col min="13337" max="13337" width="14.59765625" style="15" customWidth="1"/>
    <col min="13338" max="13338" width="13.8984375" style="15" bestFit="1" customWidth="1"/>
    <col min="13339" max="13339" width="14.59765625" style="15" customWidth="1"/>
    <col min="13340" max="13576" width="9" style="15"/>
    <col min="13577" max="13577" width="14.09765625" style="15" customWidth="1"/>
    <col min="13578" max="13578" width="14.69921875" style="15" bestFit="1" customWidth="1"/>
    <col min="13579" max="13579" width="21.3984375" style="15" bestFit="1" customWidth="1"/>
    <col min="13580" max="13580" width="14.69921875" style="15" bestFit="1" customWidth="1"/>
    <col min="13581" max="13581" width="21.3984375" style="15" bestFit="1" customWidth="1"/>
    <col min="13582" max="13582" width="14.69921875" style="15" bestFit="1" customWidth="1"/>
    <col min="13583" max="13583" width="21.3984375" style="15" bestFit="1" customWidth="1"/>
    <col min="13584" max="13584" width="14.69921875" style="15" bestFit="1" customWidth="1"/>
    <col min="13585" max="13585" width="21.3984375" style="15" bestFit="1" customWidth="1"/>
    <col min="13586" max="13586" width="14.69921875" style="15" bestFit="1" customWidth="1"/>
    <col min="13587" max="13587" width="21.3984375" style="15" bestFit="1" customWidth="1"/>
    <col min="13588" max="13588" width="16.59765625" style="15" bestFit="1" customWidth="1"/>
    <col min="13589" max="13589" width="14.09765625" style="15" bestFit="1" customWidth="1"/>
    <col min="13590" max="13590" width="16.59765625" style="15" bestFit="1" customWidth="1"/>
    <col min="13591" max="13591" width="14.09765625" style="15" bestFit="1" customWidth="1"/>
    <col min="13592" max="13592" width="14.3984375" style="15" bestFit="1" customWidth="1"/>
    <col min="13593" max="13593" width="14.59765625" style="15" customWidth="1"/>
    <col min="13594" max="13594" width="13.8984375" style="15" bestFit="1" customWidth="1"/>
    <col min="13595" max="13595" width="14.59765625" style="15" customWidth="1"/>
    <col min="13596" max="13832" width="9" style="15"/>
    <col min="13833" max="13833" width="14.09765625" style="15" customWidth="1"/>
    <col min="13834" max="13834" width="14.69921875" style="15" bestFit="1" customWidth="1"/>
    <col min="13835" max="13835" width="21.3984375" style="15" bestFit="1" customWidth="1"/>
    <col min="13836" max="13836" width="14.69921875" style="15" bestFit="1" customWidth="1"/>
    <col min="13837" max="13837" width="21.3984375" style="15" bestFit="1" customWidth="1"/>
    <col min="13838" max="13838" width="14.69921875" style="15" bestFit="1" customWidth="1"/>
    <col min="13839" max="13839" width="21.3984375" style="15" bestFit="1" customWidth="1"/>
    <col min="13840" max="13840" width="14.69921875" style="15" bestFit="1" customWidth="1"/>
    <col min="13841" max="13841" width="21.3984375" style="15" bestFit="1" customWidth="1"/>
    <col min="13842" max="13842" width="14.69921875" style="15" bestFit="1" customWidth="1"/>
    <col min="13843" max="13843" width="21.3984375" style="15" bestFit="1" customWidth="1"/>
    <col min="13844" max="13844" width="16.59765625" style="15" bestFit="1" customWidth="1"/>
    <col min="13845" max="13845" width="14.09765625" style="15" bestFit="1" customWidth="1"/>
    <col min="13846" max="13846" width="16.59765625" style="15" bestFit="1" customWidth="1"/>
    <col min="13847" max="13847" width="14.09765625" style="15" bestFit="1" customWidth="1"/>
    <col min="13848" max="13848" width="14.3984375" style="15" bestFit="1" customWidth="1"/>
    <col min="13849" max="13849" width="14.59765625" style="15" customWidth="1"/>
    <col min="13850" max="13850" width="13.8984375" style="15" bestFit="1" customWidth="1"/>
    <col min="13851" max="13851" width="14.59765625" style="15" customWidth="1"/>
    <col min="13852" max="14088" width="9" style="15"/>
    <col min="14089" max="14089" width="14.09765625" style="15" customWidth="1"/>
    <col min="14090" max="14090" width="14.69921875" style="15" bestFit="1" customWidth="1"/>
    <col min="14091" max="14091" width="21.3984375" style="15" bestFit="1" customWidth="1"/>
    <col min="14092" max="14092" width="14.69921875" style="15" bestFit="1" customWidth="1"/>
    <col min="14093" max="14093" width="21.3984375" style="15" bestFit="1" customWidth="1"/>
    <col min="14094" max="14094" width="14.69921875" style="15" bestFit="1" customWidth="1"/>
    <col min="14095" max="14095" width="21.3984375" style="15" bestFit="1" customWidth="1"/>
    <col min="14096" max="14096" width="14.69921875" style="15" bestFit="1" customWidth="1"/>
    <col min="14097" max="14097" width="21.3984375" style="15" bestFit="1" customWidth="1"/>
    <col min="14098" max="14098" width="14.69921875" style="15" bestFit="1" customWidth="1"/>
    <col min="14099" max="14099" width="21.3984375" style="15" bestFit="1" customWidth="1"/>
    <col min="14100" max="14100" width="16.59765625" style="15" bestFit="1" customWidth="1"/>
    <col min="14101" max="14101" width="14.09765625" style="15" bestFit="1" customWidth="1"/>
    <col min="14102" max="14102" width="16.59765625" style="15" bestFit="1" customWidth="1"/>
    <col min="14103" max="14103" width="14.09765625" style="15" bestFit="1" customWidth="1"/>
    <col min="14104" max="14104" width="14.3984375" style="15" bestFit="1" customWidth="1"/>
    <col min="14105" max="14105" width="14.59765625" style="15" customWidth="1"/>
    <col min="14106" max="14106" width="13.8984375" style="15" bestFit="1" customWidth="1"/>
    <col min="14107" max="14107" width="14.59765625" style="15" customWidth="1"/>
    <col min="14108" max="14344" width="9" style="15"/>
    <col min="14345" max="14345" width="14.09765625" style="15" customWidth="1"/>
    <col min="14346" max="14346" width="14.69921875" style="15" bestFit="1" customWidth="1"/>
    <col min="14347" max="14347" width="21.3984375" style="15" bestFit="1" customWidth="1"/>
    <col min="14348" max="14348" width="14.69921875" style="15" bestFit="1" customWidth="1"/>
    <col min="14349" max="14349" width="21.3984375" style="15" bestFit="1" customWidth="1"/>
    <col min="14350" max="14350" width="14.69921875" style="15" bestFit="1" customWidth="1"/>
    <col min="14351" max="14351" width="21.3984375" style="15" bestFit="1" customWidth="1"/>
    <col min="14352" max="14352" width="14.69921875" style="15" bestFit="1" customWidth="1"/>
    <col min="14353" max="14353" width="21.3984375" style="15" bestFit="1" customWidth="1"/>
    <col min="14354" max="14354" width="14.69921875" style="15" bestFit="1" customWidth="1"/>
    <col min="14355" max="14355" width="21.3984375" style="15" bestFit="1" customWidth="1"/>
    <col min="14356" max="14356" width="16.59765625" style="15" bestFit="1" customWidth="1"/>
    <col min="14357" max="14357" width="14.09765625" style="15" bestFit="1" customWidth="1"/>
    <col min="14358" max="14358" width="16.59765625" style="15" bestFit="1" customWidth="1"/>
    <col min="14359" max="14359" width="14.09765625" style="15" bestFit="1" customWidth="1"/>
    <col min="14360" max="14360" width="14.3984375" style="15" bestFit="1" customWidth="1"/>
    <col min="14361" max="14361" width="14.59765625" style="15" customWidth="1"/>
    <col min="14362" max="14362" width="13.8984375" style="15" bestFit="1" customWidth="1"/>
    <col min="14363" max="14363" width="14.59765625" style="15" customWidth="1"/>
    <col min="14364" max="14600" width="9" style="15"/>
    <col min="14601" max="14601" width="14.09765625" style="15" customWidth="1"/>
    <col min="14602" max="14602" width="14.69921875" style="15" bestFit="1" customWidth="1"/>
    <col min="14603" max="14603" width="21.3984375" style="15" bestFit="1" customWidth="1"/>
    <col min="14604" max="14604" width="14.69921875" style="15" bestFit="1" customWidth="1"/>
    <col min="14605" max="14605" width="21.3984375" style="15" bestFit="1" customWidth="1"/>
    <col min="14606" max="14606" width="14.69921875" style="15" bestFit="1" customWidth="1"/>
    <col min="14607" max="14607" width="21.3984375" style="15" bestFit="1" customWidth="1"/>
    <col min="14608" max="14608" width="14.69921875" style="15" bestFit="1" customWidth="1"/>
    <col min="14609" max="14609" width="21.3984375" style="15" bestFit="1" customWidth="1"/>
    <col min="14610" max="14610" width="14.69921875" style="15" bestFit="1" customWidth="1"/>
    <col min="14611" max="14611" width="21.3984375" style="15" bestFit="1" customWidth="1"/>
    <col min="14612" max="14612" width="16.59765625" style="15" bestFit="1" customWidth="1"/>
    <col min="14613" max="14613" width="14.09765625" style="15" bestFit="1" customWidth="1"/>
    <col min="14614" max="14614" width="16.59765625" style="15" bestFit="1" customWidth="1"/>
    <col min="14615" max="14615" width="14.09765625" style="15" bestFit="1" customWidth="1"/>
    <col min="14616" max="14616" width="14.3984375" style="15" bestFit="1" customWidth="1"/>
    <col min="14617" max="14617" width="14.59765625" style="15" customWidth="1"/>
    <col min="14618" max="14618" width="13.8984375" style="15" bestFit="1" customWidth="1"/>
    <col min="14619" max="14619" width="14.59765625" style="15" customWidth="1"/>
    <col min="14620" max="14856" width="9" style="15"/>
    <col min="14857" max="14857" width="14.09765625" style="15" customWidth="1"/>
    <col min="14858" max="14858" width="14.69921875" style="15" bestFit="1" customWidth="1"/>
    <col min="14859" max="14859" width="21.3984375" style="15" bestFit="1" customWidth="1"/>
    <col min="14860" max="14860" width="14.69921875" style="15" bestFit="1" customWidth="1"/>
    <col min="14861" max="14861" width="21.3984375" style="15" bestFit="1" customWidth="1"/>
    <col min="14862" max="14862" width="14.69921875" style="15" bestFit="1" customWidth="1"/>
    <col min="14863" max="14863" width="21.3984375" style="15" bestFit="1" customWidth="1"/>
    <col min="14864" max="14864" width="14.69921875" style="15" bestFit="1" customWidth="1"/>
    <col min="14865" max="14865" width="21.3984375" style="15" bestFit="1" customWidth="1"/>
    <col min="14866" max="14866" width="14.69921875" style="15" bestFit="1" customWidth="1"/>
    <col min="14867" max="14867" width="21.3984375" style="15" bestFit="1" customWidth="1"/>
    <col min="14868" max="14868" width="16.59765625" style="15" bestFit="1" customWidth="1"/>
    <col min="14869" max="14869" width="14.09765625" style="15" bestFit="1" customWidth="1"/>
    <col min="14870" max="14870" width="16.59765625" style="15" bestFit="1" customWidth="1"/>
    <col min="14871" max="14871" width="14.09765625" style="15" bestFit="1" customWidth="1"/>
    <col min="14872" max="14872" width="14.3984375" style="15" bestFit="1" customWidth="1"/>
    <col min="14873" max="14873" width="14.59765625" style="15" customWidth="1"/>
    <col min="14874" max="14874" width="13.8984375" style="15" bestFit="1" customWidth="1"/>
    <col min="14875" max="14875" width="14.59765625" style="15" customWidth="1"/>
    <col min="14876" max="15112" width="9" style="15"/>
    <col min="15113" max="15113" width="14.09765625" style="15" customWidth="1"/>
    <col min="15114" max="15114" width="14.69921875" style="15" bestFit="1" customWidth="1"/>
    <col min="15115" max="15115" width="21.3984375" style="15" bestFit="1" customWidth="1"/>
    <col min="15116" max="15116" width="14.69921875" style="15" bestFit="1" customWidth="1"/>
    <col min="15117" max="15117" width="21.3984375" style="15" bestFit="1" customWidth="1"/>
    <col min="15118" max="15118" width="14.69921875" style="15" bestFit="1" customWidth="1"/>
    <col min="15119" max="15119" width="21.3984375" style="15" bestFit="1" customWidth="1"/>
    <col min="15120" max="15120" width="14.69921875" style="15" bestFit="1" customWidth="1"/>
    <col min="15121" max="15121" width="21.3984375" style="15" bestFit="1" customWidth="1"/>
    <col min="15122" max="15122" width="14.69921875" style="15" bestFit="1" customWidth="1"/>
    <col min="15123" max="15123" width="21.3984375" style="15" bestFit="1" customWidth="1"/>
    <col min="15124" max="15124" width="16.59765625" style="15" bestFit="1" customWidth="1"/>
    <col min="15125" max="15125" width="14.09765625" style="15" bestFit="1" customWidth="1"/>
    <col min="15126" max="15126" width="16.59765625" style="15" bestFit="1" customWidth="1"/>
    <col min="15127" max="15127" width="14.09765625" style="15" bestFit="1" customWidth="1"/>
    <col min="15128" max="15128" width="14.3984375" style="15" bestFit="1" customWidth="1"/>
    <col min="15129" max="15129" width="14.59765625" style="15" customWidth="1"/>
    <col min="15130" max="15130" width="13.8984375" style="15" bestFit="1" customWidth="1"/>
    <col min="15131" max="15131" width="14.59765625" style="15" customWidth="1"/>
    <col min="15132" max="15368" width="9" style="15"/>
    <col min="15369" max="15369" width="14.09765625" style="15" customWidth="1"/>
    <col min="15370" max="15370" width="14.69921875" style="15" bestFit="1" customWidth="1"/>
    <col min="15371" max="15371" width="21.3984375" style="15" bestFit="1" customWidth="1"/>
    <col min="15372" max="15372" width="14.69921875" style="15" bestFit="1" customWidth="1"/>
    <col min="15373" max="15373" width="21.3984375" style="15" bestFit="1" customWidth="1"/>
    <col min="15374" max="15374" width="14.69921875" style="15" bestFit="1" customWidth="1"/>
    <col min="15375" max="15375" width="21.3984375" style="15" bestFit="1" customWidth="1"/>
    <col min="15376" max="15376" width="14.69921875" style="15" bestFit="1" customWidth="1"/>
    <col min="15377" max="15377" width="21.3984375" style="15" bestFit="1" customWidth="1"/>
    <col min="15378" max="15378" width="14.69921875" style="15" bestFit="1" customWidth="1"/>
    <col min="15379" max="15379" width="21.3984375" style="15" bestFit="1" customWidth="1"/>
    <col min="15380" max="15380" width="16.59765625" style="15" bestFit="1" customWidth="1"/>
    <col min="15381" max="15381" width="14.09765625" style="15" bestFit="1" customWidth="1"/>
    <col min="15382" max="15382" width="16.59765625" style="15" bestFit="1" customWidth="1"/>
    <col min="15383" max="15383" width="14.09765625" style="15" bestFit="1" customWidth="1"/>
    <col min="15384" max="15384" width="14.3984375" style="15" bestFit="1" customWidth="1"/>
    <col min="15385" max="15385" width="14.59765625" style="15" customWidth="1"/>
    <col min="15386" max="15386" width="13.8984375" style="15" bestFit="1" customWidth="1"/>
    <col min="15387" max="15387" width="14.59765625" style="15" customWidth="1"/>
    <col min="15388" max="15624" width="9" style="15"/>
    <col min="15625" max="15625" width="14.09765625" style="15" customWidth="1"/>
    <col min="15626" max="15626" width="14.69921875" style="15" bestFit="1" customWidth="1"/>
    <col min="15627" max="15627" width="21.3984375" style="15" bestFit="1" customWidth="1"/>
    <col min="15628" max="15628" width="14.69921875" style="15" bestFit="1" customWidth="1"/>
    <col min="15629" max="15629" width="21.3984375" style="15" bestFit="1" customWidth="1"/>
    <col min="15630" max="15630" width="14.69921875" style="15" bestFit="1" customWidth="1"/>
    <col min="15631" max="15631" width="21.3984375" style="15" bestFit="1" customWidth="1"/>
    <col min="15632" max="15632" width="14.69921875" style="15" bestFit="1" customWidth="1"/>
    <col min="15633" max="15633" width="21.3984375" style="15" bestFit="1" customWidth="1"/>
    <col min="15634" max="15634" width="14.69921875" style="15" bestFit="1" customWidth="1"/>
    <col min="15635" max="15635" width="21.3984375" style="15" bestFit="1" customWidth="1"/>
    <col min="15636" max="15636" width="16.59765625" style="15" bestFit="1" customWidth="1"/>
    <col min="15637" max="15637" width="14.09765625" style="15" bestFit="1" customWidth="1"/>
    <col min="15638" max="15638" width="16.59765625" style="15" bestFit="1" customWidth="1"/>
    <col min="15639" max="15639" width="14.09765625" style="15" bestFit="1" customWidth="1"/>
    <col min="15640" max="15640" width="14.3984375" style="15" bestFit="1" customWidth="1"/>
    <col min="15641" max="15641" width="14.59765625" style="15" customWidth="1"/>
    <col min="15642" max="15642" width="13.8984375" style="15" bestFit="1" customWidth="1"/>
    <col min="15643" max="15643" width="14.59765625" style="15" customWidth="1"/>
    <col min="15644" max="15880" width="9" style="15"/>
    <col min="15881" max="15881" width="14.09765625" style="15" customWidth="1"/>
    <col min="15882" max="15882" width="14.69921875" style="15" bestFit="1" customWidth="1"/>
    <col min="15883" max="15883" width="21.3984375" style="15" bestFit="1" customWidth="1"/>
    <col min="15884" max="15884" width="14.69921875" style="15" bestFit="1" customWidth="1"/>
    <col min="15885" max="15885" width="21.3984375" style="15" bestFit="1" customWidth="1"/>
    <col min="15886" max="15886" width="14.69921875" style="15" bestFit="1" customWidth="1"/>
    <col min="15887" max="15887" width="21.3984375" style="15" bestFit="1" customWidth="1"/>
    <col min="15888" max="15888" width="14.69921875" style="15" bestFit="1" customWidth="1"/>
    <col min="15889" max="15889" width="21.3984375" style="15" bestFit="1" customWidth="1"/>
    <col min="15890" max="15890" width="14.69921875" style="15" bestFit="1" customWidth="1"/>
    <col min="15891" max="15891" width="21.3984375" style="15" bestFit="1" customWidth="1"/>
    <col min="15892" max="15892" width="16.59765625" style="15" bestFit="1" customWidth="1"/>
    <col min="15893" max="15893" width="14.09765625" style="15" bestFit="1" customWidth="1"/>
    <col min="15894" max="15894" width="16.59765625" style="15" bestFit="1" customWidth="1"/>
    <col min="15895" max="15895" width="14.09765625" style="15" bestFit="1" customWidth="1"/>
    <col min="15896" max="15896" width="14.3984375" style="15" bestFit="1" customWidth="1"/>
    <col min="15897" max="15897" width="14.59765625" style="15" customWidth="1"/>
    <col min="15898" max="15898" width="13.8984375" style="15" bestFit="1" customWidth="1"/>
    <col min="15899" max="15899" width="14.59765625" style="15" customWidth="1"/>
    <col min="15900" max="16136" width="9" style="15"/>
    <col min="16137" max="16137" width="14.09765625" style="15" customWidth="1"/>
    <col min="16138" max="16138" width="14.69921875" style="15" bestFit="1" customWidth="1"/>
    <col min="16139" max="16139" width="21.3984375" style="15" bestFit="1" customWidth="1"/>
    <col min="16140" max="16140" width="14.69921875" style="15" bestFit="1" customWidth="1"/>
    <col min="16141" max="16141" width="21.3984375" style="15" bestFit="1" customWidth="1"/>
    <col min="16142" max="16142" width="14.69921875" style="15" bestFit="1" customWidth="1"/>
    <col min="16143" max="16143" width="21.3984375" style="15" bestFit="1" customWidth="1"/>
    <col min="16144" max="16144" width="14.69921875" style="15" bestFit="1" customWidth="1"/>
    <col min="16145" max="16145" width="21.3984375" style="15" bestFit="1" customWidth="1"/>
    <col min="16146" max="16146" width="14.69921875" style="15" bestFit="1" customWidth="1"/>
    <col min="16147" max="16147" width="21.3984375" style="15" bestFit="1" customWidth="1"/>
    <col min="16148" max="16148" width="16.59765625" style="15" bestFit="1" customWidth="1"/>
    <col min="16149" max="16149" width="14.09765625" style="15" bestFit="1" customWidth="1"/>
    <col min="16150" max="16150" width="16.59765625" style="15" bestFit="1" customWidth="1"/>
    <col min="16151" max="16151" width="14.09765625" style="15" bestFit="1" customWidth="1"/>
    <col min="16152" max="16152" width="14.3984375" style="15" bestFit="1" customWidth="1"/>
    <col min="16153" max="16153" width="14.59765625" style="15" customWidth="1"/>
    <col min="16154" max="16154" width="13.8984375" style="15" bestFit="1" customWidth="1"/>
    <col min="16155" max="16155" width="14.59765625" style="15" customWidth="1"/>
    <col min="16156" max="16384" width="9" style="15"/>
  </cols>
  <sheetData>
    <row r="1" spans="1:27" s="13" customFormat="1" ht="33.6" x14ac:dyDescent="0.95">
      <c r="A1" s="1727" t="s">
        <v>945</v>
      </c>
      <c r="B1" s="1727"/>
      <c r="C1" s="1727"/>
      <c r="D1" s="1727"/>
      <c r="E1" s="140"/>
      <c r="G1" s="140"/>
      <c r="I1" s="140"/>
      <c r="K1" s="140"/>
      <c r="M1" s="140"/>
      <c r="O1" s="140"/>
      <c r="Q1" s="140"/>
      <c r="S1" s="140"/>
      <c r="U1" s="140"/>
      <c r="W1" s="140"/>
      <c r="Z1" s="140"/>
    </row>
    <row r="2" spans="1:27" s="13" customFormat="1" ht="33.6" x14ac:dyDescent="0.95">
      <c r="A2" s="1728" t="s">
        <v>946</v>
      </c>
      <c r="B2" s="1728"/>
      <c r="C2" s="1728"/>
      <c r="D2" s="1728"/>
      <c r="E2" s="140"/>
      <c r="G2" s="140"/>
      <c r="I2" s="140"/>
      <c r="K2" s="140"/>
      <c r="M2" s="140"/>
      <c r="O2" s="140"/>
      <c r="Q2" s="140"/>
      <c r="S2" s="140"/>
      <c r="U2" s="140"/>
      <c r="W2" s="140"/>
      <c r="Z2" s="140"/>
    </row>
    <row r="3" spans="1:27" ht="25.8" x14ac:dyDescent="0.7">
      <c r="A3" s="157"/>
      <c r="C3" s="596"/>
      <c r="Y3" s="1685" t="s">
        <v>439</v>
      </c>
      <c r="Z3" s="1685"/>
      <c r="AA3" s="1685"/>
    </row>
    <row r="4" spans="1:27" s="352" customFormat="1" ht="25.8" x14ac:dyDescent="0.25">
      <c r="A4" s="1715" t="s">
        <v>265</v>
      </c>
      <c r="B4" s="1718" t="s">
        <v>586</v>
      </c>
      <c r="C4" s="1719"/>
      <c r="D4" s="1719"/>
      <c r="E4" s="1719"/>
      <c r="F4" s="1719"/>
      <c r="G4" s="1719"/>
      <c r="H4" s="1719"/>
      <c r="I4" s="1719"/>
      <c r="J4" s="1719"/>
      <c r="K4" s="1719"/>
      <c r="L4" s="1719"/>
      <c r="M4" s="1719"/>
      <c r="N4" s="1719"/>
      <c r="O4" s="1720"/>
      <c r="P4" s="1721" t="s">
        <v>593</v>
      </c>
      <c r="Q4" s="1722"/>
      <c r="R4" s="1721" t="s">
        <v>499</v>
      </c>
      <c r="S4" s="1722"/>
      <c r="T4" s="1721" t="s">
        <v>500</v>
      </c>
      <c r="U4" s="1722"/>
      <c r="V4" s="1721" t="s">
        <v>443</v>
      </c>
      <c r="W4" s="1722"/>
      <c r="X4" s="1729" t="s">
        <v>592</v>
      </c>
      <c r="Y4" s="1730"/>
      <c r="Z4" s="1730"/>
      <c r="AA4" s="1731"/>
    </row>
    <row r="5" spans="1:27" s="20" customFormat="1" ht="62.25" customHeight="1" x14ac:dyDescent="0.25">
      <c r="A5" s="1716"/>
      <c r="B5" s="1725" t="s">
        <v>188</v>
      </c>
      <c r="C5" s="1702"/>
      <c r="D5" s="1702"/>
      <c r="E5" s="1702"/>
      <c r="F5" s="1702"/>
      <c r="G5" s="1702"/>
      <c r="H5" s="1702"/>
      <c r="I5" s="1702"/>
      <c r="J5" s="1702"/>
      <c r="K5" s="1703"/>
      <c r="L5" s="1704" t="s">
        <v>193</v>
      </c>
      <c r="M5" s="1705"/>
      <c r="N5" s="1704" t="s">
        <v>194</v>
      </c>
      <c r="O5" s="1705"/>
      <c r="P5" s="1723"/>
      <c r="Q5" s="1724"/>
      <c r="R5" s="1723"/>
      <c r="S5" s="1724"/>
      <c r="T5" s="1723"/>
      <c r="U5" s="1724"/>
      <c r="V5" s="1723"/>
      <c r="W5" s="1724"/>
      <c r="X5" s="1732"/>
      <c r="Y5" s="1733"/>
      <c r="Z5" s="1733"/>
      <c r="AA5" s="1734"/>
    </row>
    <row r="6" spans="1:27" s="20" customFormat="1" ht="39.75" customHeight="1" x14ac:dyDescent="0.25">
      <c r="A6" s="1716"/>
      <c r="B6" s="1726" t="s">
        <v>189</v>
      </c>
      <c r="C6" s="1707"/>
      <c r="D6" s="1726" t="s">
        <v>587</v>
      </c>
      <c r="E6" s="1707"/>
      <c r="F6" s="1726" t="s">
        <v>191</v>
      </c>
      <c r="G6" s="1707"/>
      <c r="H6" s="1726" t="s">
        <v>192</v>
      </c>
      <c r="I6" s="1707"/>
      <c r="J6" s="1726" t="s">
        <v>316</v>
      </c>
      <c r="K6" s="1707"/>
      <c r="L6" s="353" t="s">
        <v>256</v>
      </c>
      <c r="M6" s="598" t="s">
        <v>257</v>
      </c>
      <c r="N6" s="353" t="s">
        <v>256</v>
      </c>
      <c r="O6" s="598" t="s">
        <v>257</v>
      </c>
      <c r="P6" s="353" t="s">
        <v>256</v>
      </c>
      <c r="Q6" s="598" t="s">
        <v>257</v>
      </c>
      <c r="R6" s="353" t="s">
        <v>256</v>
      </c>
      <c r="S6" s="598" t="s">
        <v>257</v>
      </c>
      <c r="T6" s="353" t="s">
        <v>256</v>
      </c>
      <c r="U6" s="598" t="s">
        <v>257</v>
      </c>
      <c r="V6" s="353" t="s">
        <v>256</v>
      </c>
      <c r="W6" s="598" t="s">
        <v>257</v>
      </c>
      <c r="X6" s="353" t="s">
        <v>256</v>
      </c>
      <c r="Y6" s="1697" t="s">
        <v>258</v>
      </c>
      <c r="Z6" s="598" t="s">
        <v>257</v>
      </c>
      <c r="AA6" s="1697" t="s">
        <v>258</v>
      </c>
    </row>
    <row r="7" spans="1:27" s="20" customFormat="1" ht="60" customHeight="1" x14ac:dyDescent="0.25">
      <c r="A7" s="1716"/>
      <c r="B7" s="510" t="s">
        <v>648</v>
      </c>
      <c r="C7" s="599" t="s">
        <v>446</v>
      </c>
      <c r="D7" s="510" t="s">
        <v>648</v>
      </c>
      <c r="E7" s="599" t="s">
        <v>446</v>
      </c>
      <c r="F7" s="510" t="s">
        <v>648</v>
      </c>
      <c r="G7" s="599" t="s">
        <v>446</v>
      </c>
      <c r="H7" s="510" t="s">
        <v>648</v>
      </c>
      <c r="I7" s="599" t="s">
        <v>446</v>
      </c>
      <c r="J7" s="510" t="s">
        <v>648</v>
      </c>
      <c r="K7" s="599" t="s">
        <v>446</v>
      </c>
      <c r="L7" s="353" t="s">
        <v>259</v>
      </c>
      <c r="M7" s="598" t="s">
        <v>260</v>
      </c>
      <c r="N7" s="353" t="s">
        <v>259</v>
      </c>
      <c r="O7" s="598" t="s">
        <v>260</v>
      </c>
      <c r="P7" s="353" t="s">
        <v>259</v>
      </c>
      <c r="Q7" s="598" t="s">
        <v>260</v>
      </c>
      <c r="R7" s="353" t="s">
        <v>259</v>
      </c>
      <c r="S7" s="598" t="s">
        <v>260</v>
      </c>
      <c r="T7" s="353" t="s">
        <v>259</v>
      </c>
      <c r="U7" s="598" t="s">
        <v>260</v>
      </c>
      <c r="V7" s="353" t="s">
        <v>259</v>
      </c>
      <c r="W7" s="598" t="s">
        <v>260</v>
      </c>
      <c r="X7" s="353" t="s">
        <v>259</v>
      </c>
      <c r="Y7" s="1698"/>
      <c r="Z7" s="598" t="s">
        <v>260</v>
      </c>
      <c r="AA7" s="1698"/>
    </row>
    <row r="8" spans="1:27" s="20" customFormat="1" ht="60" customHeight="1" x14ac:dyDescent="0.25">
      <c r="A8" s="1717"/>
      <c r="B8" s="556" t="s">
        <v>649</v>
      </c>
      <c r="C8" s="600" t="s">
        <v>262</v>
      </c>
      <c r="D8" s="556" t="s">
        <v>649</v>
      </c>
      <c r="E8" s="600" t="s">
        <v>262</v>
      </c>
      <c r="F8" s="556" t="s">
        <v>649</v>
      </c>
      <c r="G8" s="600" t="s">
        <v>262</v>
      </c>
      <c r="H8" s="556" t="s">
        <v>649</v>
      </c>
      <c r="I8" s="600" t="s">
        <v>262</v>
      </c>
      <c r="J8" s="556" t="s">
        <v>649</v>
      </c>
      <c r="K8" s="600" t="s">
        <v>262</v>
      </c>
      <c r="L8" s="556" t="s">
        <v>649</v>
      </c>
      <c r="M8" s="600" t="s">
        <v>262</v>
      </c>
      <c r="N8" s="556" t="s">
        <v>649</v>
      </c>
      <c r="O8" s="600" t="s">
        <v>262</v>
      </c>
      <c r="P8" s="556" t="s">
        <v>649</v>
      </c>
      <c r="Q8" s="600" t="s">
        <v>262</v>
      </c>
      <c r="R8" s="556" t="s">
        <v>649</v>
      </c>
      <c r="S8" s="600" t="s">
        <v>262</v>
      </c>
      <c r="T8" s="556" t="s">
        <v>649</v>
      </c>
      <c r="U8" s="600" t="s">
        <v>262</v>
      </c>
      <c r="V8" s="556" t="s">
        <v>649</v>
      </c>
      <c r="W8" s="600" t="s">
        <v>262</v>
      </c>
      <c r="X8" s="556" t="s">
        <v>649</v>
      </c>
      <c r="Y8" s="354" t="s">
        <v>263</v>
      </c>
      <c r="Z8" s="600" t="s">
        <v>262</v>
      </c>
      <c r="AA8" s="354" t="s">
        <v>263</v>
      </c>
    </row>
    <row r="9" spans="1:27" s="413" customFormat="1" ht="53.25" customHeight="1" x14ac:dyDescent="0.25">
      <c r="A9" s="409" t="s">
        <v>636</v>
      </c>
      <c r="B9" s="410">
        <v>3955</v>
      </c>
      <c r="C9" s="616">
        <v>2975412.5199999996</v>
      </c>
      <c r="D9" s="410">
        <v>1889</v>
      </c>
      <c r="E9" s="616">
        <v>537312.57000000007</v>
      </c>
      <c r="F9" s="410">
        <v>3226</v>
      </c>
      <c r="G9" s="616">
        <v>1665029.18</v>
      </c>
      <c r="H9" s="410">
        <v>0</v>
      </c>
      <c r="I9" s="616">
        <v>0</v>
      </c>
      <c r="J9" s="410">
        <v>9070</v>
      </c>
      <c r="K9" s="616">
        <v>5177754.2700000005</v>
      </c>
      <c r="L9" s="410">
        <v>0</v>
      </c>
      <c r="M9" s="616">
        <v>0</v>
      </c>
      <c r="N9" s="410">
        <v>119</v>
      </c>
      <c r="O9" s="616">
        <v>151985510.10683668</v>
      </c>
      <c r="P9" s="410">
        <v>93</v>
      </c>
      <c r="Q9" s="616">
        <v>29552.170000000002</v>
      </c>
      <c r="R9" s="410">
        <v>0</v>
      </c>
      <c r="S9" s="616">
        <v>0</v>
      </c>
      <c r="T9" s="410">
        <v>0</v>
      </c>
      <c r="U9" s="616">
        <v>0</v>
      </c>
      <c r="V9" s="410">
        <v>7036</v>
      </c>
      <c r="W9" s="616">
        <v>2343850</v>
      </c>
      <c r="X9" s="411">
        <v>16318</v>
      </c>
      <c r="Y9" s="412">
        <v>0.4626807355483864</v>
      </c>
      <c r="Z9" s="617">
        <v>159536666.54683667</v>
      </c>
      <c r="AA9" s="412">
        <v>4.5354042390109433</v>
      </c>
    </row>
    <row r="10" spans="1:27" s="413" customFormat="1" ht="53.25" customHeight="1" x14ac:dyDescent="0.25">
      <c r="A10" s="414" t="s">
        <v>159</v>
      </c>
      <c r="B10" s="410">
        <v>381669</v>
      </c>
      <c r="C10" s="616">
        <v>92385090.289999992</v>
      </c>
      <c r="D10" s="410">
        <v>128121</v>
      </c>
      <c r="E10" s="616">
        <v>29843584.948000003</v>
      </c>
      <c r="F10" s="410">
        <v>130752</v>
      </c>
      <c r="G10" s="616">
        <v>24323332.91</v>
      </c>
      <c r="H10" s="410">
        <v>0</v>
      </c>
      <c r="I10" s="616">
        <v>0</v>
      </c>
      <c r="J10" s="410">
        <v>640542</v>
      </c>
      <c r="K10" s="616">
        <v>146552008.148</v>
      </c>
      <c r="L10" s="410">
        <v>0</v>
      </c>
      <c r="M10" s="616">
        <v>0</v>
      </c>
      <c r="N10" s="410">
        <v>5350</v>
      </c>
      <c r="O10" s="616">
        <v>150793824.31875998</v>
      </c>
      <c r="P10" s="410">
        <v>2414</v>
      </c>
      <c r="Q10" s="616">
        <v>758922.12599999993</v>
      </c>
      <c r="R10" s="410">
        <v>33515</v>
      </c>
      <c r="S10" s="616">
        <v>80151372.728309989</v>
      </c>
      <c r="T10" s="410">
        <v>2728</v>
      </c>
      <c r="U10" s="616">
        <v>1425957.4973199998</v>
      </c>
      <c r="V10" s="410">
        <v>181550</v>
      </c>
      <c r="W10" s="616">
        <v>471805441.40000004</v>
      </c>
      <c r="X10" s="411">
        <v>866099</v>
      </c>
      <c r="Y10" s="412">
        <v>24.557379726542585</v>
      </c>
      <c r="Z10" s="617">
        <v>851487526.21838999</v>
      </c>
      <c r="AA10" s="412">
        <v>24.206599144041103</v>
      </c>
    </row>
    <row r="11" spans="1:27" s="413" customFormat="1" ht="53.25" customHeight="1" x14ac:dyDescent="0.25">
      <c r="A11" s="414" t="s">
        <v>692</v>
      </c>
      <c r="B11" s="410">
        <v>1881</v>
      </c>
      <c r="C11" s="616">
        <v>2758825.6779999998</v>
      </c>
      <c r="D11" s="410">
        <v>5246</v>
      </c>
      <c r="E11" s="616">
        <v>1034977.6679999999</v>
      </c>
      <c r="F11" s="410">
        <v>501</v>
      </c>
      <c r="G11" s="616">
        <v>268800</v>
      </c>
      <c r="H11" s="410">
        <v>0</v>
      </c>
      <c r="I11" s="616">
        <v>0</v>
      </c>
      <c r="J11" s="410">
        <v>7628</v>
      </c>
      <c r="K11" s="616">
        <v>4062603.3459999999</v>
      </c>
      <c r="L11" s="410">
        <v>0</v>
      </c>
      <c r="M11" s="616">
        <v>0</v>
      </c>
      <c r="N11" s="410">
        <v>32</v>
      </c>
      <c r="O11" s="616">
        <v>1561823.879</v>
      </c>
      <c r="P11" s="410">
        <v>725</v>
      </c>
      <c r="Q11" s="616">
        <v>787815</v>
      </c>
      <c r="R11" s="410">
        <v>0</v>
      </c>
      <c r="S11" s="616">
        <v>0</v>
      </c>
      <c r="T11" s="410">
        <v>0</v>
      </c>
      <c r="U11" s="616">
        <v>0</v>
      </c>
      <c r="V11" s="410">
        <v>565</v>
      </c>
      <c r="W11" s="616">
        <v>91725</v>
      </c>
      <c r="X11" s="411">
        <v>8950</v>
      </c>
      <c r="Y11" s="412">
        <v>0.2537683897020504</v>
      </c>
      <c r="Z11" s="617">
        <v>6503967.2249999996</v>
      </c>
      <c r="AA11" s="412">
        <v>0.18489868919251362</v>
      </c>
    </row>
    <row r="12" spans="1:27" s="413" customFormat="1" ht="53.25" customHeight="1" x14ac:dyDescent="0.25">
      <c r="A12" s="414" t="s">
        <v>160</v>
      </c>
      <c r="B12" s="410">
        <v>27972</v>
      </c>
      <c r="C12" s="616">
        <v>6281482</v>
      </c>
      <c r="D12" s="410">
        <v>63576</v>
      </c>
      <c r="E12" s="616">
        <v>13132250</v>
      </c>
      <c r="F12" s="410">
        <v>7688</v>
      </c>
      <c r="G12" s="616">
        <v>2289711</v>
      </c>
      <c r="H12" s="410">
        <v>0</v>
      </c>
      <c r="I12" s="616">
        <v>0</v>
      </c>
      <c r="J12" s="410">
        <v>99236</v>
      </c>
      <c r="K12" s="616">
        <v>21703443</v>
      </c>
      <c r="L12" s="410">
        <v>0</v>
      </c>
      <c r="M12" s="616">
        <v>0</v>
      </c>
      <c r="N12" s="410">
        <v>1821</v>
      </c>
      <c r="O12" s="616">
        <v>67051307.97552</v>
      </c>
      <c r="P12" s="410">
        <v>310</v>
      </c>
      <c r="Q12" s="616">
        <v>146757</v>
      </c>
      <c r="R12" s="410">
        <v>1101</v>
      </c>
      <c r="S12" s="616">
        <v>2779473</v>
      </c>
      <c r="T12" s="410">
        <v>0</v>
      </c>
      <c r="U12" s="616">
        <v>0</v>
      </c>
      <c r="V12" s="410">
        <v>16412</v>
      </c>
      <c r="W12" s="616">
        <v>9142921.5</v>
      </c>
      <c r="X12" s="411">
        <v>118880</v>
      </c>
      <c r="Y12" s="412">
        <v>3.3707247114837711</v>
      </c>
      <c r="Z12" s="617">
        <v>100823902.47552</v>
      </c>
      <c r="AA12" s="412">
        <v>2.8662824952961663</v>
      </c>
    </row>
    <row r="13" spans="1:27" s="413" customFormat="1" ht="53.25" customHeight="1" x14ac:dyDescent="0.25">
      <c r="A13" s="414" t="s">
        <v>161</v>
      </c>
      <c r="B13" s="410">
        <v>38757</v>
      </c>
      <c r="C13" s="616">
        <v>13108333</v>
      </c>
      <c r="D13" s="410">
        <v>125645</v>
      </c>
      <c r="E13" s="616">
        <v>29124389</v>
      </c>
      <c r="F13" s="410">
        <v>5113</v>
      </c>
      <c r="G13" s="616">
        <v>1341320</v>
      </c>
      <c r="H13" s="410">
        <v>0</v>
      </c>
      <c r="I13" s="616">
        <v>0</v>
      </c>
      <c r="J13" s="410">
        <v>169515</v>
      </c>
      <c r="K13" s="616">
        <v>43574042</v>
      </c>
      <c r="L13" s="410">
        <v>0</v>
      </c>
      <c r="M13" s="616">
        <v>0</v>
      </c>
      <c r="N13" s="410">
        <v>1483</v>
      </c>
      <c r="O13" s="616">
        <v>192484698</v>
      </c>
      <c r="P13" s="410">
        <v>247</v>
      </c>
      <c r="Q13" s="616">
        <v>83978</v>
      </c>
      <c r="R13" s="410">
        <v>351</v>
      </c>
      <c r="S13" s="616">
        <v>741891</v>
      </c>
      <c r="T13" s="410">
        <v>0</v>
      </c>
      <c r="U13" s="616">
        <v>0</v>
      </c>
      <c r="V13" s="410">
        <v>6450</v>
      </c>
      <c r="W13" s="616">
        <v>6727300</v>
      </c>
      <c r="X13" s="411">
        <v>178046</v>
      </c>
      <c r="Y13" s="412">
        <v>5.0483180684794711</v>
      </c>
      <c r="Z13" s="617">
        <v>243611909</v>
      </c>
      <c r="AA13" s="412">
        <v>6.9255457611544031</v>
      </c>
    </row>
    <row r="14" spans="1:27" s="413" customFormat="1" ht="53.25" customHeight="1" x14ac:dyDescent="0.25">
      <c r="A14" s="414" t="s">
        <v>162</v>
      </c>
      <c r="B14" s="410">
        <v>0</v>
      </c>
      <c r="C14" s="616">
        <v>0</v>
      </c>
      <c r="D14" s="410">
        <v>28</v>
      </c>
      <c r="E14" s="616">
        <v>5380</v>
      </c>
      <c r="F14" s="410">
        <v>0</v>
      </c>
      <c r="G14" s="616">
        <v>0</v>
      </c>
      <c r="H14" s="410">
        <v>0</v>
      </c>
      <c r="I14" s="616">
        <v>0</v>
      </c>
      <c r="J14" s="410">
        <v>28</v>
      </c>
      <c r="K14" s="616">
        <v>5380</v>
      </c>
      <c r="L14" s="410">
        <v>0</v>
      </c>
      <c r="M14" s="616">
        <v>0</v>
      </c>
      <c r="N14" s="410">
        <v>26</v>
      </c>
      <c r="O14" s="616">
        <v>4365862.26</v>
      </c>
      <c r="P14" s="410">
        <v>0</v>
      </c>
      <c r="Q14" s="616">
        <v>0</v>
      </c>
      <c r="R14" s="410">
        <v>0</v>
      </c>
      <c r="S14" s="616">
        <v>0</v>
      </c>
      <c r="T14" s="410">
        <v>0</v>
      </c>
      <c r="U14" s="616">
        <v>0</v>
      </c>
      <c r="V14" s="410">
        <v>0</v>
      </c>
      <c r="W14" s="616">
        <v>0</v>
      </c>
      <c r="X14" s="411">
        <v>54</v>
      </c>
      <c r="Y14" s="412">
        <v>1.5311165412190749E-3</v>
      </c>
      <c r="Z14" s="617">
        <v>4371242.26</v>
      </c>
      <c r="AA14" s="412">
        <v>0.12426830210801393</v>
      </c>
    </row>
    <row r="15" spans="1:27" s="413" customFormat="1" ht="53.25" customHeight="1" x14ac:dyDescent="0.25">
      <c r="A15" s="414" t="s">
        <v>163</v>
      </c>
      <c r="B15" s="410">
        <v>505</v>
      </c>
      <c r="C15" s="616">
        <v>419947.98000000004</v>
      </c>
      <c r="D15" s="410">
        <v>2312</v>
      </c>
      <c r="E15" s="616">
        <v>1208608.4600000002</v>
      </c>
      <c r="F15" s="410">
        <v>1171</v>
      </c>
      <c r="G15" s="616">
        <v>96110</v>
      </c>
      <c r="H15" s="410">
        <v>0</v>
      </c>
      <c r="I15" s="616">
        <v>0</v>
      </c>
      <c r="J15" s="410">
        <v>3988</v>
      </c>
      <c r="K15" s="616">
        <v>1724666.44</v>
      </c>
      <c r="L15" s="410">
        <v>0</v>
      </c>
      <c r="M15" s="616">
        <v>0</v>
      </c>
      <c r="N15" s="410">
        <v>532</v>
      </c>
      <c r="O15" s="616">
        <v>147471492.95000002</v>
      </c>
      <c r="P15" s="410">
        <v>739</v>
      </c>
      <c r="Q15" s="616">
        <v>103261.48999999999</v>
      </c>
      <c r="R15" s="410">
        <v>0</v>
      </c>
      <c r="S15" s="616">
        <v>0</v>
      </c>
      <c r="T15" s="410">
        <v>0</v>
      </c>
      <c r="U15" s="616">
        <v>0</v>
      </c>
      <c r="V15" s="410">
        <v>22</v>
      </c>
      <c r="W15" s="616">
        <v>626108</v>
      </c>
      <c r="X15" s="411">
        <v>5281</v>
      </c>
      <c r="Y15" s="412">
        <v>0.14973752692922102</v>
      </c>
      <c r="Z15" s="617">
        <v>149925528.88000003</v>
      </c>
      <c r="AA15" s="412">
        <v>4.2621730410713061</v>
      </c>
    </row>
    <row r="16" spans="1:27" s="413" customFormat="1" ht="53.25" customHeight="1" x14ac:dyDescent="0.25">
      <c r="A16" s="414" t="s">
        <v>164</v>
      </c>
      <c r="B16" s="410">
        <v>80745</v>
      </c>
      <c r="C16" s="616">
        <v>35587012.710000023</v>
      </c>
      <c r="D16" s="410">
        <v>196853</v>
      </c>
      <c r="E16" s="616">
        <v>43925673.25999999</v>
      </c>
      <c r="F16" s="410">
        <v>59118</v>
      </c>
      <c r="G16" s="616">
        <v>46554007.189000018</v>
      </c>
      <c r="H16" s="410">
        <v>0</v>
      </c>
      <c r="I16" s="616">
        <v>0</v>
      </c>
      <c r="J16" s="410">
        <v>336716</v>
      </c>
      <c r="K16" s="616">
        <v>126066693.15900002</v>
      </c>
      <c r="L16" s="410">
        <v>2577</v>
      </c>
      <c r="M16" s="616">
        <v>295447.49399999983</v>
      </c>
      <c r="N16" s="410">
        <v>207445</v>
      </c>
      <c r="O16" s="616">
        <v>163530737.59641075</v>
      </c>
      <c r="P16" s="410">
        <v>1552</v>
      </c>
      <c r="Q16" s="616">
        <v>2812329.845999998</v>
      </c>
      <c r="R16" s="410">
        <v>4644</v>
      </c>
      <c r="S16" s="616">
        <v>17435196.201000005</v>
      </c>
      <c r="T16" s="410">
        <v>0</v>
      </c>
      <c r="U16" s="616">
        <v>0</v>
      </c>
      <c r="V16" s="410">
        <v>69538</v>
      </c>
      <c r="W16" s="616">
        <v>27028470</v>
      </c>
      <c r="X16" s="411">
        <v>622472</v>
      </c>
      <c r="Y16" s="412">
        <v>17.649577326772594</v>
      </c>
      <c r="Z16" s="617">
        <v>337168874.29641074</v>
      </c>
      <c r="AA16" s="412">
        <v>9.5852393988534832</v>
      </c>
    </row>
    <row r="17" spans="1:27" s="413" customFormat="1" ht="53.25" customHeight="1" x14ac:dyDescent="0.25">
      <c r="A17" s="414" t="s">
        <v>165</v>
      </c>
      <c r="B17" s="410">
        <v>3484</v>
      </c>
      <c r="C17" s="616">
        <v>1066641.44</v>
      </c>
      <c r="D17" s="410">
        <v>10866</v>
      </c>
      <c r="E17" s="616">
        <v>3905002.0999999996</v>
      </c>
      <c r="F17" s="410">
        <v>0</v>
      </c>
      <c r="G17" s="616">
        <v>0</v>
      </c>
      <c r="H17" s="410">
        <v>2532</v>
      </c>
      <c r="I17" s="616">
        <v>454311.33</v>
      </c>
      <c r="J17" s="410">
        <v>16882</v>
      </c>
      <c r="K17" s="616">
        <v>5425954.8700000001</v>
      </c>
      <c r="L17" s="410">
        <v>0</v>
      </c>
      <c r="M17" s="616">
        <v>0</v>
      </c>
      <c r="N17" s="410">
        <v>611</v>
      </c>
      <c r="O17" s="616">
        <v>122450589.02</v>
      </c>
      <c r="P17" s="410">
        <v>31</v>
      </c>
      <c r="Q17" s="616">
        <v>6910.8700000000008</v>
      </c>
      <c r="R17" s="410">
        <v>942</v>
      </c>
      <c r="S17" s="616">
        <v>641565.9</v>
      </c>
      <c r="T17" s="410">
        <v>0</v>
      </c>
      <c r="U17" s="616">
        <v>0</v>
      </c>
      <c r="V17" s="410">
        <v>725</v>
      </c>
      <c r="W17" s="616">
        <v>387500</v>
      </c>
      <c r="X17" s="411">
        <v>19191</v>
      </c>
      <c r="Y17" s="412">
        <v>0.54414180634324572</v>
      </c>
      <c r="Z17" s="617">
        <v>128912520.66</v>
      </c>
      <c r="AA17" s="412">
        <v>3.6648026144591825</v>
      </c>
    </row>
    <row r="18" spans="1:27" s="413" customFormat="1" ht="53.25" customHeight="1" x14ac:dyDescent="0.25">
      <c r="A18" s="414" t="s">
        <v>166</v>
      </c>
      <c r="B18" s="410">
        <v>166345</v>
      </c>
      <c r="C18" s="616">
        <v>53160390.82</v>
      </c>
      <c r="D18" s="410">
        <v>66216</v>
      </c>
      <c r="E18" s="616">
        <v>14276399.431</v>
      </c>
      <c r="F18" s="410">
        <v>20291</v>
      </c>
      <c r="G18" s="616">
        <v>10622285.060000001</v>
      </c>
      <c r="H18" s="410">
        <v>0</v>
      </c>
      <c r="I18" s="616">
        <v>0</v>
      </c>
      <c r="J18" s="410">
        <v>252852</v>
      </c>
      <c r="K18" s="616">
        <v>78059075.311000004</v>
      </c>
      <c r="L18" s="410">
        <v>0</v>
      </c>
      <c r="M18" s="616">
        <v>0</v>
      </c>
      <c r="N18" s="410">
        <v>408</v>
      </c>
      <c r="O18" s="616">
        <v>136225471.76427999</v>
      </c>
      <c r="P18" s="410">
        <v>1171</v>
      </c>
      <c r="Q18" s="616">
        <v>347223.54399999999</v>
      </c>
      <c r="R18" s="410">
        <v>8795</v>
      </c>
      <c r="S18" s="616">
        <v>12978483.582</v>
      </c>
      <c r="T18" s="410">
        <v>1103</v>
      </c>
      <c r="U18" s="616">
        <v>275561.10200000001</v>
      </c>
      <c r="V18" s="410">
        <v>5240</v>
      </c>
      <c r="W18" s="616">
        <v>2087353</v>
      </c>
      <c r="X18" s="411">
        <v>269569</v>
      </c>
      <c r="Y18" s="412">
        <v>7.6433621277756449</v>
      </c>
      <c r="Z18" s="617">
        <v>229973168.30328</v>
      </c>
      <c r="AA18" s="412">
        <v>6.537815443669583</v>
      </c>
    </row>
    <row r="19" spans="1:27" s="413" customFormat="1" ht="53.25" customHeight="1" x14ac:dyDescent="0.25">
      <c r="A19" s="414" t="s">
        <v>690</v>
      </c>
      <c r="B19" s="410">
        <v>0</v>
      </c>
      <c r="C19" s="616">
        <v>0</v>
      </c>
      <c r="D19" s="410">
        <v>0</v>
      </c>
      <c r="E19" s="616">
        <v>0</v>
      </c>
      <c r="F19" s="410">
        <v>0</v>
      </c>
      <c r="G19" s="616">
        <v>0</v>
      </c>
      <c r="H19" s="410">
        <v>0</v>
      </c>
      <c r="I19" s="616">
        <v>0</v>
      </c>
      <c r="J19" s="410">
        <v>0</v>
      </c>
      <c r="K19" s="616">
        <v>0</v>
      </c>
      <c r="L19" s="410">
        <v>0</v>
      </c>
      <c r="M19" s="616">
        <v>0</v>
      </c>
      <c r="N19" s="410">
        <v>0</v>
      </c>
      <c r="O19" s="616">
        <v>0</v>
      </c>
      <c r="P19" s="410">
        <v>0</v>
      </c>
      <c r="Q19" s="616">
        <v>0</v>
      </c>
      <c r="R19" s="410">
        <v>0</v>
      </c>
      <c r="S19" s="616">
        <v>0</v>
      </c>
      <c r="T19" s="410">
        <v>0</v>
      </c>
      <c r="U19" s="616">
        <v>0</v>
      </c>
      <c r="V19" s="410">
        <v>0</v>
      </c>
      <c r="W19" s="616">
        <v>0</v>
      </c>
      <c r="X19" s="411">
        <v>0</v>
      </c>
      <c r="Y19" s="412">
        <v>0</v>
      </c>
      <c r="Z19" s="617">
        <v>0</v>
      </c>
      <c r="AA19" s="412">
        <v>0</v>
      </c>
    </row>
    <row r="20" spans="1:27" s="413" customFormat="1" ht="53.25" customHeight="1" x14ac:dyDescent="0.25">
      <c r="A20" s="414" t="s">
        <v>167</v>
      </c>
      <c r="B20" s="410">
        <v>77304</v>
      </c>
      <c r="C20" s="616">
        <v>25129986.543469992</v>
      </c>
      <c r="D20" s="410">
        <v>100429</v>
      </c>
      <c r="E20" s="616">
        <v>55527303.813219689</v>
      </c>
      <c r="F20" s="410">
        <v>28975</v>
      </c>
      <c r="G20" s="616">
        <v>45005217.959129997</v>
      </c>
      <c r="H20" s="410">
        <v>0</v>
      </c>
      <c r="I20" s="616">
        <v>0</v>
      </c>
      <c r="J20" s="410">
        <v>206708</v>
      </c>
      <c r="K20" s="616">
        <v>125662508.31581968</v>
      </c>
      <c r="L20" s="410">
        <v>155</v>
      </c>
      <c r="M20" s="616">
        <v>12891.855</v>
      </c>
      <c r="N20" s="410">
        <v>344</v>
      </c>
      <c r="O20" s="616">
        <v>132698687.69949</v>
      </c>
      <c r="P20" s="410">
        <v>422</v>
      </c>
      <c r="Q20" s="616">
        <v>244747.09685000003</v>
      </c>
      <c r="R20" s="410">
        <v>846</v>
      </c>
      <c r="S20" s="616">
        <v>2134848.9450099999</v>
      </c>
      <c r="T20" s="410">
        <v>495</v>
      </c>
      <c r="U20" s="616">
        <v>915022.7</v>
      </c>
      <c r="V20" s="410">
        <v>102612</v>
      </c>
      <c r="W20" s="616">
        <v>47611148.58024808</v>
      </c>
      <c r="X20" s="411">
        <v>311582</v>
      </c>
      <c r="Y20" s="412">
        <v>8.8345991508541086</v>
      </c>
      <c r="Z20" s="617">
        <v>309279855.19241774</v>
      </c>
      <c r="AA20" s="412">
        <v>8.7923936023106997</v>
      </c>
    </row>
    <row r="21" spans="1:27" s="413" customFormat="1" ht="53.25" customHeight="1" x14ac:dyDescent="0.25">
      <c r="A21" s="414" t="s">
        <v>168</v>
      </c>
      <c r="B21" s="410">
        <v>20244</v>
      </c>
      <c r="C21" s="616">
        <v>3820457.3961399999</v>
      </c>
      <c r="D21" s="410">
        <v>30168</v>
      </c>
      <c r="E21" s="616">
        <v>5553036.1355000008</v>
      </c>
      <c r="F21" s="410">
        <v>115</v>
      </c>
      <c r="G21" s="616">
        <v>302320.97631</v>
      </c>
      <c r="H21" s="410">
        <v>0</v>
      </c>
      <c r="I21" s="616">
        <v>0</v>
      </c>
      <c r="J21" s="410">
        <v>50527</v>
      </c>
      <c r="K21" s="616">
        <v>9675814.5079500023</v>
      </c>
      <c r="L21" s="410">
        <v>61248</v>
      </c>
      <c r="M21" s="616">
        <v>7312400.3409999991</v>
      </c>
      <c r="N21" s="410">
        <v>55156</v>
      </c>
      <c r="O21" s="616">
        <v>90629132.605530009</v>
      </c>
      <c r="P21" s="410">
        <v>51</v>
      </c>
      <c r="Q21" s="616">
        <v>34900.531000000003</v>
      </c>
      <c r="R21" s="410">
        <v>66</v>
      </c>
      <c r="S21" s="616">
        <v>50266</v>
      </c>
      <c r="T21" s="410">
        <v>0</v>
      </c>
      <c r="U21" s="616">
        <v>0</v>
      </c>
      <c r="V21" s="410">
        <v>27462</v>
      </c>
      <c r="W21" s="616">
        <v>12891980</v>
      </c>
      <c r="X21" s="411">
        <v>194510</v>
      </c>
      <c r="Y21" s="412">
        <v>5.5151384894911528</v>
      </c>
      <c r="Z21" s="617">
        <v>120594493.98548003</v>
      </c>
      <c r="AA21" s="412">
        <v>3.4283327529759697</v>
      </c>
    </row>
    <row r="22" spans="1:27" s="413" customFormat="1" ht="53.25" customHeight="1" x14ac:dyDescent="0.25">
      <c r="A22" s="415" t="s">
        <v>169</v>
      </c>
      <c r="B22" s="410">
        <v>8939</v>
      </c>
      <c r="C22" s="616">
        <v>3243910.1872100001</v>
      </c>
      <c r="D22" s="410">
        <v>2246</v>
      </c>
      <c r="E22" s="616">
        <v>542167.30566999898</v>
      </c>
      <c r="F22" s="410">
        <v>1955</v>
      </c>
      <c r="G22" s="616">
        <v>1794088.9578900002</v>
      </c>
      <c r="H22" s="410">
        <v>0</v>
      </c>
      <c r="I22" s="616">
        <v>0</v>
      </c>
      <c r="J22" s="410">
        <v>13140</v>
      </c>
      <c r="K22" s="616">
        <v>5580166.4507699991</v>
      </c>
      <c r="L22" s="410">
        <v>245</v>
      </c>
      <c r="M22" s="616">
        <v>4582.402</v>
      </c>
      <c r="N22" s="410">
        <v>14</v>
      </c>
      <c r="O22" s="616">
        <v>32582092.276000001</v>
      </c>
      <c r="P22" s="410">
        <v>38</v>
      </c>
      <c r="Q22" s="616">
        <v>22291.071940000002</v>
      </c>
      <c r="R22" s="410">
        <v>0</v>
      </c>
      <c r="S22" s="616">
        <v>0</v>
      </c>
      <c r="T22" s="410">
        <v>0</v>
      </c>
      <c r="U22" s="616">
        <v>0</v>
      </c>
      <c r="V22" s="410">
        <v>6650</v>
      </c>
      <c r="W22" s="616">
        <v>3185135</v>
      </c>
      <c r="X22" s="411">
        <v>20087</v>
      </c>
      <c r="Y22" s="412">
        <v>0.5695469993234733</v>
      </c>
      <c r="Z22" s="617">
        <v>41374267.200709999</v>
      </c>
      <c r="AA22" s="412">
        <v>1.176212534144818</v>
      </c>
    </row>
    <row r="23" spans="1:27" s="413" customFormat="1" ht="53.25" customHeight="1" x14ac:dyDescent="0.25">
      <c r="A23" s="414" t="s">
        <v>170</v>
      </c>
      <c r="B23" s="410">
        <v>3280</v>
      </c>
      <c r="C23" s="616">
        <v>1455287.20074</v>
      </c>
      <c r="D23" s="410">
        <v>27493</v>
      </c>
      <c r="E23" s="616">
        <v>7325006.267</v>
      </c>
      <c r="F23" s="410">
        <v>16562</v>
      </c>
      <c r="G23" s="616">
        <v>4020675.000001465</v>
      </c>
      <c r="H23" s="410">
        <v>4284</v>
      </c>
      <c r="I23" s="616">
        <v>825898.15274000005</v>
      </c>
      <c r="J23" s="410">
        <v>51619</v>
      </c>
      <c r="K23" s="616">
        <v>13626866.620481463</v>
      </c>
      <c r="L23" s="410">
        <v>0</v>
      </c>
      <c r="M23" s="616">
        <v>0</v>
      </c>
      <c r="N23" s="410">
        <v>278764</v>
      </c>
      <c r="O23" s="616">
        <v>207210758.55627981</v>
      </c>
      <c r="P23" s="410">
        <v>1953</v>
      </c>
      <c r="Q23" s="616">
        <v>417344.12300000002</v>
      </c>
      <c r="R23" s="410">
        <v>2096</v>
      </c>
      <c r="S23" s="616">
        <v>6683928.9459999995</v>
      </c>
      <c r="T23" s="410">
        <v>0</v>
      </c>
      <c r="U23" s="616">
        <v>0</v>
      </c>
      <c r="V23" s="410">
        <v>5372</v>
      </c>
      <c r="W23" s="616">
        <v>2187800</v>
      </c>
      <c r="X23" s="411">
        <v>339804</v>
      </c>
      <c r="Y23" s="412">
        <v>9.634806021711233</v>
      </c>
      <c r="Z23" s="617">
        <v>230126698.24576128</v>
      </c>
      <c r="AA23" s="412">
        <v>6.542180085146784</v>
      </c>
    </row>
    <row r="24" spans="1:27" s="413" customFormat="1" ht="53.25" customHeight="1" x14ac:dyDescent="0.25">
      <c r="A24" s="414" t="s">
        <v>171</v>
      </c>
      <c r="B24" s="410">
        <v>274</v>
      </c>
      <c r="C24" s="616">
        <v>23766.7</v>
      </c>
      <c r="D24" s="410">
        <v>964</v>
      </c>
      <c r="E24" s="616">
        <v>83370</v>
      </c>
      <c r="F24" s="410">
        <v>6565</v>
      </c>
      <c r="G24" s="616">
        <v>1866840.638</v>
      </c>
      <c r="H24" s="410">
        <v>0</v>
      </c>
      <c r="I24" s="616">
        <v>0</v>
      </c>
      <c r="J24" s="410">
        <v>7803</v>
      </c>
      <c r="K24" s="616">
        <v>1973977.338</v>
      </c>
      <c r="L24" s="410">
        <v>274</v>
      </c>
      <c r="M24" s="616">
        <v>23766.7</v>
      </c>
      <c r="N24" s="410">
        <v>1114</v>
      </c>
      <c r="O24" s="616">
        <v>16808271.905699998</v>
      </c>
      <c r="P24" s="410">
        <v>0</v>
      </c>
      <c r="Q24" s="616">
        <v>0</v>
      </c>
      <c r="R24" s="410">
        <v>0</v>
      </c>
      <c r="S24" s="616">
        <v>0</v>
      </c>
      <c r="T24" s="410">
        <v>0</v>
      </c>
      <c r="U24" s="616">
        <v>0</v>
      </c>
      <c r="V24" s="410">
        <v>0</v>
      </c>
      <c r="W24" s="616">
        <v>0</v>
      </c>
      <c r="X24" s="411">
        <v>9191</v>
      </c>
      <c r="Y24" s="412">
        <v>0.26060170611749106</v>
      </c>
      <c r="Z24" s="617">
        <v>18806015.943699997</v>
      </c>
      <c r="AA24" s="412">
        <v>0.5346287237669225</v>
      </c>
    </row>
    <row r="25" spans="1:27" s="413" customFormat="1" ht="53.25" hidden="1" customHeight="1" x14ac:dyDescent="0.25">
      <c r="A25" s="414" t="s">
        <v>172</v>
      </c>
      <c r="B25" s="410">
        <v>0</v>
      </c>
      <c r="C25" s="616">
        <v>0</v>
      </c>
      <c r="D25" s="410">
        <v>0</v>
      </c>
      <c r="E25" s="616">
        <v>0</v>
      </c>
      <c r="F25" s="410">
        <v>0</v>
      </c>
      <c r="G25" s="616">
        <v>0</v>
      </c>
      <c r="H25" s="410">
        <v>0</v>
      </c>
      <c r="I25" s="616">
        <v>0</v>
      </c>
      <c r="J25" s="410">
        <v>0</v>
      </c>
      <c r="K25" s="616">
        <v>0</v>
      </c>
      <c r="L25" s="410">
        <v>0</v>
      </c>
      <c r="M25" s="410">
        <v>0</v>
      </c>
      <c r="N25" s="410">
        <v>0</v>
      </c>
      <c r="O25" s="616">
        <v>0</v>
      </c>
      <c r="P25" s="410">
        <v>0</v>
      </c>
      <c r="Q25" s="616">
        <v>0</v>
      </c>
      <c r="R25" s="410">
        <v>0</v>
      </c>
      <c r="S25" s="616">
        <v>0</v>
      </c>
      <c r="T25" s="410">
        <v>0</v>
      </c>
      <c r="U25" s="616">
        <v>0</v>
      </c>
      <c r="V25" s="410">
        <v>0</v>
      </c>
      <c r="W25" s="616">
        <v>0</v>
      </c>
      <c r="X25" s="411">
        <v>0</v>
      </c>
      <c r="Y25" s="412">
        <v>0</v>
      </c>
      <c r="Z25" s="617">
        <v>0</v>
      </c>
      <c r="AA25" s="412">
        <v>0</v>
      </c>
    </row>
    <row r="26" spans="1:27" s="413" customFormat="1" ht="53.25" customHeight="1" x14ac:dyDescent="0.25">
      <c r="A26" s="414" t="s">
        <v>695</v>
      </c>
      <c r="B26" s="410">
        <v>182</v>
      </c>
      <c r="C26" s="616">
        <v>59783.906000000003</v>
      </c>
      <c r="D26" s="410">
        <v>1179</v>
      </c>
      <c r="E26" s="616">
        <v>375050.06099999993</v>
      </c>
      <c r="F26" s="410">
        <v>97</v>
      </c>
      <c r="G26" s="616">
        <v>69660</v>
      </c>
      <c r="H26" s="410">
        <v>0</v>
      </c>
      <c r="I26" s="616">
        <v>0</v>
      </c>
      <c r="J26" s="410">
        <v>1458</v>
      </c>
      <c r="K26" s="616">
        <v>504493.967</v>
      </c>
      <c r="L26" s="410">
        <v>0</v>
      </c>
      <c r="M26" s="616">
        <v>0</v>
      </c>
      <c r="N26" s="410">
        <v>255</v>
      </c>
      <c r="O26" s="616">
        <v>42199103.080000006</v>
      </c>
      <c r="P26" s="410">
        <v>6</v>
      </c>
      <c r="Q26" s="616">
        <v>232.93700000000001</v>
      </c>
      <c r="R26" s="410">
        <v>0</v>
      </c>
      <c r="S26" s="616">
        <v>0</v>
      </c>
      <c r="T26" s="410">
        <v>0</v>
      </c>
      <c r="U26" s="616">
        <v>0</v>
      </c>
      <c r="V26" s="410">
        <v>46</v>
      </c>
      <c r="W26" s="616">
        <v>44089860.244999997</v>
      </c>
      <c r="X26" s="411">
        <v>1765</v>
      </c>
      <c r="Y26" s="412">
        <v>5.0044827689845688E-2</v>
      </c>
      <c r="Z26" s="617">
        <v>86793690.228999987</v>
      </c>
      <c r="AA26" s="412">
        <v>2.4674231893170675</v>
      </c>
    </row>
    <row r="27" spans="1:27" s="413" customFormat="1" ht="53.25" customHeight="1" x14ac:dyDescent="0.25">
      <c r="A27" s="414" t="s">
        <v>884</v>
      </c>
      <c r="B27" s="410">
        <v>6336</v>
      </c>
      <c r="C27" s="616">
        <v>1190578.0010000002</v>
      </c>
      <c r="D27" s="410">
        <v>8657</v>
      </c>
      <c r="E27" s="616">
        <v>1730585.6209999921</v>
      </c>
      <c r="F27" s="410">
        <v>15</v>
      </c>
      <c r="G27" s="616">
        <v>15343.74</v>
      </c>
      <c r="H27" s="410">
        <v>0</v>
      </c>
      <c r="I27" s="616">
        <v>0</v>
      </c>
      <c r="J27" s="410">
        <v>15008</v>
      </c>
      <c r="K27" s="616">
        <v>2936507.3619999927</v>
      </c>
      <c r="L27" s="410">
        <v>0</v>
      </c>
      <c r="M27" s="616">
        <v>0</v>
      </c>
      <c r="N27" s="410">
        <v>128</v>
      </c>
      <c r="O27" s="616">
        <v>118483399.95</v>
      </c>
      <c r="P27" s="410">
        <v>28</v>
      </c>
      <c r="Q27" s="616">
        <v>5904.4139999999989</v>
      </c>
      <c r="R27" s="410">
        <v>0</v>
      </c>
      <c r="S27" s="616">
        <v>0</v>
      </c>
      <c r="T27" s="410">
        <v>0</v>
      </c>
      <c r="U27" s="616">
        <v>0</v>
      </c>
      <c r="V27" s="410">
        <v>7032</v>
      </c>
      <c r="W27" s="616">
        <v>2080520</v>
      </c>
      <c r="X27" s="411">
        <v>22196</v>
      </c>
      <c r="Y27" s="412">
        <v>0.62934560646108495</v>
      </c>
      <c r="Z27" s="617">
        <v>123506331.726</v>
      </c>
      <c r="AA27" s="412">
        <v>3.5111122262940309</v>
      </c>
    </row>
    <row r="28" spans="1:27" s="413" customFormat="1" ht="53.25" customHeight="1" x14ac:dyDescent="0.25">
      <c r="A28" s="414" t="s">
        <v>173</v>
      </c>
      <c r="B28" s="410">
        <v>97677</v>
      </c>
      <c r="C28" s="616">
        <v>22037529.634000018</v>
      </c>
      <c r="D28" s="410">
        <v>288362</v>
      </c>
      <c r="E28" s="616">
        <v>53468027.251000002</v>
      </c>
      <c r="F28" s="410">
        <v>7987</v>
      </c>
      <c r="G28" s="616">
        <v>2224620</v>
      </c>
      <c r="H28" s="410">
        <v>0</v>
      </c>
      <c r="I28" s="616">
        <v>0</v>
      </c>
      <c r="J28" s="410">
        <v>394026</v>
      </c>
      <c r="K28" s="616">
        <v>77730176.88500002</v>
      </c>
      <c r="L28" s="410">
        <v>19749</v>
      </c>
      <c r="M28" s="616">
        <v>455049.74900000001</v>
      </c>
      <c r="N28" s="410">
        <v>287</v>
      </c>
      <c r="O28" s="616">
        <v>160849974.84699982</v>
      </c>
      <c r="P28" s="410">
        <v>1240</v>
      </c>
      <c r="Q28" s="616">
        <v>605989.15599999903</v>
      </c>
      <c r="R28" s="410">
        <v>95</v>
      </c>
      <c r="S28" s="616">
        <v>330206.16469999985</v>
      </c>
      <c r="T28" s="410">
        <v>6335</v>
      </c>
      <c r="U28" s="616">
        <v>5477819.9543900006</v>
      </c>
      <c r="V28" s="410">
        <v>21392</v>
      </c>
      <c r="W28" s="616">
        <v>10500100</v>
      </c>
      <c r="X28" s="411">
        <v>443124</v>
      </c>
      <c r="Y28" s="412">
        <v>12.564342337243732</v>
      </c>
      <c r="Z28" s="617">
        <v>255949316.75608987</v>
      </c>
      <c r="AA28" s="412">
        <v>7.2762810036947085</v>
      </c>
    </row>
    <row r="29" spans="1:27" s="413" customFormat="1" ht="53.25" customHeight="1" x14ac:dyDescent="0.25">
      <c r="A29" s="414" t="s">
        <v>174</v>
      </c>
      <c r="B29" s="410">
        <v>15057</v>
      </c>
      <c r="C29" s="616">
        <v>4120798.3940000003</v>
      </c>
      <c r="D29" s="410">
        <v>9916</v>
      </c>
      <c r="E29" s="616">
        <v>4133488.6570000001</v>
      </c>
      <c r="F29" s="410">
        <v>17593</v>
      </c>
      <c r="G29" s="616">
        <v>15402147.271</v>
      </c>
      <c r="H29" s="410">
        <v>0</v>
      </c>
      <c r="I29" s="616">
        <v>0</v>
      </c>
      <c r="J29" s="410">
        <v>42566</v>
      </c>
      <c r="K29" s="616">
        <v>23656434.321999997</v>
      </c>
      <c r="L29" s="410">
        <v>37</v>
      </c>
      <c r="M29" s="616">
        <v>4340.1209999999992</v>
      </c>
      <c r="N29" s="410">
        <v>1503</v>
      </c>
      <c r="O29" s="616">
        <v>75098566.429999992</v>
      </c>
      <c r="P29" s="410">
        <v>122</v>
      </c>
      <c r="Q29" s="616">
        <v>77756.865000000005</v>
      </c>
      <c r="R29" s="410">
        <v>68</v>
      </c>
      <c r="S29" s="616">
        <v>134288.0700000003</v>
      </c>
      <c r="T29" s="410">
        <v>0</v>
      </c>
      <c r="U29" s="616">
        <v>0</v>
      </c>
      <c r="V29" s="410">
        <v>6852</v>
      </c>
      <c r="W29" s="616">
        <v>3670000</v>
      </c>
      <c r="X29" s="411">
        <v>51148</v>
      </c>
      <c r="Y29" s="412">
        <v>1.4502509046346896</v>
      </c>
      <c r="Z29" s="617">
        <v>102641385.808</v>
      </c>
      <c r="AA29" s="412">
        <v>2.9179510037894252</v>
      </c>
    </row>
    <row r="30" spans="1:27" s="413" customFormat="1" ht="53.25" customHeight="1" x14ac:dyDescent="0.25">
      <c r="A30" s="416" t="s">
        <v>691</v>
      </c>
      <c r="B30" s="410">
        <v>13712</v>
      </c>
      <c r="C30" s="616">
        <v>7170125.1439999994</v>
      </c>
      <c r="D30" s="410">
        <v>7546</v>
      </c>
      <c r="E30" s="616">
        <v>3911303.602</v>
      </c>
      <c r="F30" s="410">
        <v>2790</v>
      </c>
      <c r="G30" s="616">
        <v>1443638.8429999999</v>
      </c>
      <c r="H30" s="410">
        <v>22</v>
      </c>
      <c r="I30" s="616">
        <v>10295.534</v>
      </c>
      <c r="J30" s="410">
        <v>24070</v>
      </c>
      <c r="K30" s="616">
        <v>12535363.123</v>
      </c>
      <c r="L30" s="410">
        <v>0</v>
      </c>
      <c r="M30" s="616">
        <v>0</v>
      </c>
      <c r="N30" s="410">
        <v>1</v>
      </c>
      <c r="O30" s="616">
        <v>1483583.6240000001</v>
      </c>
      <c r="P30" s="410">
        <v>206</v>
      </c>
      <c r="Q30" s="616">
        <v>222122.321</v>
      </c>
      <c r="R30" s="410">
        <v>0</v>
      </c>
      <c r="S30" s="616">
        <v>0</v>
      </c>
      <c r="T30" s="410">
        <v>0</v>
      </c>
      <c r="U30" s="616">
        <v>0</v>
      </c>
      <c r="V30" s="410">
        <v>4294</v>
      </c>
      <c r="W30" s="616">
        <v>1955850</v>
      </c>
      <c r="X30" s="411">
        <v>28571</v>
      </c>
      <c r="Y30" s="412">
        <v>0.81010242035500357</v>
      </c>
      <c r="Z30" s="617">
        <v>16196919.068</v>
      </c>
      <c r="AA30" s="412">
        <v>0.4604557497028946</v>
      </c>
    </row>
    <row r="31" spans="1:27" s="13" customFormat="1" ht="60.75" customHeight="1" x14ac:dyDescent="0.95">
      <c r="A31" s="405" t="s">
        <v>250</v>
      </c>
      <c r="B31" s="406">
        <v>948318</v>
      </c>
      <c r="C31" s="622">
        <v>275995359.54456002</v>
      </c>
      <c r="D31" s="406">
        <v>1077712</v>
      </c>
      <c r="E31" s="622">
        <v>269642916.15038967</v>
      </c>
      <c r="F31" s="406">
        <v>310514</v>
      </c>
      <c r="G31" s="622">
        <v>159305148.72433147</v>
      </c>
      <c r="H31" s="406">
        <v>6838</v>
      </c>
      <c r="I31" s="622">
        <v>1290505.0167400001</v>
      </c>
      <c r="J31" s="406">
        <v>2343382</v>
      </c>
      <c r="K31" s="622">
        <v>706233929.43602109</v>
      </c>
      <c r="L31" s="406">
        <v>84285</v>
      </c>
      <c r="M31" s="622">
        <v>8108478.6619999986</v>
      </c>
      <c r="N31" s="406">
        <v>555393</v>
      </c>
      <c r="O31" s="622">
        <v>2015964888.8448074</v>
      </c>
      <c r="P31" s="406">
        <v>11348</v>
      </c>
      <c r="Q31" s="622">
        <v>6708038.5617899988</v>
      </c>
      <c r="R31" s="406">
        <v>52519</v>
      </c>
      <c r="S31" s="622">
        <v>124061520.53702</v>
      </c>
      <c r="T31" s="406">
        <v>10661</v>
      </c>
      <c r="U31" s="622">
        <v>8094361.2537099998</v>
      </c>
      <c r="V31" s="406">
        <v>469250</v>
      </c>
      <c r="W31" s="622">
        <v>648413062.7252481</v>
      </c>
      <c r="X31" s="407">
        <v>3526838</v>
      </c>
      <c r="Y31" s="419">
        <v>100</v>
      </c>
      <c r="Z31" s="407">
        <v>3517584280.0205956</v>
      </c>
      <c r="AA31" s="419">
        <v>100</v>
      </c>
    </row>
    <row r="32" spans="1:27" x14ac:dyDescent="0.7">
      <c r="A32" s="18"/>
      <c r="B32" s="19"/>
      <c r="C32" s="612"/>
      <c r="D32" s="19"/>
      <c r="E32" s="612"/>
      <c r="F32" s="19"/>
      <c r="G32" s="612"/>
      <c r="H32" s="19"/>
      <c r="I32" s="612"/>
      <c r="J32" s="19"/>
      <c r="K32" s="612"/>
      <c r="L32" s="19"/>
      <c r="M32" s="612"/>
      <c r="N32" s="19"/>
      <c r="O32" s="612"/>
      <c r="P32" s="19"/>
      <c r="Q32" s="612"/>
      <c r="R32" s="19"/>
      <c r="S32" s="612"/>
      <c r="T32" s="19"/>
      <c r="U32" s="612"/>
      <c r="V32" s="19"/>
      <c r="W32" s="612"/>
      <c r="X32" s="19"/>
      <c r="Y32" s="19"/>
      <c r="Z32" s="611"/>
      <c r="AA32" s="19"/>
    </row>
    <row r="33" spans="24:25" x14ac:dyDescent="0.7">
      <c r="X33" s="158"/>
      <c r="Y33" s="158"/>
    </row>
  </sheetData>
  <mergeCells count="20">
    <mergeCell ref="A1:D1"/>
    <mergeCell ref="A2:D2"/>
    <mergeCell ref="Y3:AA3"/>
    <mergeCell ref="V4:W5"/>
    <mergeCell ref="X4:AA5"/>
    <mergeCell ref="Y6:Y7"/>
    <mergeCell ref="AA6:AA7"/>
    <mergeCell ref="A4:A8"/>
    <mergeCell ref="B4:O4"/>
    <mergeCell ref="P4:Q5"/>
    <mergeCell ref="R4:S5"/>
    <mergeCell ref="T4:U5"/>
    <mergeCell ref="B5:K5"/>
    <mergeCell ref="L5:M5"/>
    <mergeCell ref="N5:O5"/>
    <mergeCell ref="B6:C6"/>
    <mergeCell ref="D6:E6"/>
    <mergeCell ref="F6:G6"/>
    <mergeCell ref="H6:I6"/>
    <mergeCell ref="J6:K6"/>
  </mergeCells>
  <printOptions horizontalCentered="1"/>
  <pageMargins left="0.16" right="0.16" top="0.75" bottom="0.75" header="0.3" footer="0.3"/>
  <pageSetup paperSize="9" scale="23" orientation="landscape" r:id="rId1"/>
  <headerFooter alignWithMargins="0">
    <oddFooter>&amp;C&amp;16 14</oddFooter>
  </headerFooter>
  <rowBreaks count="1" manualBreakCount="1">
    <brk id="3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79998168889431442"/>
  </sheetPr>
  <dimension ref="A1:AA159"/>
  <sheetViews>
    <sheetView view="pageBreakPreview" zoomScale="40" zoomScaleNormal="40" zoomScaleSheetLayoutView="40" workbookViewId="0">
      <pane xSplit="1" topLeftCell="B1" activePane="topRight" state="frozen"/>
      <selection activeCell="H25" sqref="H25"/>
      <selection pane="topRight" activeCell="H25" sqref="H25"/>
    </sheetView>
  </sheetViews>
  <sheetFormatPr defaultColWidth="9" defaultRowHeight="25.8" x14ac:dyDescent="0.5"/>
  <cols>
    <col min="1" max="1" width="15.8984375" style="28" customWidth="1"/>
    <col min="2" max="2" width="16.8984375" style="28" bestFit="1" customWidth="1"/>
    <col min="3" max="3" width="23.09765625" style="28" bestFit="1" customWidth="1"/>
    <col min="4" max="4" width="16.8984375" style="28" bestFit="1" customWidth="1"/>
    <col min="5" max="5" width="23.09765625" style="28" bestFit="1" customWidth="1"/>
    <col min="6" max="6" width="16.8984375" style="28" bestFit="1" customWidth="1"/>
    <col min="7" max="7" width="23.09765625" style="28" bestFit="1" customWidth="1"/>
    <col min="8" max="8" width="16.8984375" style="28" bestFit="1" customWidth="1"/>
    <col min="9" max="9" width="23.09765625" style="28" bestFit="1" customWidth="1"/>
    <col min="10" max="10" width="16.8984375" style="28" bestFit="1" customWidth="1"/>
    <col min="11" max="11" width="23.09765625" style="28" bestFit="1" customWidth="1"/>
    <col min="12" max="12" width="16.8984375" style="28" bestFit="1" customWidth="1"/>
    <col min="13" max="13" width="16.59765625" style="28" bestFit="1" customWidth="1"/>
    <col min="14" max="14" width="16.8984375" style="28" bestFit="1" customWidth="1"/>
    <col min="15" max="15" width="18.09765625" style="28" bestFit="1" customWidth="1"/>
    <col min="16" max="16" width="15.69921875" style="28" customWidth="1"/>
    <col min="17" max="17" width="16.296875" style="28" bestFit="1" customWidth="1"/>
    <col min="18" max="19" width="16.296875" style="28" customWidth="1"/>
    <col min="20" max="21" width="19.59765625" style="28" customWidth="1"/>
    <col min="22" max="23" width="23.09765625" style="28" customWidth="1"/>
    <col min="24" max="24" width="19.296875" style="28" bestFit="1" customWidth="1"/>
    <col min="25" max="25" width="16.296875" style="28" customWidth="1"/>
    <col min="26" max="26" width="22.8984375" style="1055" bestFit="1" customWidth="1"/>
    <col min="27" max="27" width="15.69921875" style="28" customWidth="1"/>
    <col min="28" max="16384" width="9" style="28"/>
  </cols>
  <sheetData>
    <row r="1" spans="1:27" x14ac:dyDescent="0.5">
      <c r="A1" s="1050" t="s">
        <v>947</v>
      </c>
    </row>
    <row r="2" spans="1:27" x14ac:dyDescent="0.5">
      <c r="A2" s="1056" t="s">
        <v>948</v>
      </c>
    </row>
    <row r="3" spans="1:27" x14ac:dyDescent="0.5">
      <c r="A3" s="1057"/>
      <c r="X3" s="1736" t="s">
        <v>439</v>
      </c>
      <c r="Y3" s="1736"/>
      <c r="Z3" s="1736"/>
      <c r="AA3" s="1736"/>
    </row>
    <row r="4" spans="1:27" s="1058" customFormat="1" ht="50.25" customHeight="1" x14ac:dyDescent="0.25">
      <c r="A4" s="1715" t="s">
        <v>265</v>
      </c>
      <c r="B4" s="1737" t="s">
        <v>586</v>
      </c>
      <c r="C4" s="1719"/>
      <c r="D4" s="1719"/>
      <c r="E4" s="1719"/>
      <c r="F4" s="1719"/>
      <c r="G4" s="1719"/>
      <c r="H4" s="1719"/>
      <c r="I4" s="1719"/>
      <c r="J4" s="1719"/>
      <c r="K4" s="1719"/>
      <c r="L4" s="1719"/>
      <c r="M4" s="1719"/>
      <c r="N4" s="1719"/>
      <c r="O4" s="1720"/>
      <c r="P4" s="1721" t="s">
        <v>593</v>
      </c>
      <c r="Q4" s="1722"/>
      <c r="R4" s="1721" t="s">
        <v>499</v>
      </c>
      <c r="S4" s="1722"/>
      <c r="T4" s="1721" t="s">
        <v>500</v>
      </c>
      <c r="U4" s="1722"/>
      <c r="V4" s="1721" t="s">
        <v>443</v>
      </c>
      <c r="W4" s="1722"/>
      <c r="X4" s="1729" t="s">
        <v>592</v>
      </c>
      <c r="Y4" s="1730"/>
      <c r="Z4" s="1730"/>
      <c r="AA4" s="1731"/>
    </row>
    <row r="5" spans="1:27" s="1058" customFormat="1" ht="50.25" customHeight="1" x14ac:dyDescent="0.25">
      <c r="A5" s="1716"/>
      <c r="B5" s="1725" t="s">
        <v>188</v>
      </c>
      <c r="C5" s="1702"/>
      <c r="D5" s="1702"/>
      <c r="E5" s="1702"/>
      <c r="F5" s="1702"/>
      <c r="G5" s="1702"/>
      <c r="H5" s="1702"/>
      <c r="I5" s="1702"/>
      <c r="J5" s="1702"/>
      <c r="K5" s="1703"/>
      <c r="L5" s="1704" t="s">
        <v>193</v>
      </c>
      <c r="M5" s="1705"/>
      <c r="N5" s="1704" t="s">
        <v>194</v>
      </c>
      <c r="O5" s="1705"/>
      <c r="P5" s="1723"/>
      <c r="Q5" s="1724"/>
      <c r="R5" s="1723"/>
      <c r="S5" s="1724"/>
      <c r="T5" s="1723"/>
      <c r="U5" s="1724"/>
      <c r="V5" s="1723"/>
      <c r="W5" s="1724"/>
      <c r="X5" s="1732"/>
      <c r="Y5" s="1733"/>
      <c r="Z5" s="1733"/>
      <c r="AA5" s="1734"/>
    </row>
    <row r="6" spans="1:27" s="1058" customFormat="1" ht="50.25" customHeight="1" x14ac:dyDescent="0.25">
      <c r="A6" s="1716"/>
      <c r="B6" s="1726" t="s">
        <v>189</v>
      </c>
      <c r="C6" s="1707"/>
      <c r="D6" s="1726" t="s">
        <v>587</v>
      </c>
      <c r="E6" s="1707"/>
      <c r="F6" s="1726" t="s">
        <v>191</v>
      </c>
      <c r="G6" s="1707"/>
      <c r="H6" s="1726" t="s">
        <v>588</v>
      </c>
      <c r="I6" s="1707"/>
      <c r="J6" s="1726" t="s">
        <v>316</v>
      </c>
      <c r="K6" s="1707"/>
      <c r="L6" s="353" t="s">
        <v>256</v>
      </c>
      <c r="M6" s="353" t="s">
        <v>257</v>
      </c>
      <c r="N6" s="353" t="s">
        <v>256</v>
      </c>
      <c r="O6" s="353" t="s">
        <v>257</v>
      </c>
      <c r="P6" s="353" t="s">
        <v>256</v>
      </c>
      <c r="Q6" s="353" t="s">
        <v>257</v>
      </c>
      <c r="R6" s="353" t="s">
        <v>256</v>
      </c>
      <c r="S6" s="353" t="s">
        <v>257</v>
      </c>
      <c r="T6" s="353" t="s">
        <v>256</v>
      </c>
      <c r="U6" s="353" t="s">
        <v>257</v>
      </c>
      <c r="V6" s="353" t="s">
        <v>256</v>
      </c>
      <c r="W6" s="353" t="s">
        <v>257</v>
      </c>
      <c r="X6" s="353" t="s">
        <v>256</v>
      </c>
      <c r="Y6" s="1697" t="s">
        <v>258</v>
      </c>
      <c r="Z6" s="353" t="s">
        <v>257</v>
      </c>
      <c r="AA6" s="1697" t="s">
        <v>258</v>
      </c>
    </row>
    <row r="7" spans="1:27" s="1058" customFormat="1" ht="51.6" x14ac:dyDescent="0.25">
      <c r="A7" s="1716"/>
      <c r="B7" s="510" t="s">
        <v>648</v>
      </c>
      <c r="C7" s="510" t="s">
        <v>650</v>
      </c>
      <c r="D7" s="510" t="s">
        <v>648</v>
      </c>
      <c r="E7" s="510" t="s">
        <v>650</v>
      </c>
      <c r="F7" s="510" t="s">
        <v>648</v>
      </c>
      <c r="G7" s="510" t="s">
        <v>650</v>
      </c>
      <c r="H7" s="510" t="s">
        <v>648</v>
      </c>
      <c r="I7" s="510" t="s">
        <v>650</v>
      </c>
      <c r="J7" s="510" t="s">
        <v>648</v>
      </c>
      <c r="K7" s="510" t="s">
        <v>650</v>
      </c>
      <c r="L7" s="353" t="s">
        <v>259</v>
      </c>
      <c r="M7" s="353" t="s">
        <v>260</v>
      </c>
      <c r="N7" s="353" t="s">
        <v>259</v>
      </c>
      <c r="O7" s="353" t="s">
        <v>260</v>
      </c>
      <c r="P7" s="353" t="s">
        <v>259</v>
      </c>
      <c r="Q7" s="353" t="s">
        <v>260</v>
      </c>
      <c r="R7" s="353" t="s">
        <v>259</v>
      </c>
      <c r="S7" s="353" t="s">
        <v>260</v>
      </c>
      <c r="T7" s="353" t="s">
        <v>259</v>
      </c>
      <c r="U7" s="353" t="s">
        <v>260</v>
      </c>
      <c r="V7" s="353" t="s">
        <v>259</v>
      </c>
      <c r="W7" s="353" t="s">
        <v>260</v>
      </c>
      <c r="X7" s="353" t="s">
        <v>259</v>
      </c>
      <c r="Y7" s="1698"/>
      <c r="Z7" s="353" t="s">
        <v>260</v>
      </c>
      <c r="AA7" s="1698"/>
    </row>
    <row r="8" spans="1:27" s="1058" customFormat="1" ht="51.6" x14ac:dyDescent="0.25">
      <c r="A8" s="1717"/>
      <c r="B8" s="556" t="s">
        <v>653</v>
      </c>
      <c r="C8" s="354" t="s">
        <v>262</v>
      </c>
      <c r="D8" s="556" t="s">
        <v>653</v>
      </c>
      <c r="E8" s="354" t="s">
        <v>262</v>
      </c>
      <c r="F8" s="556" t="s">
        <v>653</v>
      </c>
      <c r="G8" s="354" t="s">
        <v>262</v>
      </c>
      <c r="H8" s="556" t="s">
        <v>653</v>
      </c>
      <c r="I8" s="354" t="s">
        <v>262</v>
      </c>
      <c r="J8" s="556" t="s">
        <v>653</v>
      </c>
      <c r="K8" s="354" t="s">
        <v>262</v>
      </c>
      <c r="L8" s="556" t="s">
        <v>649</v>
      </c>
      <c r="M8" s="354" t="s">
        <v>262</v>
      </c>
      <c r="N8" s="556" t="s">
        <v>649</v>
      </c>
      <c r="O8" s="354" t="s">
        <v>262</v>
      </c>
      <c r="P8" s="556" t="s">
        <v>649</v>
      </c>
      <c r="Q8" s="354" t="s">
        <v>262</v>
      </c>
      <c r="R8" s="556" t="s">
        <v>649</v>
      </c>
      <c r="S8" s="354" t="s">
        <v>262</v>
      </c>
      <c r="T8" s="556" t="s">
        <v>649</v>
      </c>
      <c r="U8" s="354" t="s">
        <v>262</v>
      </c>
      <c r="V8" s="556" t="s">
        <v>649</v>
      </c>
      <c r="W8" s="354" t="s">
        <v>262</v>
      </c>
      <c r="X8" s="556" t="s">
        <v>649</v>
      </c>
      <c r="Y8" s="354" t="s">
        <v>263</v>
      </c>
      <c r="Z8" s="354" t="s">
        <v>262</v>
      </c>
      <c r="AA8" s="354" t="s">
        <v>263</v>
      </c>
    </row>
    <row r="9" spans="1:27" ht="53.25" customHeight="1" x14ac:dyDescent="0.5">
      <c r="A9" s="1059" t="s">
        <v>636</v>
      </c>
      <c r="B9" s="1060">
        <v>0</v>
      </c>
      <c r="C9" s="1060">
        <v>0</v>
      </c>
      <c r="D9" s="1060">
        <v>1035</v>
      </c>
      <c r="E9" s="1060">
        <v>323617.18</v>
      </c>
      <c r="F9" s="1060">
        <v>0</v>
      </c>
      <c r="G9" s="1060">
        <v>0</v>
      </c>
      <c r="H9" s="1060">
        <v>0</v>
      </c>
      <c r="I9" s="1060">
        <v>0</v>
      </c>
      <c r="J9" s="1060">
        <v>1035</v>
      </c>
      <c r="K9" s="1060">
        <v>323617.18</v>
      </c>
      <c r="L9" s="1060">
        <v>0</v>
      </c>
      <c r="M9" s="1060">
        <v>0</v>
      </c>
      <c r="N9" s="1060">
        <v>119</v>
      </c>
      <c r="O9" s="1060">
        <v>67773222.769276693</v>
      </c>
      <c r="P9" s="1060">
        <v>5</v>
      </c>
      <c r="Q9" s="1060">
        <v>1066.44</v>
      </c>
      <c r="R9" s="1060">
        <v>0</v>
      </c>
      <c r="S9" s="1060">
        <v>0</v>
      </c>
      <c r="T9" s="1060">
        <v>0</v>
      </c>
      <c r="U9" s="1060">
        <v>0</v>
      </c>
      <c r="V9" s="1060">
        <v>79</v>
      </c>
      <c r="W9" s="1060">
        <v>29175</v>
      </c>
      <c r="X9" s="1061">
        <v>1238</v>
      </c>
      <c r="Y9" s="1062">
        <v>9.4710372162800857E-2</v>
      </c>
      <c r="Z9" s="756">
        <v>68127081.389276698</v>
      </c>
      <c r="AA9" s="1063">
        <v>5.3309557443694882</v>
      </c>
    </row>
    <row r="10" spans="1:27" ht="53.25" customHeight="1" x14ac:dyDescent="0.5">
      <c r="A10" s="1064" t="s">
        <v>159</v>
      </c>
      <c r="B10" s="1060">
        <v>17</v>
      </c>
      <c r="C10" s="1060">
        <v>2352.59</v>
      </c>
      <c r="D10" s="1060">
        <v>46134</v>
      </c>
      <c r="E10" s="1060">
        <v>12357974.391000001</v>
      </c>
      <c r="F10" s="1060">
        <v>89103</v>
      </c>
      <c r="G10" s="1060">
        <v>14098231.696</v>
      </c>
      <c r="H10" s="1060">
        <v>0</v>
      </c>
      <c r="I10" s="1060">
        <v>0</v>
      </c>
      <c r="J10" s="1060">
        <v>135254</v>
      </c>
      <c r="K10" s="1060">
        <v>26458558.677000001</v>
      </c>
      <c r="L10" s="1065">
        <v>0</v>
      </c>
      <c r="M10" s="1062">
        <v>0</v>
      </c>
      <c r="N10" s="1062">
        <v>0</v>
      </c>
      <c r="O10" s="1062">
        <v>0</v>
      </c>
      <c r="P10" s="1062">
        <v>0</v>
      </c>
      <c r="Q10" s="1062">
        <v>0</v>
      </c>
      <c r="R10" s="1062">
        <v>0</v>
      </c>
      <c r="S10" s="1062">
        <v>0</v>
      </c>
      <c r="T10" s="1062">
        <v>0</v>
      </c>
      <c r="U10" s="1062">
        <v>0</v>
      </c>
      <c r="V10" s="1062">
        <v>0</v>
      </c>
      <c r="W10" s="1062">
        <v>0</v>
      </c>
      <c r="X10" s="1061">
        <v>135254</v>
      </c>
      <c r="Y10" s="1062">
        <v>10.347299415595693</v>
      </c>
      <c r="Z10" s="756">
        <v>26458558.677000001</v>
      </c>
      <c r="AA10" s="1063">
        <v>2.0703867315397972</v>
      </c>
    </row>
    <row r="11" spans="1:27" ht="53.25" customHeight="1" x14ac:dyDescent="0.5">
      <c r="A11" s="1064" t="s">
        <v>694</v>
      </c>
      <c r="B11" s="1060">
        <v>6</v>
      </c>
      <c r="C11" s="1060">
        <v>2698.6779999999999</v>
      </c>
      <c r="D11" s="1060">
        <v>2893</v>
      </c>
      <c r="E11" s="1060">
        <v>814458.66799999995</v>
      </c>
      <c r="F11" s="1060">
        <v>0</v>
      </c>
      <c r="G11" s="1060">
        <v>0</v>
      </c>
      <c r="H11" s="1060">
        <v>0</v>
      </c>
      <c r="I11" s="1060">
        <v>0</v>
      </c>
      <c r="J11" s="1060">
        <v>2899</v>
      </c>
      <c r="K11" s="1060">
        <v>817157.34600000002</v>
      </c>
      <c r="L11" s="1060">
        <v>0</v>
      </c>
      <c r="M11" s="1060">
        <v>0</v>
      </c>
      <c r="N11" s="1060">
        <v>0</v>
      </c>
      <c r="O11" s="1060">
        <v>0</v>
      </c>
      <c r="P11" s="1060">
        <v>0</v>
      </c>
      <c r="Q11" s="1060">
        <v>0</v>
      </c>
      <c r="R11" s="1060">
        <v>0</v>
      </c>
      <c r="S11" s="1060">
        <v>0</v>
      </c>
      <c r="T11" s="1060">
        <v>0</v>
      </c>
      <c r="U11" s="1060">
        <v>0</v>
      </c>
      <c r="V11" s="1060">
        <v>565</v>
      </c>
      <c r="W11" s="1060">
        <v>91725</v>
      </c>
      <c r="X11" s="1061">
        <v>3464</v>
      </c>
      <c r="Y11" s="1062">
        <v>0.26500543551853162</v>
      </c>
      <c r="Z11" s="756">
        <v>908882.34600000002</v>
      </c>
      <c r="AA11" s="1063">
        <v>7.1120198672232571E-2</v>
      </c>
    </row>
    <row r="12" spans="1:27" ht="53.25" customHeight="1" x14ac:dyDescent="0.5">
      <c r="A12" s="1064" t="s">
        <v>160</v>
      </c>
      <c r="B12" s="1060">
        <v>456</v>
      </c>
      <c r="C12" s="1060">
        <v>87098</v>
      </c>
      <c r="D12" s="1060">
        <v>35957</v>
      </c>
      <c r="E12" s="1060">
        <v>5871642</v>
      </c>
      <c r="F12" s="1060">
        <v>93</v>
      </c>
      <c r="G12" s="1060">
        <v>66316</v>
      </c>
      <c r="H12" s="1060">
        <v>0</v>
      </c>
      <c r="I12" s="1060">
        <v>0</v>
      </c>
      <c r="J12" s="1060">
        <v>36506</v>
      </c>
      <c r="K12" s="1060">
        <v>6025056</v>
      </c>
      <c r="L12" s="1060">
        <v>0</v>
      </c>
      <c r="M12" s="1060">
        <v>0</v>
      </c>
      <c r="N12" s="1060">
        <v>1791</v>
      </c>
      <c r="O12" s="1060">
        <v>48787331.107000001</v>
      </c>
      <c r="P12" s="1060">
        <v>23</v>
      </c>
      <c r="Q12" s="1060">
        <v>877</v>
      </c>
      <c r="R12" s="1060">
        <v>0</v>
      </c>
      <c r="S12" s="1060">
        <v>0</v>
      </c>
      <c r="T12" s="1060">
        <v>0</v>
      </c>
      <c r="U12" s="1060">
        <v>0</v>
      </c>
      <c r="V12" s="1060">
        <v>202</v>
      </c>
      <c r="W12" s="1060">
        <v>87710</v>
      </c>
      <c r="X12" s="1061">
        <v>38522</v>
      </c>
      <c r="Y12" s="1062">
        <v>2.947037929285472</v>
      </c>
      <c r="Z12" s="756">
        <v>54900974.107000001</v>
      </c>
      <c r="AA12" s="1063">
        <v>4.2960105925403642</v>
      </c>
    </row>
    <row r="13" spans="1:27" ht="53.25" customHeight="1" x14ac:dyDescent="0.5">
      <c r="A13" s="1064" t="s">
        <v>161</v>
      </c>
      <c r="B13" s="1060">
        <v>14380</v>
      </c>
      <c r="C13" s="1060">
        <v>3472742</v>
      </c>
      <c r="D13" s="1060">
        <v>104854</v>
      </c>
      <c r="E13" s="1060">
        <v>24100670</v>
      </c>
      <c r="F13" s="1060">
        <v>699</v>
      </c>
      <c r="G13" s="1060">
        <v>268431</v>
      </c>
      <c r="H13" s="1060">
        <v>0</v>
      </c>
      <c r="I13" s="1060">
        <v>0</v>
      </c>
      <c r="J13" s="1060">
        <v>119933</v>
      </c>
      <c r="K13" s="1060">
        <v>27841843</v>
      </c>
      <c r="L13" s="1060">
        <v>0</v>
      </c>
      <c r="M13" s="1060">
        <v>0</v>
      </c>
      <c r="N13" s="1060">
        <v>885</v>
      </c>
      <c r="O13" s="1060">
        <v>106473216</v>
      </c>
      <c r="P13" s="1060">
        <v>13</v>
      </c>
      <c r="Q13" s="1060">
        <v>1529</v>
      </c>
      <c r="R13" s="1060">
        <v>0</v>
      </c>
      <c r="S13" s="1060">
        <v>0</v>
      </c>
      <c r="T13" s="1060">
        <v>0</v>
      </c>
      <c r="U13" s="1060">
        <v>0</v>
      </c>
      <c r="V13" s="1060">
        <v>5953</v>
      </c>
      <c r="W13" s="1060">
        <v>5061200</v>
      </c>
      <c r="X13" s="1061">
        <v>126784</v>
      </c>
      <c r="Y13" s="1062">
        <v>9.6993213443364645</v>
      </c>
      <c r="Z13" s="756">
        <v>139377788</v>
      </c>
      <c r="AA13" s="1063">
        <v>10.90633569535337</v>
      </c>
    </row>
    <row r="14" spans="1:27" ht="53.25" customHeight="1" x14ac:dyDescent="0.5">
      <c r="A14" s="1064" t="s">
        <v>162</v>
      </c>
      <c r="B14" s="1060">
        <v>0</v>
      </c>
      <c r="C14" s="1060">
        <v>0</v>
      </c>
      <c r="D14" s="1060">
        <v>8</v>
      </c>
      <c r="E14" s="1060">
        <v>2600</v>
      </c>
      <c r="F14" s="1060">
        <v>0</v>
      </c>
      <c r="G14" s="1060">
        <v>0</v>
      </c>
      <c r="H14" s="1060">
        <v>0</v>
      </c>
      <c r="I14" s="1060">
        <v>0</v>
      </c>
      <c r="J14" s="1060">
        <v>8</v>
      </c>
      <c r="K14" s="1060">
        <v>2600</v>
      </c>
      <c r="L14" s="1060">
        <v>0</v>
      </c>
      <c r="M14" s="1060">
        <v>0</v>
      </c>
      <c r="N14" s="1060">
        <v>26</v>
      </c>
      <c r="O14" s="1060">
        <v>4361523.26</v>
      </c>
      <c r="P14" s="1060">
        <v>0</v>
      </c>
      <c r="Q14" s="1060">
        <v>0</v>
      </c>
      <c r="R14" s="1060">
        <v>0</v>
      </c>
      <c r="S14" s="1060">
        <v>0</v>
      </c>
      <c r="T14" s="1060">
        <v>0</v>
      </c>
      <c r="U14" s="1060">
        <v>0</v>
      </c>
      <c r="V14" s="1060">
        <v>0</v>
      </c>
      <c r="W14" s="1060">
        <v>0</v>
      </c>
      <c r="X14" s="1061">
        <v>34</v>
      </c>
      <c r="Y14" s="1062">
        <v>2.6010926119024468E-3</v>
      </c>
      <c r="Z14" s="756">
        <v>4364123.26</v>
      </c>
      <c r="AA14" s="1063">
        <v>0.34149338981803845</v>
      </c>
    </row>
    <row r="15" spans="1:27" ht="53.25" customHeight="1" x14ac:dyDescent="0.5">
      <c r="A15" s="1064" t="s">
        <v>163</v>
      </c>
      <c r="B15" s="1060">
        <v>84</v>
      </c>
      <c r="C15" s="1060">
        <v>3478.43</v>
      </c>
      <c r="D15" s="1060">
        <v>1818</v>
      </c>
      <c r="E15" s="1060">
        <v>1112888.31</v>
      </c>
      <c r="F15" s="1060">
        <v>1</v>
      </c>
      <c r="G15" s="1060">
        <v>2000</v>
      </c>
      <c r="H15" s="1060">
        <v>0</v>
      </c>
      <c r="I15" s="1060">
        <v>0</v>
      </c>
      <c r="J15" s="1060">
        <v>1903</v>
      </c>
      <c r="K15" s="1060">
        <v>1118366.74</v>
      </c>
      <c r="L15" s="1060">
        <v>0</v>
      </c>
      <c r="M15" s="1060">
        <v>0</v>
      </c>
      <c r="N15" s="1060">
        <v>0</v>
      </c>
      <c r="O15" s="1060">
        <v>65184374</v>
      </c>
      <c r="P15" s="1060">
        <v>7</v>
      </c>
      <c r="Q15" s="1060">
        <v>923.94</v>
      </c>
      <c r="R15" s="1060">
        <v>0</v>
      </c>
      <c r="S15" s="1060">
        <v>0</v>
      </c>
      <c r="T15" s="1060">
        <v>0</v>
      </c>
      <c r="U15" s="1060">
        <v>0</v>
      </c>
      <c r="V15" s="1060">
        <v>0</v>
      </c>
      <c r="W15" s="1060">
        <v>0</v>
      </c>
      <c r="X15" s="1061">
        <v>1910</v>
      </c>
      <c r="Y15" s="1062">
        <v>0.14612020260981393</v>
      </c>
      <c r="Z15" s="756">
        <v>66303664.68</v>
      </c>
      <c r="AA15" s="1063">
        <v>5.1882730757086239</v>
      </c>
    </row>
    <row r="16" spans="1:27" ht="53.25" customHeight="1" x14ac:dyDescent="0.5">
      <c r="A16" s="1064" t="s">
        <v>164</v>
      </c>
      <c r="B16" s="1060">
        <v>178</v>
      </c>
      <c r="C16" s="1060">
        <v>27504.222000000002</v>
      </c>
      <c r="D16" s="1060">
        <v>75217</v>
      </c>
      <c r="E16" s="1060">
        <v>17245538.528000001</v>
      </c>
      <c r="F16" s="1060">
        <v>27</v>
      </c>
      <c r="G16" s="1060">
        <v>25095</v>
      </c>
      <c r="H16" s="1060">
        <v>0</v>
      </c>
      <c r="I16" s="1060">
        <v>0</v>
      </c>
      <c r="J16" s="1060">
        <v>75422</v>
      </c>
      <c r="K16" s="1060">
        <v>17298137.75</v>
      </c>
      <c r="L16" s="1060">
        <v>877</v>
      </c>
      <c r="M16" s="1060">
        <v>112136.327</v>
      </c>
      <c r="N16" s="1060">
        <v>98246</v>
      </c>
      <c r="O16" s="1060">
        <v>82153931.195516005</v>
      </c>
      <c r="P16" s="1060">
        <v>0</v>
      </c>
      <c r="Q16" s="1060">
        <v>0</v>
      </c>
      <c r="R16" s="1060">
        <v>0</v>
      </c>
      <c r="S16" s="1060">
        <v>0</v>
      </c>
      <c r="T16" s="1060">
        <v>0</v>
      </c>
      <c r="U16" s="1060">
        <v>0</v>
      </c>
      <c r="V16" s="1060">
        <v>31858</v>
      </c>
      <c r="W16" s="1060">
        <v>60900</v>
      </c>
      <c r="X16" s="1061">
        <v>206403</v>
      </c>
      <c r="Y16" s="1062">
        <v>15.79039171689708</v>
      </c>
      <c r="Z16" s="756">
        <v>99625105.272516012</v>
      </c>
      <c r="AA16" s="1063">
        <v>7.7956814882653953</v>
      </c>
    </row>
    <row r="17" spans="1:27" ht="53.25" customHeight="1" x14ac:dyDescent="0.5">
      <c r="A17" s="1064" t="s">
        <v>165</v>
      </c>
      <c r="B17" s="1060">
        <v>60</v>
      </c>
      <c r="C17" s="1060">
        <v>11075</v>
      </c>
      <c r="D17" s="1060">
        <v>1466</v>
      </c>
      <c r="E17" s="1060">
        <v>97036.5</v>
      </c>
      <c r="F17" s="1060">
        <v>0</v>
      </c>
      <c r="G17" s="1060">
        <v>0</v>
      </c>
      <c r="H17" s="1060">
        <v>2434</v>
      </c>
      <c r="I17" s="1060">
        <v>405015.05</v>
      </c>
      <c r="J17" s="1060">
        <v>3960</v>
      </c>
      <c r="K17" s="1060">
        <v>513126.55</v>
      </c>
      <c r="L17" s="1060">
        <v>0</v>
      </c>
      <c r="M17" s="1060">
        <v>0</v>
      </c>
      <c r="N17" s="1060">
        <v>611</v>
      </c>
      <c r="O17" s="1060">
        <v>105690178.67</v>
      </c>
      <c r="P17" s="1060">
        <v>0</v>
      </c>
      <c r="Q17" s="1060">
        <v>0</v>
      </c>
      <c r="R17" s="1060">
        <v>0</v>
      </c>
      <c r="S17" s="1060">
        <v>0</v>
      </c>
      <c r="T17" s="1060">
        <v>0</v>
      </c>
      <c r="U17" s="1060">
        <v>0</v>
      </c>
      <c r="V17" s="1060">
        <v>1</v>
      </c>
      <c r="W17" s="1060">
        <v>2000</v>
      </c>
      <c r="X17" s="1061">
        <v>4572</v>
      </c>
      <c r="Y17" s="1062">
        <v>0.3497704535769996</v>
      </c>
      <c r="Z17" s="756">
        <v>106205305.22</v>
      </c>
      <c r="AA17" s="1063">
        <v>8.3105832570451295</v>
      </c>
    </row>
    <row r="18" spans="1:27" ht="53.25" customHeight="1" x14ac:dyDescent="0.5">
      <c r="A18" s="1064" t="s">
        <v>166</v>
      </c>
      <c r="B18" s="1060">
        <v>62</v>
      </c>
      <c r="C18" s="1060">
        <v>21723.593000000001</v>
      </c>
      <c r="D18" s="1060">
        <v>49421</v>
      </c>
      <c r="E18" s="1060">
        <v>10809837.1</v>
      </c>
      <c r="F18" s="1060">
        <v>363</v>
      </c>
      <c r="G18" s="1060">
        <v>206820.81700000001</v>
      </c>
      <c r="H18" s="1060">
        <v>0</v>
      </c>
      <c r="I18" s="1060">
        <v>0</v>
      </c>
      <c r="J18" s="1060">
        <v>49846</v>
      </c>
      <c r="K18" s="1060">
        <v>11038381.51</v>
      </c>
      <c r="L18" s="1060">
        <v>0</v>
      </c>
      <c r="M18" s="1060">
        <v>0</v>
      </c>
      <c r="N18" s="1060">
        <v>0</v>
      </c>
      <c r="O18" s="1060">
        <v>53590983.939999998</v>
      </c>
      <c r="P18" s="1060">
        <v>17</v>
      </c>
      <c r="Q18" s="1060">
        <v>2206.652</v>
      </c>
      <c r="R18" s="1060">
        <v>0</v>
      </c>
      <c r="S18" s="1060">
        <v>0</v>
      </c>
      <c r="T18" s="1060">
        <v>0</v>
      </c>
      <c r="U18" s="1060">
        <v>0</v>
      </c>
      <c r="V18" s="1060">
        <v>0</v>
      </c>
      <c r="W18" s="1060">
        <v>0</v>
      </c>
      <c r="X18" s="1061">
        <v>49863</v>
      </c>
      <c r="Y18" s="1062">
        <v>3.814655320802697</v>
      </c>
      <c r="Z18" s="756">
        <v>64631572.101999998</v>
      </c>
      <c r="AA18" s="1063">
        <v>5.0574315461431176</v>
      </c>
    </row>
    <row r="19" spans="1:27" ht="53.25" customHeight="1" x14ac:dyDescent="0.5">
      <c r="A19" s="1064" t="s">
        <v>690</v>
      </c>
      <c r="B19" s="1534"/>
      <c r="C19" s="1534"/>
      <c r="D19" s="1534"/>
      <c r="E19" s="1534"/>
      <c r="F19" s="1534"/>
      <c r="G19" s="1534"/>
      <c r="H19" s="1534"/>
      <c r="I19" s="1534"/>
      <c r="J19" s="1534"/>
      <c r="K19" s="1534"/>
      <c r="L19" s="1534"/>
      <c r="M19" s="1534"/>
      <c r="N19" s="1534"/>
      <c r="O19" s="1534"/>
      <c r="P19" s="1534"/>
      <c r="Q19" s="1534"/>
      <c r="R19" s="1534"/>
      <c r="S19" s="1534"/>
      <c r="T19" s="1534"/>
      <c r="U19" s="1534"/>
      <c r="V19" s="1534"/>
      <c r="W19" s="1534"/>
      <c r="X19" s="1061">
        <v>0</v>
      </c>
      <c r="Y19" s="1062">
        <v>0</v>
      </c>
      <c r="Z19" s="756">
        <v>0</v>
      </c>
      <c r="AA19" s="1063">
        <v>0</v>
      </c>
    </row>
    <row r="20" spans="1:27" ht="53.25" customHeight="1" x14ac:dyDescent="0.5">
      <c r="A20" s="1064" t="s">
        <v>167</v>
      </c>
      <c r="B20" s="1060">
        <v>27270</v>
      </c>
      <c r="C20" s="1060">
        <v>7254818.3276499994</v>
      </c>
      <c r="D20" s="1060">
        <v>69907</v>
      </c>
      <c r="E20" s="1060">
        <v>39063011.266409792</v>
      </c>
      <c r="F20" s="1060">
        <v>15078</v>
      </c>
      <c r="G20" s="1060">
        <v>33668672.150700003</v>
      </c>
      <c r="H20" s="1060">
        <v>0</v>
      </c>
      <c r="I20" s="1060">
        <v>0</v>
      </c>
      <c r="J20" s="1060">
        <v>112255</v>
      </c>
      <c r="K20" s="1060">
        <v>79986501.744759798</v>
      </c>
      <c r="L20" s="1060">
        <v>37</v>
      </c>
      <c r="M20" s="1060">
        <v>2792.482</v>
      </c>
      <c r="N20" s="1060">
        <v>0</v>
      </c>
      <c r="O20" s="1060">
        <v>32549048.470359903</v>
      </c>
      <c r="P20" s="1060">
        <v>16</v>
      </c>
      <c r="Q20" s="1060">
        <v>456.46</v>
      </c>
      <c r="R20" s="1060">
        <v>0</v>
      </c>
      <c r="S20" s="1060">
        <v>0</v>
      </c>
      <c r="T20" s="1060">
        <v>6</v>
      </c>
      <c r="U20" s="1060">
        <v>635</v>
      </c>
      <c r="V20" s="1060">
        <v>99009</v>
      </c>
      <c r="W20" s="1060">
        <v>36222865</v>
      </c>
      <c r="X20" s="1061">
        <v>211323</v>
      </c>
      <c r="Y20" s="1062">
        <v>16.166785118384141</v>
      </c>
      <c r="Z20" s="756">
        <v>148762299.15711969</v>
      </c>
      <c r="AA20" s="1063">
        <v>11.640675294833429</v>
      </c>
    </row>
    <row r="21" spans="1:27" ht="53.25" customHeight="1" x14ac:dyDescent="0.5">
      <c r="A21" s="1064" t="s">
        <v>168</v>
      </c>
      <c r="B21" s="1060">
        <v>973</v>
      </c>
      <c r="C21" s="1060">
        <v>92032.451000000001</v>
      </c>
      <c r="D21" s="1060">
        <v>11908</v>
      </c>
      <c r="E21" s="1060">
        <v>1887128.763</v>
      </c>
      <c r="F21" s="1060">
        <v>43</v>
      </c>
      <c r="G21" s="1060">
        <v>124556.599</v>
      </c>
      <c r="H21" s="1060">
        <v>0</v>
      </c>
      <c r="I21" s="1060">
        <v>0</v>
      </c>
      <c r="J21" s="1060">
        <v>12924</v>
      </c>
      <c r="K21" s="1060">
        <v>2103717.8130000001</v>
      </c>
      <c r="L21" s="1060">
        <v>32284</v>
      </c>
      <c r="M21" s="1060">
        <v>3262446.2719999999</v>
      </c>
      <c r="N21" s="1060">
        <v>54127</v>
      </c>
      <c r="O21" s="1060">
        <v>26190731.828000002</v>
      </c>
      <c r="P21" s="1060">
        <v>0</v>
      </c>
      <c r="Q21" s="1060">
        <v>0</v>
      </c>
      <c r="R21" s="1060">
        <v>0</v>
      </c>
      <c r="S21" s="1060">
        <v>0</v>
      </c>
      <c r="T21" s="1060">
        <v>0</v>
      </c>
      <c r="U21" s="1060">
        <v>0</v>
      </c>
      <c r="V21" s="1060">
        <v>8928</v>
      </c>
      <c r="W21" s="1060">
        <v>2713910</v>
      </c>
      <c r="X21" s="1061">
        <v>108263</v>
      </c>
      <c r="Y21" s="1062">
        <v>8.2824143953645475</v>
      </c>
      <c r="Z21" s="756">
        <v>34270805.913000003</v>
      </c>
      <c r="AA21" s="1066">
        <v>2.6816964108906598</v>
      </c>
    </row>
    <row r="22" spans="1:27" ht="53.25" customHeight="1" x14ac:dyDescent="0.5">
      <c r="A22" s="1067" t="s">
        <v>169</v>
      </c>
      <c r="B22" s="1060">
        <v>220</v>
      </c>
      <c r="C22" s="1060">
        <v>32041.702499999999</v>
      </c>
      <c r="D22" s="1060">
        <v>62</v>
      </c>
      <c r="E22" s="1060">
        <v>17622.196690000001</v>
      </c>
      <c r="F22" s="1060">
        <v>15</v>
      </c>
      <c r="G22" s="1060">
        <v>8295.1484</v>
      </c>
      <c r="H22" s="1060">
        <v>0</v>
      </c>
      <c r="I22" s="1060">
        <v>0</v>
      </c>
      <c r="J22" s="1060">
        <v>297</v>
      </c>
      <c r="K22" s="1060">
        <v>57959.047590000002</v>
      </c>
      <c r="L22" s="1060">
        <v>4</v>
      </c>
      <c r="M22" s="1060">
        <v>51.750999999999998</v>
      </c>
      <c r="N22" s="1060">
        <v>0</v>
      </c>
      <c r="O22" s="1060">
        <v>48518.934000000001</v>
      </c>
      <c r="P22" s="1060">
        <v>0</v>
      </c>
      <c r="Q22" s="1060">
        <v>0</v>
      </c>
      <c r="R22" s="1060">
        <v>0</v>
      </c>
      <c r="S22" s="1060">
        <v>0</v>
      </c>
      <c r="T22" s="1060">
        <v>0</v>
      </c>
      <c r="U22" s="1060">
        <v>0</v>
      </c>
      <c r="V22" s="1060">
        <v>15</v>
      </c>
      <c r="W22" s="1060">
        <v>7300</v>
      </c>
      <c r="X22" s="1061">
        <v>316</v>
      </c>
      <c r="Y22" s="1062">
        <v>2.4174860745916859E-2</v>
      </c>
      <c r="Z22" s="756">
        <v>113829.73259</v>
      </c>
      <c r="AA22" s="1063">
        <v>8.9071959998306607E-3</v>
      </c>
    </row>
    <row r="23" spans="1:27" ht="53.25" customHeight="1" x14ac:dyDescent="0.5">
      <c r="A23" s="1064" t="s">
        <v>170</v>
      </c>
      <c r="B23" s="1060">
        <v>33</v>
      </c>
      <c r="C23" s="1060">
        <v>5135</v>
      </c>
      <c r="D23" s="1060">
        <v>7048</v>
      </c>
      <c r="E23" s="1060">
        <v>902297.22400000005</v>
      </c>
      <c r="F23" s="1060">
        <v>199</v>
      </c>
      <c r="G23" s="1060">
        <v>40370</v>
      </c>
      <c r="H23" s="1060">
        <v>3974</v>
      </c>
      <c r="I23" s="1060">
        <v>758692.08874000004</v>
      </c>
      <c r="J23" s="1060">
        <v>11254</v>
      </c>
      <c r="K23" s="1060">
        <v>1706494.31274</v>
      </c>
      <c r="L23" s="1060">
        <v>0</v>
      </c>
      <c r="M23" s="1060">
        <v>0</v>
      </c>
      <c r="N23" s="1060">
        <v>251397</v>
      </c>
      <c r="O23" s="1060">
        <v>162947853.08526</v>
      </c>
      <c r="P23" s="1060">
        <v>0</v>
      </c>
      <c r="Q23" s="1060">
        <v>0</v>
      </c>
      <c r="R23" s="1060">
        <v>0</v>
      </c>
      <c r="S23" s="1060">
        <v>0</v>
      </c>
      <c r="T23" s="1060">
        <v>0</v>
      </c>
      <c r="U23" s="1060">
        <v>0</v>
      </c>
      <c r="V23" s="1060">
        <v>5258</v>
      </c>
      <c r="W23" s="1060">
        <v>1994900</v>
      </c>
      <c r="X23" s="1061">
        <v>267909</v>
      </c>
      <c r="Y23" s="1062">
        <v>20.495768251828608</v>
      </c>
      <c r="Z23" s="756">
        <v>166649247.398</v>
      </c>
      <c r="AA23" s="1063">
        <v>13.040332047030207</v>
      </c>
    </row>
    <row r="24" spans="1:27" ht="53.25" customHeight="1" x14ac:dyDescent="0.5">
      <c r="A24" s="1064" t="s">
        <v>171</v>
      </c>
      <c r="B24" s="1060">
        <v>24</v>
      </c>
      <c r="C24" s="1060">
        <v>1450</v>
      </c>
      <c r="D24" s="1060">
        <v>15</v>
      </c>
      <c r="E24" s="1060">
        <v>1270</v>
      </c>
      <c r="F24" s="1060">
        <v>6082</v>
      </c>
      <c r="G24" s="1060">
        <v>1679081.9380000001</v>
      </c>
      <c r="H24" s="1060">
        <v>0</v>
      </c>
      <c r="I24" s="1060">
        <v>0</v>
      </c>
      <c r="J24" s="1060">
        <v>6121</v>
      </c>
      <c r="K24" s="1060">
        <v>1681801.9380000001</v>
      </c>
      <c r="L24" s="1060">
        <v>24</v>
      </c>
      <c r="M24" s="1060">
        <v>1450</v>
      </c>
      <c r="N24" s="1060">
        <v>1114</v>
      </c>
      <c r="O24" s="1060">
        <v>15766943.4267</v>
      </c>
      <c r="P24" s="1060">
        <v>0</v>
      </c>
      <c r="Q24" s="1060">
        <v>0</v>
      </c>
      <c r="R24" s="1060">
        <v>0</v>
      </c>
      <c r="S24" s="1060">
        <v>0</v>
      </c>
      <c r="T24" s="1060">
        <v>0</v>
      </c>
      <c r="U24" s="1060">
        <v>0</v>
      </c>
      <c r="V24" s="1060">
        <v>0</v>
      </c>
      <c r="W24" s="1060">
        <v>0</v>
      </c>
      <c r="X24" s="1061">
        <v>7259</v>
      </c>
      <c r="Y24" s="1062">
        <v>0.55533327264117238</v>
      </c>
      <c r="Z24" s="756">
        <v>17450195.364700001</v>
      </c>
      <c r="AA24" s="1063">
        <v>1.3654807651052514</v>
      </c>
    </row>
    <row r="25" spans="1:27" ht="53.25" customHeight="1" x14ac:dyDescent="0.5">
      <c r="A25" s="1064" t="s">
        <v>172</v>
      </c>
      <c r="B25" s="1060"/>
      <c r="C25" s="1060"/>
      <c r="D25" s="1060"/>
      <c r="E25" s="1060"/>
      <c r="F25" s="1060"/>
      <c r="G25" s="1060"/>
      <c r="H25" s="1060"/>
      <c r="I25" s="1060"/>
      <c r="J25" s="1060"/>
      <c r="K25" s="1060"/>
      <c r="L25" s="1060"/>
      <c r="M25" s="1060"/>
      <c r="N25" s="1060"/>
      <c r="O25" s="1060"/>
      <c r="P25" s="1060"/>
      <c r="Q25" s="1060"/>
      <c r="R25" s="1060"/>
      <c r="S25" s="1060"/>
      <c r="T25" s="1060"/>
      <c r="U25" s="1060"/>
      <c r="V25" s="1060"/>
      <c r="W25" s="1060"/>
      <c r="X25" s="1061">
        <v>0</v>
      </c>
      <c r="Y25" s="1062">
        <v>0</v>
      </c>
      <c r="Z25" s="756">
        <v>0</v>
      </c>
      <c r="AA25" s="1066">
        <v>0</v>
      </c>
    </row>
    <row r="26" spans="1:27" ht="53.25" customHeight="1" x14ac:dyDescent="0.5">
      <c r="A26" s="1064" t="s">
        <v>695</v>
      </c>
      <c r="B26" s="1060">
        <v>67</v>
      </c>
      <c r="C26" s="1060">
        <v>19903.264000000003</v>
      </c>
      <c r="D26" s="1060">
        <v>858</v>
      </c>
      <c r="E26" s="1060">
        <v>325677.23999999993</v>
      </c>
      <c r="F26" s="1060">
        <v>30</v>
      </c>
      <c r="G26" s="1060">
        <v>13950</v>
      </c>
      <c r="H26" s="1060">
        <v>0</v>
      </c>
      <c r="I26" s="1060">
        <v>0</v>
      </c>
      <c r="J26" s="1060">
        <v>955</v>
      </c>
      <c r="K26" s="1060">
        <v>359530.50399999996</v>
      </c>
      <c r="L26" s="1060">
        <v>0</v>
      </c>
      <c r="M26" s="1060">
        <v>0</v>
      </c>
      <c r="N26" s="1060">
        <v>255</v>
      </c>
      <c r="O26" s="1060">
        <v>38763777.75</v>
      </c>
      <c r="P26" s="1060">
        <v>0</v>
      </c>
      <c r="Q26" s="1060">
        <v>0</v>
      </c>
      <c r="R26" s="1060">
        <v>0</v>
      </c>
      <c r="S26" s="1060">
        <v>0</v>
      </c>
      <c r="T26" s="1060">
        <v>0</v>
      </c>
      <c r="U26" s="1060">
        <v>0</v>
      </c>
      <c r="V26" s="1060">
        <v>46</v>
      </c>
      <c r="W26" s="1060">
        <v>44089860.244999997</v>
      </c>
      <c r="X26" s="1061">
        <v>1256</v>
      </c>
      <c r="Y26" s="1062">
        <v>9.608742119263157E-2</v>
      </c>
      <c r="Z26" s="756">
        <v>83213168.498999998</v>
      </c>
      <c r="AA26" s="1063">
        <v>6.5114446350956463</v>
      </c>
    </row>
    <row r="27" spans="1:27" ht="53.25" customHeight="1" x14ac:dyDescent="0.5">
      <c r="A27" s="1064" t="s">
        <v>884</v>
      </c>
      <c r="B27" s="1060">
        <v>1854</v>
      </c>
      <c r="C27" s="1060">
        <v>270113.35600000003</v>
      </c>
      <c r="D27" s="1060">
        <v>3917</v>
      </c>
      <c r="E27" s="1060">
        <v>534658.46699999995</v>
      </c>
      <c r="F27" s="1060">
        <v>15</v>
      </c>
      <c r="G27" s="1060">
        <v>15343.74</v>
      </c>
      <c r="H27" s="1060">
        <v>0</v>
      </c>
      <c r="I27" s="1060">
        <v>0</v>
      </c>
      <c r="J27" s="1060">
        <v>5786</v>
      </c>
      <c r="K27" s="1060">
        <v>820115.56299999997</v>
      </c>
      <c r="L27" s="1060">
        <v>0</v>
      </c>
      <c r="M27" s="1060">
        <v>0</v>
      </c>
      <c r="N27" s="1060">
        <v>0</v>
      </c>
      <c r="O27" s="1060">
        <v>0</v>
      </c>
      <c r="P27" s="1060">
        <v>0</v>
      </c>
      <c r="Q27" s="1060">
        <v>0</v>
      </c>
      <c r="R27" s="1060">
        <v>0</v>
      </c>
      <c r="S27" s="1060">
        <v>0</v>
      </c>
      <c r="T27" s="1060">
        <v>0</v>
      </c>
      <c r="U27" s="1060">
        <v>0</v>
      </c>
      <c r="V27" s="1060">
        <v>0</v>
      </c>
      <c r="W27" s="1060">
        <v>0</v>
      </c>
      <c r="X27" s="1061">
        <v>5786</v>
      </c>
      <c r="Y27" s="1062">
        <v>0.44264476036669287</v>
      </c>
      <c r="Z27" s="756">
        <v>820115.56299999997</v>
      </c>
      <c r="AA27" s="1063">
        <v>6.4174182754727929E-2</v>
      </c>
    </row>
    <row r="28" spans="1:27" ht="53.25" customHeight="1" x14ac:dyDescent="0.5">
      <c r="A28" s="1064" t="s">
        <v>173</v>
      </c>
      <c r="B28" s="1060">
        <v>3824</v>
      </c>
      <c r="C28" s="1060">
        <v>245378.55799999999</v>
      </c>
      <c r="D28" s="1060">
        <v>91545</v>
      </c>
      <c r="E28" s="1060">
        <v>12514718.686000001</v>
      </c>
      <c r="F28" s="1060">
        <v>1402</v>
      </c>
      <c r="G28" s="1060">
        <v>468437</v>
      </c>
      <c r="H28" s="1060">
        <v>0</v>
      </c>
      <c r="I28" s="1060">
        <v>0</v>
      </c>
      <c r="J28" s="1060">
        <v>96771</v>
      </c>
      <c r="K28" s="1060">
        <v>13228534.244000001</v>
      </c>
      <c r="L28" s="1060">
        <v>10136</v>
      </c>
      <c r="M28" s="1060">
        <v>209482.86</v>
      </c>
      <c r="N28" s="1060">
        <v>0</v>
      </c>
      <c r="O28" s="1060">
        <v>102079434.848</v>
      </c>
      <c r="P28" s="1060">
        <v>61</v>
      </c>
      <c r="Q28" s="1060">
        <v>8694.2530000000006</v>
      </c>
      <c r="R28" s="1060">
        <v>0</v>
      </c>
      <c r="S28" s="1060">
        <v>0</v>
      </c>
      <c r="T28" s="1060">
        <v>1</v>
      </c>
      <c r="U28" s="1060">
        <v>259.39693999999997</v>
      </c>
      <c r="V28" s="1060">
        <v>21062</v>
      </c>
      <c r="W28" s="1060">
        <v>10340700</v>
      </c>
      <c r="X28" s="1061">
        <v>128031</v>
      </c>
      <c r="Y28" s="1062">
        <v>9.7947202410141809</v>
      </c>
      <c r="Z28" s="756">
        <v>125867105.60194001</v>
      </c>
      <c r="AA28" s="1063">
        <v>9.8491224921524108</v>
      </c>
    </row>
    <row r="29" spans="1:27" ht="53.25" customHeight="1" x14ac:dyDescent="0.5">
      <c r="A29" s="1064" t="s">
        <v>174</v>
      </c>
      <c r="B29" s="1060">
        <v>53</v>
      </c>
      <c r="C29" s="1060">
        <v>18475.010999999999</v>
      </c>
      <c r="D29" s="1060">
        <v>764</v>
      </c>
      <c r="E29" s="1060">
        <v>340673.61700000003</v>
      </c>
      <c r="F29" s="1060">
        <v>24</v>
      </c>
      <c r="G29" s="1060">
        <v>14350</v>
      </c>
      <c r="H29" s="1060">
        <v>0</v>
      </c>
      <c r="I29" s="1060">
        <v>0</v>
      </c>
      <c r="J29" s="1060">
        <v>841</v>
      </c>
      <c r="K29" s="1060">
        <v>373498.62800000003</v>
      </c>
      <c r="L29" s="1060">
        <v>10</v>
      </c>
      <c r="M29" s="1060">
        <v>534.35500000000002</v>
      </c>
      <c r="N29" s="1060">
        <v>1307</v>
      </c>
      <c r="O29" s="1060">
        <v>65546321.024999999</v>
      </c>
      <c r="P29" s="1060">
        <v>20</v>
      </c>
      <c r="Q29" s="1060">
        <v>9039.0580000000009</v>
      </c>
      <c r="R29" s="1060">
        <v>0</v>
      </c>
      <c r="S29" s="1060">
        <v>0</v>
      </c>
      <c r="T29" s="1060">
        <v>0</v>
      </c>
      <c r="U29" s="1060">
        <v>0</v>
      </c>
      <c r="V29" s="1060">
        <v>81</v>
      </c>
      <c r="W29" s="1060">
        <v>105000</v>
      </c>
      <c r="X29" s="1061">
        <v>2259</v>
      </c>
      <c r="Y29" s="1062">
        <v>0.17281965324375376</v>
      </c>
      <c r="Z29" s="756">
        <v>66034393.066</v>
      </c>
      <c r="AA29" s="1063">
        <v>5.167202525962824</v>
      </c>
    </row>
    <row r="30" spans="1:27" ht="53.25" customHeight="1" x14ac:dyDescent="0.5">
      <c r="A30" s="1068" t="s">
        <v>691</v>
      </c>
      <c r="B30" s="1060">
        <v>1754</v>
      </c>
      <c r="C30" s="1060">
        <v>548306.66500000004</v>
      </c>
      <c r="D30" s="1060">
        <v>1848</v>
      </c>
      <c r="E30" s="1060">
        <v>431944.29599999997</v>
      </c>
      <c r="F30" s="1060">
        <v>46</v>
      </c>
      <c r="G30" s="1060">
        <v>7735.6210000000001</v>
      </c>
      <c r="H30" s="1060">
        <v>16</v>
      </c>
      <c r="I30" s="1060">
        <v>6254</v>
      </c>
      <c r="J30" s="1060">
        <v>3664</v>
      </c>
      <c r="K30" s="1060">
        <v>994240.58200000005</v>
      </c>
      <c r="L30" s="1060">
        <v>0</v>
      </c>
      <c r="M30" s="1060">
        <v>0</v>
      </c>
      <c r="N30" s="1060">
        <v>1</v>
      </c>
      <c r="O30" s="1060">
        <v>1454686.6240000001</v>
      </c>
      <c r="P30" s="1060">
        <v>4</v>
      </c>
      <c r="Q30" s="1060">
        <v>1142.067</v>
      </c>
      <c r="R30" s="1060">
        <v>0</v>
      </c>
      <c r="S30" s="1060">
        <v>0</v>
      </c>
      <c r="T30" s="1060">
        <v>0</v>
      </c>
      <c r="U30" s="1060">
        <v>0</v>
      </c>
      <c r="V30" s="1060">
        <v>3028</v>
      </c>
      <c r="W30" s="1060">
        <v>1418200</v>
      </c>
      <c r="X30" s="1061">
        <v>6697</v>
      </c>
      <c r="Y30" s="1062">
        <v>0.51233874182090255</v>
      </c>
      <c r="Z30" s="756">
        <v>3868269.273</v>
      </c>
      <c r="AA30" s="1063">
        <v>0.30269273071946395</v>
      </c>
    </row>
    <row r="31" spans="1:27" ht="53.25" customHeight="1" x14ac:dyDescent="0.5">
      <c r="A31" s="1069" t="s">
        <v>255</v>
      </c>
      <c r="B31" s="1070">
        <v>51315</v>
      </c>
      <c r="C31" s="1070">
        <v>12116326.84815</v>
      </c>
      <c r="D31" s="1070">
        <v>506675</v>
      </c>
      <c r="E31" s="1070">
        <v>128755264.43309979</v>
      </c>
      <c r="F31" s="1070">
        <v>113220</v>
      </c>
      <c r="G31" s="1070">
        <v>50707686.710100003</v>
      </c>
      <c r="H31" s="1070">
        <v>6424</v>
      </c>
      <c r="I31" s="1070">
        <v>1169961.1387400001</v>
      </c>
      <c r="J31" s="1070">
        <v>677634</v>
      </c>
      <c r="K31" s="1070">
        <v>192749239.13008976</v>
      </c>
      <c r="L31" s="1070">
        <v>43372</v>
      </c>
      <c r="M31" s="1070">
        <v>3588894.0469999998</v>
      </c>
      <c r="N31" s="1070">
        <v>409879</v>
      </c>
      <c r="O31" s="1070">
        <v>979362076.93311262</v>
      </c>
      <c r="P31" s="1070">
        <v>166</v>
      </c>
      <c r="Q31" s="1070">
        <v>25934.87</v>
      </c>
      <c r="R31" s="1070">
        <v>0</v>
      </c>
      <c r="S31" s="1070">
        <v>0</v>
      </c>
      <c r="T31" s="1070">
        <v>7</v>
      </c>
      <c r="U31" s="1070">
        <v>894.39693999999997</v>
      </c>
      <c r="V31" s="1070">
        <v>176085</v>
      </c>
      <c r="W31" s="1070">
        <v>102225445.245</v>
      </c>
      <c r="X31" s="1071">
        <v>1307143</v>
      </c>
      <c r="Y31" s="1072">
        <v>100</v>
      </c>
      <c r="Z31" s="1073">
        <v>1277952484.6221423</v>
      </c>
      <c r="AA31" s="1074">
        <v>100</v>
      </c>
    </row>
    <row r="32" spans="1:27" ht="50.25" customHeight="1" x14ac:dyDescent="0.5">
      <c r="A32" s="1075"/>
      <c r="B32" s="1076"/>
      <c r="C32" s="1076"/>
      <c r="D32" s="1076"/>
      <c r="E32" s="1076"/>
      <c r="F32" s="1076"/>
      <c r="G32" s="1076"/>
      <c r="H32" s="1076"/>
      <c r="I32" s="1076"/>
      <c r="J32" s="1076"/>
      <c r="K32" s="1076"/>
      <c r="L32" s="1076"/>
      <c r="M32" s="1076"/>
      <c r="N32" s="1076"/>
      <c r="O32" s="1076"/>
      <c r="P32" s="1076"/>
      <c r="Q32" s="1076"/>
      <c r="R32" s="1076"/>
      <c r="S32" s="1076"/>
      <c r="T32" s="1076"/>
      <c r="U32" s="1076"/>
      <c r="V32" s="1076"/>
      <c r="W32" s="1076"/>
      <c r="X32" s="1076"/>
      <c r="Y32" s="1077"/>
      <c r="Z32" s="1078"/>
      <c r="AA32" s="1079"/>
    </row>
    <row r="33" spans="1:27" s="1058" customFormat="1" x14ac:dyDescent="0.25">
      <c r="A33" s="1050" t="s">
        <v>950</v>
      </c>
      <c r="Z33" s="1080"/>
    </row>
    <row r="34" spans="1:27" s="1058" customFormat="1" x14ac:dyDescent="0.25">
      <c r="A34" s="1056" t="s">
        <v>951</v>
      </c>
      <c r="Z34" s="1080"/>
    </row>
    <row r="35" spans="1:27" x14ac:dyDescent="0.5">
      <c r="A35" s="1057"/>
      <c r="X35" s="1736" t="s">
        <v>439</v>
      </c>
      <c r="Y35" s="1736"/>
      <c r="Z35" s="1736"/>
      <c r="AA35" s="1736"/>
    </row>
    <row r="36" spans="1:27" ht="50.25" customHeight="1" x14ac:dyDescent="0.5">
      <c r="A36" s="1715" t="s">
        <v>265</v>
      </c>
      <c r="B36" s="1737" t="s">
        <v>586</v>
      </c>
      <c r="C36" s="1719"/>
      <c r="D36" s="1719"/>
      <c r="E36" s="1719"/>
      <c r="F36" s="1719"/>
      <c r="G36" s="1719"/>
      <c r="H36" s="1719"/>
      <c r="I36" s="1719"/>
      <c r="J36" s="1719"/>
      <c r="K36" s="1719"/>
      <c r="L36" s="1719"/>
      <c r="M36" s="1719"/>
      <c r="N36" s="1719"/>
      <c r="O36" s="1720"/>
      <c r="P36" s="1721" t="s">
        <v>593</v>
      </c>
      <c r="Q36" s="1722"/>
      <c r="R36" s="1721" t="s">
        <v>499</v>
      </c>
      <c r="S36" s="1722"/>
      <c r="T36" s="1721" t="s">
        <v>500</v>
      </c>
      <c r="U36" s="1722"/>
      <c r="V36" s="1721" t="s">
        <v>443</v>
      </c>
      <c r="W36" s="1722"/>
      <c r="X36" s="1729" t="s">
        <v>592</v>
      </c>
      <c r="Y36" s="1730"/>
      <c r="Z36" s="1730"/>
      <c r="AA36" s="1731"/>
    </row>
    <row r="37" spans="1:27" ht="50.25" customHeight="1" x14ac:dyDescent="0.5">
      <c r="A37" s="1716"/>
      <c r="B37" s="1725" t="s">
        <v>188</v>
      </c>
      <c r="C37" s="1702"/>
      <c r="D37" s="1702"/>
      <c r="E37" s="1702"/>
      <c r="F37" s="1702"/>
      <c r="G37" s="1702"/>
      <c r="H37" s="1702"/>
      <c r="I37" s="1702"/>
      <c r="J37" s="1702"/>
      <c r="K37" s="1703"/>
      <c r="L37" s="1704" t="s">
        <v>193</v>
      </c>
      <c r="M37" s="1705"/>
      <c r="N37" s="1704" t="s">
        <v>194</v>
      </c>
      <c r="O37" s="1705"/>
      <c r="P37" s="1723"/>
      <c r="Q37" s="1724"/>
      <c r="R37" s="1723"/>
      <c r="S37" s="1724"/>
      <c r="T37" s="1723"/>
      <c r="U37" s="1724"/>
      <c r="V37" s="1723"/>
      <c r="W37" s="1724"/>
      <c r="X37" s="1732"/>
      <c r="Y37" s="1733"/>
      <c r="Z37" s="1733"/>
      <c r="AA37" s="1734"/>
    </row>
    <row r="38" spans="1:27" ht="50.25" customHeight="1" x14ac:dyDescent="0.5">
      <c r="A38" s="1716"/>
      <c r="B38" s="1726" t="s">
        <v>189</v>
      </c>
      <c r="C38" s="1707"/>
      <c r="D38" s="1726" t="s">
        <v>587</v>
      </c>
      <c r="E38" s="1707"/>
      <c r="F38" s="1726" t="s">
        <v>191</v>
      </c>
      <c r="G38" s="1707"/>
      <c r="H38" s="1726" t="s">
        <v>588</v>
      </c>
      <c r="I38" s="1707"/>
      <c r="J38" s="1726" t="s">
        <v>316</v>
      </c>
      <c r="K38" s="1707"/>
      <c r="L38" s="353" t="s">
        <v>256</v>
      </c>
      <c r="M38" s="353" t="s">
        <v>257</v>
      </c>
      <c r="N38" s="353" t="s">
        <v>256</v>
      </c>
      <c r="O38" s="353" t="s">
        <v>257</v>
      </c>
      <c r="P38" s="353" t="s">
        <v>256</v>
      </c>
      <c r="Q38" s="353" t="s">
        <v>257</v>
      </c>
      <c r="R38" s="353" t="s">
        <v>256</v>
      </c>
      <c r="S38" s="353" t="s">
        <v>257</v>
      </c>
      <c r="T38" s="353" t="s">
        <v>256</v>
      </c>
      <c r="U38" s="353" t="s">
        <v>257</v>
      </c>
      <c r="V38" s="353" t="s">
        <v>256</v>
      </c>
      <c r="W38" s="353" t="s">
        <v>257</v>
      </c>
      <c r="X38" s="353" t="s">
        <v>256</v>
      </c>
      <c r="Y38" s="1697" t="s">
        <v>258</v>
      </c>
      <c r="Z38" s="353" t="s">
        <v>257</v>
      </c>
      <c r="AA38" s="1697" t="s">
        <v>258</v>
      </c>
    </row>
    <row r="39" spans="1:27" ht="51.6" x14ac:dyDescent="0.5">
      <c r="A39" s="1716"/>
      <c r="B39" s="510" t="s">
        <v>648</v>
      </c>
      <c r="C39" s="510" t="s">
        <v>650</v>
      </c>
      <c r="D39" s="510" t="s">
        <v>648</v>
      </c>
      <c r="E39" s="510" t="s">
        <v>650</v>
      </c>
      <c r="F39" s="510" t="s">
        <v>648</v>
      </c>
      <c r="G39" s="510" t="s">
        <v>650</v>
      </c>
      <c r="H39" s="510" t="s">
        <v>648</v>
      </c>
      <c r="I39" s="510" t="s">
        <v>650</v>
      </c>
      <c r="J39" s="510" t="s">
        <v>648</v>
      </c>
      <c r="K39" s="510" t="s">
        <v>650</v>
      </c>
      <c r="L39" s="353" t="s">
        <v>259</v>
      </c>
      <c r="M39" s="353" t="s">
        <v>260</v>
      </c>
      <c r="N39" s="353" t="s">
        <v>259</v>
      </c>
      <c r="O39" s="353" t="s">
        <v>260</v>
      </c>
      <c r="P39" s="353" t="s">
        <v>259</v>
      </c>
      <c r="Q39" s="353" t="s">
        <v>260</v>
      </c>
      <c r="R39" s="353" t="s">
        <v>259</v>
      </c>
      <c r="S39" s="353" t="s">
        <v>260</v>
      </c>
      <c r="T39" s="353" t="s">
        <v>259</v>
      </c>
      <c r="U39" s="353" t="s">
        <v>260</v>
      </c>
      <c r="V39" s="353" t="s">
        <v>259</v>
      </c>
      <c r="W39" s="353" t="s">
        <v>260</v>
      </c>
      <c r="X39" s="353" t="s">
        <v>259</v>
      </c>
      <c r="Y39" s="1698"/>
      <c r="Z39" s="353" t="s">
        <v>260</v>
      </c>
      <c r="AA39" s="1698"/>
    </row>
    <row r="40" spans="1:27" ht="51.6" x14ac:dyDescent="0.5">
      <c r="A40" s="1717"/>
      <c r="B40" s="556" t="s">
        <v>653</v>
      </c>
      <c r="C40" s="354" t="s">
        <v>262</v>
      </c>
      <c r="D40" s="556" t="s">
        <v>653</v>
      </c>
      <c r="E40" s="354" t="s">
        <v>262</v>
      </c>
      <c r="F40" s="556" t="s">
        <v>653</v>
      </c>
      <c r="G40" s="354" t="s">
        <v>262</v>
      </c>
      <c r="H40" s="556" t="s">
        <v>653</v>
      </c>
      <c r="I40" s="354" t="s">
        <v>262</v>
      </c>
      <c r="J40" s="556" t="s">
        <v>653</v>
      </c>
      <c r="K40" s="354" t="s">
        <v>262</v>
      </c>
      <c r="L40" s="556" t="s">
        <v>653</v>
      </c>
      <c r="M40" s="354" t="s">
        <v>262</v>
      </c>
      <c r="N40" s="556" t="s">
        <v>653</v>
      </c>
      <c r="O40" s="354" t="s">
        <v>262</v>
      </c>
      <c r="P40" s="556" t="s">
        <v>653</v>
      </c>
      <c r="Q40" s="354" t="s">
        <v>262</v>
      </c>
      <c r="R40" s="556" t="s">
        <v>653</v>
      </c>
      <c r="S40" s="354" t="s">
        <v>262</v>
      </c>
      <c r="T40" s="556" t="s">
        <v>653</v>
      </c>
      <c r="U40" s="354" t="s">
        <v>262</v>
      </c>
      <c r="V40" s="556" t="s">
        <v>653</v>
      </c>
      <c r="W40" s="354" t="s">
        <v>262</v>
      </c>
      <c r="X40" s="556" t="s">
        <v>653</v>
      </c>
      <c r="Y40" s="354" t="s">
        <v>263</v>
      </c>
      <c r="Z40" s="354" t="s">
        <v>262</v>
      </c>
      <c r="AA40" s="354" t="s">
        <v>263</v>
      </c>
    </row>
    <row r="41" spans="1:27" s="1083" customFormat="1" ht="53.25" customHeight="1" x14ac:dyDescent="0.25">
      <c r="A41" s="1081" t="s">
        <v>636</v>
      </c>
      <c r="B41" s="1060">
        <v>210</v>
      </c>
      <c r="C41" s="1060">
        <v>73316.72</v>
      </c>
      <c r="D41" s="1060">
        <v>18</v>
      </c>
      <c r="E41" s="1060">
        <v>4454.42</v>
      </c>
      <c r="F41" s="1060">
        <v>11</v>
      </c>
      <c r="G41" s="1060">
        <v>8400</v>
      </c>
      <c r="H41" s="1060">
        <v>0</v>
      </c>
      <c r="I41" s="1060">
        <v>0</v>
      </c>
      <c r="J41" s="1060">
        <v>239</v>
      </c>
      <c r="K41" s="1060">
        <v>86171.14</v>
      </c>
      <c r="L41" s="1060">
        <v>0</v>
      </c>
      <c r="M41" s="1060">
        <v>0</v>
      </c>
      <c r="N41" s="1060">
        <v>0</v>
      </c>
      <c r="O41" s="1060">
        <v>765172.60756000003</v>
      </c>
      <c r="P41" s="1060">
        <v>5</v>
      </c>
      <c r="Q41" s="1060">
        <v>1323.71</v>
      </c>
      <c r="R41" s="1060">
        <v>0</v>
      </c>
      <c r="S41" s="1060">
        <v>0</v>
      </c>
      <c r="T41" s="1060">
        <v>0</v>
      </c>
      <c r="U41" s="1060">
        <v>0</v>
      </c>
      <c r="V41" s="1060">
        <v>8</v>
      </c>
      <c r="W41" s="1060">
        <v>2325</v>
      </c>
      <c r="X41" s="1061">
        <v>252</v>
      </c>
      <c r="Y41" s="1082">
        <v>0.20699852143913258</v>
      </c>
      <c r="Z41" s="756">
        <v>854992.45756000001</v>
      </c>
      <c r="AA41" s="1082">
        <v>1.118294061237421</v>
      </c>
    </row>
    <row r="42" spans="1:27" s="1083" customFormat="1" ht="53.25" customHeight="1" x14ac:dyDescent="0.25">
      <c r="A42" s="1067" t="s">
        <v>159</v>
      </c>
      <c r="B42" s="1060">
        <v>20555</v>
      </c>
      <c r="C42" s="1060">
        <v>4130552.7629999998</v>
      </c>
      <c r="D42" s="1060">
        <v>3183</v>
      </c>
      <c r="E42" s="1060">
        <v>945758.02399999998</v>
      </c>
      <c r="F42" s="1060">
        <v>1741</v>
      </c>
      <c r="G42" s="1060">
        <v>361248.679</v>
      </c>
      <c r="H42" s="1060">
        <v>0</v>
      </c>
      <c r="I42" s="1060">
        <v>0</v>
      </c>
      <c r="J42" s="1060">
        <v>25479</v>
      </c>
      <c r="K42" s="1060">
        <v>5437559.466</v>
      </c>
      <c r="L42" s="1060">
        <v>0</v>
      </c>
      <c r="M42" s="1060">
        <v>0</v>
      </c>
      <c r="N42" s="1060">
        <v>0</v>
      </c>
      <c r="O42" s="1060">
        <v>794592.76794000005</v>
      </c>
      <c r="P42" s="1060">
        <v>79</v>
      </c>
      <c r="Q42" s="1060">
        <v>32828.195</v>
      </c>
      <c r="R42" s="1060">
        <v>304</v>
      </c>
      <c r="S42" s="1060">
        <v>853266.89217999997</v>
      </c>
      <c r="T42" s="1060">
        <v>83</v>
      </c>
      <c r="U42" s="1060">
        <v>54897</v>
      </c>
      <c r="V42" s="1060">
        <v>1159</v>
      </c>
      <c r="W42" s="1060">
        <v>280267.16667000001</v>
      </c>
      <c r="X42" s="1061">
        <v>27104</v>
      </c>
      <c r="Y42" s="1082">
        <v>22.263840972564481</v>
      </c>
      <c r="Z42" s="756">
        <v>7453411.4877899997</v>
      </c>
      <c r="AA42" s="1082">
        <v>9.7487477568413539</v>
      </c>
    </row>
    <row r="43" spans="1:27" s="1083" customFormat="1" ht="53.25" customHeight="1" x14ac:dyDescent="0.25">
      <c r="A43" s="1067" t="s">
        <v>694</v>
      </c>
      <c r="B43" s="1060">
        <v>9</v>
      </c>
      <c r="C43" s="1060">
        <v>1470</v>
      </c>
      <c r="D43" s="1060">
        <v>55</v>
      </c>
      <c r="E43" s="1060">
        <v>11922</v>
      </c>
      <c r="F43" s="1060">
        <v>0</v>
      </c>
      <c r="G43" s="1060">
        <v>0</v>
      </c>
      <c r="H43" s="1060">
        <v>0</v>
      </c>
      <c r="I43" s="1060">
        <v>0</v>
      </c>
      <c r="J43" s="1060">
        <v>64</v>
      </c>
      <c r="K43" s="1060">
        <v>13392</v>
      </c>
      <c r="L43" s="1060">
        <v>0</v>
      </c>
      <c r="M43" s="1060">
        <v>0</v>
      </c>
      <c r="N43" s="1060">
        <v>0</v>
      </c>
      <c r="O43" s="1060">
        <v>0</v>
      </c>
      <c r="P43" s="1060">
        <v>2</v>
      </c>
      <c r="Q43" s="1060">
        <v>240</v>
      </c>
      <c r="R43" s="1060">
        <v>0</v>
      </c>
      <c r="S43" s="1060">
        <v>0</v>
      </c>
      <c r="T43" s="1060">
        <v>0</v>
      </c>
      <c r="U43" s="1060">
        <v>0</v>
      </c>
      <c r="V43" s="1060">
        <v>0</v>
      </c>
      <c r="W43" s="1060">
        <v>0</v>
      </c>
      <c r="X43" s="1061">
        <v>66</v>
      </c>
      <c r="Y43" s="1082">
        <v>5.4213898472153771E-2</v>
      </c>
      <c r="Z43" s="756">
        <v>13632</v>
      </c>
      <c r="AA43" s="1082">
        <v>1.7830080848074286E-2</v>
      </c>
    </row>
    <row r="44" spans="1:27" s="1083" customFormat="1" ht="53.25" customHeight="1" x14ac:dyDescent="0.25">
      <c r="A44" s="1067" t="s">
        <v>160</v>
      </c>
      <c r="B44" s="1060">
        <v>1208</v>
      </c>
      <c r="C44" s="1060">
        <v>248794</v>
      </c>
      <c r="D44" s="1060">
        <v>1188</v>
      </c>
      <c r="E44" s="1060">
        <v>220946</v>
      </c>
      <c r="F44" s="1060">
        <v>32</v>
      </c>
      <c r="G44" s="1060">
        <v>17471</v>
      </c>
      <c r="H44" s="1060">
        <v>0</v>
      </c>
      <c r="I44" s="1060">
        <v>0</v>
      </c>
      <c r="J44" s="1060">
        <v>2428</v>
      </c>
      <c r="K44" s="1060">
        <v>487211</v>
      </c>
      <c r="L44" s="1060">
        <v>0</v>
      </c>
      <c r="M44" s="1060">
        <v>0</v>
      </c>
      <c r="N44" s="1060">
        <v>0</v>
      </c>
      <c r="O44" s="1060">
        <v>342265.38686000003</v>
      </c>
      <c r="P44" s="1060">
        <v>16</v>
      </c>
      <c r="Q44" s="1060">
        <v>3402</v>
      </c>
      <c r="R44" s="1060">
        <v>13</v>
      </c>
      <c r="S44" s="1060">
        <v>39945</v>
      </c>
      <c r="T44" s="1060">
        <v>0</v>
      </c>
      <c r="U44" s="1060">
        <v>0</v>
      </c>
      <c r="V44" s="1060">
        <v>41</v>
      </c>
      <c r="W44" s="1060">
        <v>20100</v>
      </c>
      <c r="X44" s="1061">
        <v>2498</v>
      </c>
      <c r="Y44" s="1082">
        <v>2.051913914900608</v>
      </c>
      <c r="Z44" s="756">
        <v>892923.38685999997</v>
      </c>
      <c r="AA44" s="1082">
        <v>1.1679061164062581</v>
      </c>
    </row>
    <row r="45" spans="1:27" s="1083" customFormat="1" ht="53.25" customHeight="1" x14ac:dyDescent="0.25">
      <c r="A45" s="1067" t="s">
        <v>161</v>
      </c>
      <c r="B45" s="1060">
        <v>4509</v>
      </c>
      <c r="C45" s="1060">
        <v>1004677</v>
      </c>
      <c r="D45" s="1060">
        <v>2073</v>
      </c>
      <c r="E45" s="1060">
        <v>477170</v>
      </c>
      <c r="F45" s="1060">
        <v>137</v>
      </c>
      <c r="G45" s="1060">
        <v>68751</v>
      </c>
      <c r="H45" s="1060">
        <v>0</v>
      </c>
      <c r="I45" s="1060">
        <v>0</v>
      </c>
      <c r="J45" s="1060">
        <v>6719</v>
      </c>
      <c r="K45" s="1060">
        <v>1550598</v>
      </c>
      <c r="L45" s="1060">
        <v>0</v>
      </c>
      <c r="M45" s="1060">
        <v>0</v>
      </c>
      <c r="N45" s="1060">
        <v>0</v>
      </c>
      <c r="O45" s="1060">
        <v>482969</v>
      </c>
      <c r="P45" s="1060">
        <v>21</v>
      </c>
      <c r="Q45" s="1060">
        <v>6082</v>
      </c>
      <c r="R45" s="1060">
        <v>2</v>
      </c>
      <c r="S45" s="1060">
        <v>5600</v>
      </c>
      <c r="T45" s="1060">
        <v>0</v>
      </c>
      <c r="U45" s="1060">
        <v>0</v>
      </c>
      <c r="V45" s="1060">
        <v>6</v>
      </c>
      <c r="W45" s="1060">
        <v>14500</v>
      </c>
      <c r="X45" s="1061">
        <v>6748</v>
      </c>
      <c r="Y45" s="1082">
        <v>5.5429604074256611</v>
      </c>
      <c r="Z45" s="756">
        <v>2059749</v>
      </c>
      <c r="AA45" s="1082">
        <v>2.6940647884932631</v>
      </c>
    </row>
    <row r="46" spans="1:27" s="1083" customFormat="1" ht="53.25" customHeight="1" x14ac:dyDescent="0.25">
      <c r="A46" s="1067" t="s">
        <v>162</v>
      </c>
      <c r="B46" s="1060">
        <v>0</v>
      </c>
      <c r="C46" s="1060">
        <v>0</v>
      </c>
      <c r="D46" s="1060">
        <v>1</v>
      </c>
      <c r="E46" s="1060">
        <v>100</v>
      </c>
      <c r="F46" s="1060">
        <v>0</v>
      </c>
      <c r="G46" s="1060">
        <v>0</v>
      </c>
      <c r="H46" s="1060">
        <v>0</v>
      </c>
      <c r="I46" s="1060">
        <v>0</v>
      </c>
      <c r="J46" s="1060">
        <v>1</v>
      </c>
      <c r="K46" s="1060">
        <v>100</v>
      </c>
      <c r="L46" s="1060">
        <v>0</v>
      </c>
      <c r="M46" s="1060">
        <v>0</v>
      </c>
      <c r="N46" s="1060">
        <v>0</v>
      </c>
      <c r="O46" s="1060">
        <v>0</v>
      </c>
      <c r="P46" s="1060">
        <v>0</v>
      </c>
      <c r="Q46" s="1060">
        <v>0</v>
      </c>
      <c r="R46" s="1060">
        <v>0</v>
      </c>
      <c r="S46" s="1060">
        <v>0</v>
      </c>
      <c r="T46" s="1060">
        <v>0</v>
      </c>
      <c r="U46" s="1060">
        <v>0</v>
      </c>
      <c r="V46" s="1060">
        <v>0</v>
      </c>
      <c r="W46" s="1060">
        <v>0</v>
      </c>
      <c r="X46" s="1061">
        <v>1</v>
      </c>
      <c r="Y46" s="1082">
        <v>8.2142270412354195E-4</v>
      </c>
      <c r="Z46" s="756">
        <v>100</v>
      </c>
      <c r="AA46" s="1082">
        <v>1.3079578086908953E-4</v>
      </c>
    </row>
    <row r="47" spans="1:27" s="1083" customFormat="1" ht="53.25" customHeight="1" x14ac:dyDescent="0.25">
      <c r="A47" s="1067" t="s">
        <v>163</v>
      </c>
      <c r="B47" s="1060">
        <v>92</v>
      </c>
      <c r="C47" s="1060">
        <v>12757.23</v>
      </c>
      <c r="D47" s="1060">
        <v>65</v>
      </c>
      <c r="E47" s="1060">
        <v>26744.31</v>
      </c>
      <c r="F47" s="1060">
        <v>12</v>
      </c>
      <c r="G47" s="1060">
        <v>960</v>
      </c>
      <c r="H47" s="1060">
        <v>0</v>
      </c>
      <c r="I47" s="1060">
        <v>0</v>
      </c>
      <c r="J47" s="1060">
        <v>169</v>
      </c>
      <c r="K47" s="1060">
        <v>40461.54</v>
      </c>
      <c r="L47" s="1060">
        <v>0</v>
      </c>
      <c r="M47" s="1060">
        <v>0</v>
      </c>
      <c r="N47" s="1060">
        <v>0</v>
      </c>
      <c r="O47" s="1060">
        <v>1588048.96</v>
      </c>
      <c r="P47" s="1060">
        <v>6</v>
      </c>
      <c r="Q47" s="1060">
        <v>1086.18</v>
      </c>
      <c r="R47" s="1060">
        <v>0</v>
      </c>
      <c r="S47" s="1060">
        <v>0</v>
      </c>
      <c r="T47" s="1060">
        <v>0</v>
      </c>
      <c r="U47" s="1060">
        <v>0</v>
      </c>
      <c r="V47" s="1060">
        <v>0</v>
      </c>
      <c r="W47" s="1060">
        <v>0</v>
      </c>
      <c r="X47" s="1061">
        <v>175</v>
      </c>
      <c r="Y47" s="1082">
        <v>0.14374897322161984</v>
      </c>
      <c r="Z47" s="756">
        <v>1629596.68</v>
      </c>
      <c r="AA47" s="1082">
        <v>2.1314437026227582</v>
      </c>
    </row>
    <row r="48" spans="1:27" s="1083" customFormat="1" ht="53.25" customHeight="1" x14ac:dyDescent="0.25">
      <c r="A48" s="1067" t="s">
        <v>164</v>
      </c>
      <c r="B48" s="1060">
        <v>1777</v>
      </c>
      <c r="C48" s="1060">
        <v>776390.67799999996</v>
      </c>
      <c r="D48" s="1060">
        <v>4076</v>
      </c>
      <c r="E48" s="1060">
        <v>836983.41299999994</v>
      </c>
      <c r="F48" s="1060">
        <v>337</v>
      </c>
      <c r="G48" s="1060">
        <v>621335.924</v>
      </c>
      <c r="H48" s="1060">
        <v>0</v>
      </c>
      <c r="I48" s="1060">
        <v>0</v>
      </c>
      <c r="J48" s="1060">
        <v>6190</v>
      </c>
      <c r="K48" s="1060">
        <v>2234710.0150000001</v>
      </c>
      <c r="L48" s="1060">
        <v>73</v>
      </c>
      <c r="M48" s="1060">
        <v>7126.4979999999996</v>
      </c>
      <c r="N48" s="1060">
        <v>1466</v>
      </c>
      <c r="O48" s="1060">
        <v>1434134.9704459999</v>
      </c>
      <c r="P48" s="1060">
        <v>41</v>
      </c>
      <c r="Q48" s="1060">
        <v>13578.468999999999</v>
      </c>
      <c r="R48" s="1060">
        <v>51</v>
      </c>
      <c r="S48" s="1060">
        <v>85596</v>
      </c>
      <c r="T48" s="1060">
        <v>0</v>
      </c>
      <c r="U48" s="1060">
        <v>0</v>
      </c>
      <c r="V48" s="1060">
        <v>73</v>
      </c>
      <c r="W48" s="1060">
        <v>53370</v>
      </c>
      <c r="X48" s="1061">
        <v>7894</v>
      </c>
      <c r="Y48" s="1082">
        <v>6.4843108263512406</v>
      </c>
      <c r="Z48" s="756">
        <v>3828515.9524460002</v>
      </c>
      <c r="AA48" s="1082">
        <v>5.0075373356994071</v>
      </c>
    </row>
    <row r="49" spans="1:27" s="1083" customFormat="1" ht="53.25" customHeight="1" x14ac:dyDescent="0.25">
      <c r="A49" s="1067" t="s">
        <v>165</v>
      </c>
      <c r="B49" s="1060">
        <v>198</v>
      </c>
      <c r="C49" s="1060">
        <v>48536.81</v>
      </c>
      <c r="D49" s="1060">
        <v>168</v>
      </c>
      <c r="E49" s="1060">
        <v>63051.97</v>
      </c>
      <c r="F49" s="1060">
        <v>0</v>
      </c>
      <c r="G49" s="1060">
        <v>0</v>
      </c>
      <c r="H49" s="1060">
        <v>25</v>
      </c>
      <c r="I49" s="1060">
        <v>2600.96</v>
      </c>
      <c r="J49" s="1060">
        <v>391</v>
      </c>
      <c r="K49" s="1060">
        <v>114189.74</v>
      </c>
      <c r="L49" s="1060">
        <v>0</v>
      </c>
      <c r="M49" s="1060">
        <v>0</v>
      </c>
      <c r="N49" s="1060">
        <v>0</v>
      </c>
      <c r="O49" s="1060">
        <v>907741.64</v>
      </c>
      <c r="P49" s="1060">
        <v>0</v>
      </c>
      <c r="Q49" s="1060">
        <v>0</v>
      </c>
      <c r="R49" s="1060">
        <v>2</v>
      </c>
      <c r="S49" s="1060">
        <v>150</v>
      </c>
      <c r="T49" s="1060">
        <v>0</v>
      </c>
      <c r="U49" s="1060">
        <v>0</v>
      </c>
      <c r="V49" s="1060">
        <v>6</v>
      </c>
      <c r="W49" s="1060">
        <v>3800</v>
      </c>
      <c r="X49" s="1061">
        <v>399</v>
      </c>
      <c r="Y49" s="1082">
        <v>0.32774765894529323</v>
      </c>
      <c r="Z49" s="756">
        <v>1025881.38</v>
      </c>
      <c r="AA49" s="1082">
        <v>1.3418095617615919</v>
      </c>
    </row>
    <row r="50" spans="1:27" s="1083" customFormat="1" ht="53.25" customHeight="1" x14ac:dyDescent="0.25">
      <c r="A50" s="1067" t="s">
        <v>166</v>
      </c>
      <c r="B50" s="1060">
        <v>3460</v>
      </c>
      <c r="C50" s="1060">
        <v>984590.88300000003</v>
      </c>
      <c r="D50" s="1060">
        <v>918</v>
      </c>
      <c r="E50" s="1060">
        <v>175135.09700000001</v>
      </c>
      <c r="F50" s="1060">
        <v>128</v>
      </c>
      <c r="G50" s="1060">
        <v>81397.024000000005</v>
      </c>
      <c r="H50" s="1060">
        <v>0</v>
      </c>
      <c r="I50" s="1060">
        <v>0</v>
      </c>
      <c r="J50" s="1060">
        <v>4506</v>
      </c>
      <c r="K50" s="1060">
        <v>1241123.004</v>
      </c>
      <c r="L50" s="1060">
        <v>0</v>
      </c>
      <c r="M50" s="1060">
        <v>0</v>
      </c>
      <c r="N50" s="1060">
        <v>0</v>
      </c>
      <c r="O50" s="1060">
        <v>1116591.2069999999</v>
      </c>
      <c r="P50" s="1060">
        <v>38</v>
      </c>
      <c r="Q50" s="1060">
        <v>6412.7030000000004</v>
      </c>
      <c r="R50" s="1060">
        <v>124</v>
      </c>
      <c r="S50" s="1060">
        <v>271372.71999999997</v>
      </c>
      <c r="T50" s="1060">
        <v>34</v>
      </c>
      <c r="U50" s="1060">
        <v>6832</v>
      </c>
      <c r="V50" s="1060">
        <v>0</v>
      </c>
      <c r="W50" s="1060">
        <v>0</v>
      </c>
      <c r="X50" s="1061">
        <v>4702</v>
      </c>
      <c r="Y50" s="1082">
        <v>3.8623295547888943</v>
      </c>
      <c r="Z50" s="756">
        <v>2642331.6340000005</v>
      </c>
      <c r="AA50" s="1082">
        <v>3.4560582938412741</v>
      </c>
    </row>
    <row r="51" spans="1:27" s="1083" customFormat="1" ht="53.25" customHeight="1" x14ac:dyDescent="0.25">
      <c r="A51" s="1067" t="s">
        <v>690</v>
      </c>
      <c r="B51" s="1534"/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1534"/>
      <c r="U51" s="1534"/>
      <c r="V51" s="1534"/>
      <c r="W51" s="1534"/>
      <c r="X51" s="1061">
        <v>0</v>
      </c>
      <c r="Y51" s="1082">
        <v>0</v>
      </c>
      <c r="Z51" s="756">
        <v>0</v>
      </c>
      <c r="AA51" s="1082">
        <v>0</v>
      </c>
    </row>
    <row r="52" spans="1:27" s="1083" customFormat="1" ht="53.25" customHeight="1" x14ac:dyDescent="0.25">
      <c r="A52" s="1067" t="s">
        <v>167</v>
      </c>
      <c r="B52" s="1060">
        <v>6042</v>
      </c>
      <c r="C52" s="1060">
        <v>1378440.3986199999</v>
      </c>
      <c r="D52" s="1060">
        <v>2783</v>
      </c>
      <c r="E52" s="1060">
        <v>1532679.6925899999</v>
      </c>
      <c r="F52" s="1060">
        <v>338</v>
      </c>
      <c r="G52" s="1060">
        <v>476801.99099999998</v>
      </c>
      <c r="H52" s="1060">
        <v>0</v>
      </c>
      <c r="I52" s="1060">
        <v>0</v>
      </c>
      <c r="J52" s="1060">
        <v>9163</v>
      </c>
      <c r="K52" s="1060">
        <v>3387922.0822099997</v>
      </c>
      <c r="L52" s="1060">
        <v>38</v>
      </c>
      <c r="M52" s="1060">
        <v>1570.672</v>
      </c>
      <c r="N52" s="1060">
        <v>0</v>
      </c>
      <c r="O52" s="1060">
        <v>1728834.6907500001</v>
      </c>
      <c r="P52" s="1060">
        <v>30</v>
      </c>
      <c r="Q52" s="1060">
        <v>9542.2654899999998</v>
      </c>
      <c r="R52" s="1060">
        <v>14</v>
      </c>
      <c r="S52" s="1060">
        <v>19662</v>
      </c>
      <c r="T52" s="1060">
        <v>9</v>
      </c>
      <c r="U52" s="1060">
        <v>5740</v>
      </c>
      <c r="V52" s="1060">
        <v>129</v>
      </c>
      <c r="W52" s="1060">
        <v>68600</v>
      </c>
      <c r="X52" s="1061">
        <v>9383</v>
      </c>
      <c r="Y52" s="1082">
        <v>7.7074092327911945</v>
      </c>
      <c r="Z52" s="756">
        <v>5221871.7104500001</v>
      </c>
      <c r="AA52" s="1082">
        <v>6.8299878796651603</v>
      </c>
    </row>
    <row r="53" spans="1:27" s="1083" customFormat="1" ht="53.25" customHeight="1" x14ac:dyDescent="0.25">
      <c r="A53" s="1067" t="s">
        <v>168</v>
      </c>
      <c r="B53" s="1060">
        <v>5199</v>
      </c>
      <c r="C53" s="1060">
        <v>719256.46970000002</v>
      </c>
      <c r="D53" s="1060">
        <v>1996</v>
      </c>
      <c r="E53" s="1060">
        <v>333978.03600000002</v>
      </c>
      <c r="F53" s="1060">
        <v>2</v>
      </c>
      <c r="G53" s="1060">
        <v>3000</v>
      </c>
      <c r="H53" s="1060">
        <v>0</v>
      </c>
      <c r="I53" s="1060">
        <v>0</v>
      </c>
      <c r="J53" s="1060">
        <v>7197</v>
      </c>
      <c r="K53" s="1060">
        <v>1056234.5057000001</v>
      </c>
      <c r="L53" s="1060">
        <v>3008</v>
      </c>
      <c r="M53" s="1060">
        <v>309812.837</v>
      </c>
      <c r="N53" s="1060">
        <v>686</v>
      </c>
      <c r="O53" s="1060">
        <v>1798032.162</v>
      </c>
      <c r="P53" s="1060">
        <v>6</v>
      </c>
      <c r="Q53" s="1060">
        <v>2123.3980000000001</v>
      </c>
      <c r="R53" s="1060">
        <v>1</v>
      </c>
      <c r="S53" s="1060">
        <v>1080</v>
      </c>
      <c r="T53" s="1060">
        <v>0</v>
      </c>
      <c r="U53" s="1060">
        <v>0</v>
      </c>
      <c r="V53" s="1060">
        <v>301</v>
      </c>
      <c r="W53" s="1060">
        <v>105385</v>
      </c>
      <c r="X53" s="1061">
        <v>11199</v>
      </c>
      <c r="Y53" s="1082">
        <v>9.1991128634795469</v>
      </c>
      <c r="Z53" s="756">
        <v>3272667.9027000004</v>
      </c>
      <c r="AA53" s="1082">
        <v>4.2805115385885211</v>
      </c>
    </row>
    <row r="54" spans="1:27" s="1083" customFormat="1" ht="53.25" customHeight="1" x14ac:dyDescent="0.25">
      <c r="A54" s="1067" t="s">
        <v>169</v>
      </c>
      <c r="B54" s="1060">
        <v>8</v>
      </c>
      <c r="C54" s="1060">
        <v>503.40800000000002</v>
      </c>
      <c r="D54" s="1060">
        <v>1426</v>
      </c>
      <c r="E54" s="1060">
        <v>324214.78898999898</v>
      </c>
      <c r="F54" s="1060">
        <v>198</v>
      </c>
      <c r="G54" s="1060">
        <v>66874.070019999999</v>
      </c>
      <c r="H54" s="1060">
        <v>0</v>
      </c>
      <c r="I54" s="1060">
        <v>0</v>
      </c>
      <c r="J54" s="1060">
        <v>1632</v>
      </c>
      <c r="K54" s="1060">
        <v>391592.26700999902</v>
      </c>
      <c r="L54" s="1060">
        <v>241</v>
      </c>
      <c r="M54" s="1060">
        <v>4530.6509999999998</v>
      </c>
      <c r="N54" s="1060">
        <v>13</v>
      </c>
      <c r="O54" s="1060">
        <v>32378309.298</v>
      </c>
      <c r="P54" s="1060">
        <v>0</v>
      </c>
      <c r="Q54" s="1060">
        <v>0</v>
      </c>
      <c r="R54" s="1060">
        <v>0</v>
      </c>
      <c r="S54" s="1060">
        <v>0</v>
      </c>
      <c r="T54" s="1060">
        <v>0</v>
      </c>
      <c r="U54" s="1060">
        <v>0</v>
      </c>
      <c r="V54" s="1060">
        <v>6598</v>
      </c>
      <c r="W54" s="1060">
        <v>3140405</v>
      </c>
      <c r="X54" s="1061">
        <v>8484</v>
      </c>
      <c r="Y54" s="1082">
        <v>6.9689502217841302</v>
      </c>
      <c r="Z54" s="756">
        <v>35914837.216010004</v>
      </c>
      <c r="AA54" s="1082">
        <v>46.975091784542663</v>
      </c>
    </row>
    <row r="55" spans="1:27" s="1083" customFormat="1" ht="53.25" customHeight="1" x14ac:dyDescent="0.25">
      <c r="A55" s="1067" t="s">
        <v>170</v>
      </c>
      <c r="B55" s="1060">
        <v>248</v>
      </c>
      <c r="C55" s="1060">
        <v>95637</v>
      </c>
      <c r="D55" s="1060">
        <v>663</v>
      </c>
      <c r="E55" s="1060">
        <v>180299.77900000001</v>
      </c>
      <c r="F55" s="1060">
        <v>102</v>
      </c>
      <c r="G55" s="1060">
        <v>89139</v>
      </c>
      <c r="H55" s="1060">
        <v>62</v>
      </c>
      <c r="I55" s="1060">
        <v>7822.4430000000002</v>
      </c>
      <c r="J55" s="1060">
        <v>1075</v>
      </c>
      <c r="K55" s="1060">
        <v>372898.22200000001</v>
      </c>
      <c r="L55" s="1060">
        <v>0</v>
      </c>
      <c r="M55" s="1060">
        <v>0</v>
      </c>
      <c r="N55" s="1060">
        <v>2126</v>
      </c>
      <c r="O55" s="1060">
        <v>1144685.02789</v>
      </c>
      <c r="P55" s="1060">
        <v>51</v>
      </c>
      <c r="Q55" s="1060">
        <v>7032</v>
      </c>
      <c r="R55" s="1060">
        <v>18</v>
      </c>
      <c r="S55" s="1060">
        <v>25284</v>
      </c>
      <c r="T55" s="1060">
        <v>0</v>
      </c>
      <c r="U55" s="1060">
        <v>0</v>
      </c>
      <c r="V55" s="1060">
        <v>1</v>
      </c>
      <c r="W55" s="1060">
        <v>200</v>
      </c>
      <c r="X55" s="1061">
        <v>3271</v>
      </c>
      <c r="Y55" s="1082">
        <v>2.6868736651881058</v>
      </c>
      <c r="Z55" s="756">
        <v>1550099.2498900001</v>
      </c>
      <c r="AA55" s="1082">
        <v>2.0274644181395254</v>
      </c>
    </row>
    <row r="56" spans="1:27" s="1083" customFormat="1" ht="53.25" customHeight="1" x14ac:dyDescent="0.25">
      <c r="A56" s="1067" t="s">
        <v>171</v>
      </c>
      <c r="B56" s="1060">
        <v>24</v>
      </c>
      <c r="C56" s="1060">
        <v>2070</v>
      </c>
      <c r="D56" s="1060">
        <v>35</v>
      </c>
      <c r="E56" s="1060">
        <v>2570</v>
      </c>
      <c r="F56" s="1060">
        <v>157</v>
      </c>
      <c r="G56" s="1060">
        <v>35749.5</v>
      </c>
      <c r="H56" s="1060">
        <v>0</v>
      </c>
      <c r="I56" s="1060">
        <v>0</v>
      </c>
      <c r="J56" s="1060">
        <v>216</v>
      </c>
      <c r="K56" s="1060">
        <v>40389.5</v>
      </c>
      <c r="L56" s="1060">
        <v>24</v>
      </c>
      <c r="M56" s="1060">
        <v>2070</v>
      </c>
      <c r="N56" s="1060">
        <v>0</v>
      </c>
      <c r="O56" s="1060">
        <v>132296.70600000001</v>
      </c>
      <c r="P56" s="1060">
        <v>0</v>
      </c>
      <c r="Q56" s="1060">
        <v>0</v>
      </c>
      <c r="R56" s="1060">
        <v>0</v>
      </c>
      <c r="S56" s="1060">
        <v>0</v>
      </c>
      <c r="T56" s="1060">
        <v>0</v>
      </c>
      <c r="U56" s="1060">
        <v>0</v>
      </c>
      <c r="V56" s="1060">
        <v>0</v>
      </c>
      <c r="W56" s="1060">
        <v>0</v>
      </c>
      <c r="X56" s="1061">
        <v>240</v>
      </c>
      <c r="Y56" s="1084">
        <v>0.19714144898965008</v>
      </c>
      <c r="Z56" s="756">
        <v>174756.20600000001</v>
      </c>
      <c r="AA56" s="1082">
        <v>0.22857374425489474</v>
      </c>
    </row>
    <row r="57" spans="1:27" s="1083" customFormat="1" ht="53.25" hidden="1" customHeight="1" x14ac:dyDescent="0.25">
      <c r="A57" s="1067" t="s">
        <v>172</v>
      </c>
      <c r="B57" s="1060"/>
      <c r="C57" s="1060"/>
      <c r="D57" s="1060"/>
      <c r="E57" s="1060"/>
      <c r="F57" s="1060"/>
      <c r="G57" s="1060"/>
      <c r="H57" s="1060"/>
      <c r="I57" s="1060"/>
      <c r="J57" s="1060"/>
      <c r="K57" s="1060"/>
      <c r="L57" s="1060"/>
      <c r="M57" s="1060"/>
      <c r="N57" s="1060"/>
      <c r="O57" s="1060"/>
      <c r="P57" s="1060"/>
      <c r="Q57" s="1060"/>
      <c r="R57" s="1060"/>
      <c r="S57" s="1060"/>
      <c r="T57" s="1060"/>
      <c r="U57" s="1060"/>
      <c r="V57" s="1060"/>
      <c r="W57" s="1060"/>
      <c r="X57" s="1061">
        <v>0</v>
      </c>
      <c r="Y57" s="1082">
        <v>0</v>
      </c>
      <c r="Z57" s="756">
        <v>0</v>
      </c>
      <c r="AA57" s="1082">
        <v>0</v>
      </c>
    </row>
    <row r="58" spans="1:27" s="1083" customFormat="1" ht="53.25" customHeight="1" x14ac:dyDescent="0.25">
      <c r="A58" s="1067" t="s">
        <v>695</v>
      </c>
      <c r="B58" s="1060">
        <v>14</v>
      </c>
      <c r="C58" s="1060">
        <v>4900</v>
      </c>
      <c r="D58" s="1060">
        <v>43</v>
      </c>
      <c r="E58" s="1060">
        <v>8114.7790000000005</v>
      </c>
      <c r="F58" s="1060">
        <v>0</v>
      </c>
      <c r="G58" s="1060">
        <v>0</v>
      </c>
      <c r="H58" s="1060">
        <v>0</v>
      </c>
      <c r="I58" s="1060">
        <v>0</v>
      </c>
      <c r="J58" s="1060">
        <v>57</v>
      </c>
      <c r="K58" s="1060">
        <v>13014.779</v>
      </c>
      <c r="L58" s="1060">
        <v>0</v>
      </c>
      <c r="M58" s="1060">
        <v>0</v>
      </c>
      <c r="N58" s="1060">
        <v>0</v>
      </c>
      <c r="O58" s="1060">
        <v>199508.84</v>
      </c>
      <c r="P58" s="1060">
        <v>0</v>
      </c>
      <c r="Q58" s="1060">
        <v>0</v>
      </c>
      <c r="R58" s="1060">
        <v>0</v>
      </c>
      <c r="S58" s="1060">
        <v>0</v>
      </c>
      <c r="T58" s="1060">
        <v>0</v>
      </c>
      <c r="U58" s="1060">
        <v>0</v>
      </c>
      <c r="V58" s="1060">
        <v>0</v>
      </c>
      <c r="W58" s="1060">
        <v>0</v>
      </c>
      <c r="X58" s="1061">
        <v>57</v>
      </c>
      <c r="Y58" s="1082">
        <v>4.6821094135041895E-2</v>
      </c>
      <c r="Z58" s="756">
        <v>212523.61900000001</v>
      </c>
      <c r="AA58" s="1082">
        <v>0.27797192700229878</v>
      </c>
    </row>
    <row r="59" spans="1:27" s="1083" customFormat="1" ht="53.25" customHeight="1" x14ac:dyDescent="0.25">
      <c r="A59" s="1067" t="s">
        <v>884</v>
      </c>
      <c r="B59" s="1060">
        <v>738</v>
      </c>
      <c r="C59" s="1060">
        <v>149670.25599999999</v>
      </c>
      <c r="D59" s="1060">
        <v>263</v>
      </c>
      <c r="E59" s="1060">
        <v>52887.345999999998</v>
      </c>
      <c r="F59" s="1060">
        <v>0</v>
      </c>
      <c r="G59" s="1060">
        <v>0</v>
      </c>
      <c r="H59" s="1060">
        <v>0</v>
      </c>
      <c r="I59" s="1060">
        <v>0</v>
      </c>
      <c r="J59" s="1060">
        <v>1001</v>
      </c>
      <c r="K59" s="1060">
        <v>202557.60199999998</v>
      </c>
      <c r="L59" s="1060">
        <v>0</v>
      </c>
      <c r="M59" s="1060">
        <v>0</v>
      </c>
      <c r="N59" s="1060">
        <v>0</v>
      </c>
      <c r="O59" s="1060">
        <v>1470305.65</v>
      </c>
      <c r="P59" s="1060">
        <v>1</v>
      </c>
      <c r="Q59" s="1060">
        <v>1.32</v>
      </c>
      <c r="R59" s="1060">
        <v>0</v>
      </c>
      <c r="S59" s="1060">
        <v>0</v>
      </c>
      <c r="T59" s="1060">
        <v>0</v>
      </c>
      <c r="U59" s="1060">
        <v>0</v>
      </c>
      <c r="V59" s="1060">
        <v>59</v>
      </c>
      <c r="W59" s="1060">
        <v>31330</v>
      </c>
      <c r="X59" s="1061">
        <v>1061</v>
      </c>
      <c r="Y59" s="1082">
        <v>0.87152948907507799</v>
      </c>
      <c r="Z59" s="756">
        <v>1704194.5719999999</v>
      </c>
      <c r="AA59" s="1082">
        <v>2.2290145979760383</v>
      </c>
    </row>
    <row r="60" spans="1:27" s="1083" customFormat="1" ht="53.25" customHeight="1" x14ac:dyDescent="0.25">
      <c r="A60" s="1067" t="s">
        <v>173</v>
      </c>
      <c r="B60" s="1060">
        <v>20787</v>
      </c>
      <c r="C60" s="1060">
        <v>3207333.2209999999</v>
      </c>
      <c r="D60" s="1060">
        <v>14907</v>
      </c>
      <c r="E60" s="1060">
        <v>2522065.2570000002</v>
      </c>
      <c r="F60" s="1060">
        <v>115</v>
      </c>
      <c r="G60" s="1060">
        <v>40920</v>
      </c>
      <c r="H60" s="1060">
        <v>0</v>
      </c>
      <c r="I60" s="1060">
        <v>0</v>
      </c>
      <c r="J60" s="1060">
        <v>35809</v>
      </c>
      <c r="K60" s="1060">
        <v>5770318.4780000001</v>
      </c>
      <c r="L60" s="1060">
        <v>903</v>
      </c>
      <c r="M60" s="1060">
        <v>17566.871999999999</v>
      </c>
      <c r="N60" s="1060">
        <v>0</v>
      </c>
      <c r="O60" s="1060">
        <v>1478843.23</v>
      </c>
      <c r="P60" s="1060">
        <v>50</v>
      </c>
      <c r="Q60" s="1060">
        <v>15759.763999999999</v>
      </c>
      <c r="R60" s="1060">
        <v>1</v>
      </c>
      <c r="S60" s="1060">
        <v>617.72940000000006</v>
      </c>
      <c r="T60" s="1060">
        <v>283</v>
      </c>
      <c r="U60" s="1060">
        <v>183347.18682</v>
      </c>
      <c r="V60" s="1060">
        <v>263</v>
      </c>
      <c r="W60" s="1060">
        <v>113300</v>
      </c>
      <c r="X60" s="1061">
        <v>37309</v>
      </c>
      <c r="Y60" s="1082">
        <v>30.646459668145226</v>
      </c>
      <c r="Z60" s="756">
        <v>7579753.2602200005</v>
      </c>
      <c r="AA60" s="1082">
        <v>9.9139974646550222</v>
      </c>
    </row>
    <row r="61" spans="1:27" s="1083" customFormat="1" ht="53.25" customHeight="1" x14ac:dyDescent="0.25">
      <c r="A61" s="1067" t="s">
        <v>174</v>
      </c>
      <c r="B61" s="1060">
        <v>172</v>
      </c>
      <c r="C61" s="1060">
        <v>79390.582999999999</v>
      </c>
      <c r="D61" s="1060">
        <v>120</v>
      </c>
      <c r="E61" s="1060">
        <v>63998.756999999998</v>
      </c>
      <c r="F61" s="1060">
        <v>252</v>
      </c>
      <c r="G61" s="1060">
        <v>162359.09400000001</v>
      </c>
      <c r="H61" s="1060">
        <v>0</v>
      </c>
      <c r="I61" s="1060">
        <v>0</v>
      </c>
      <c r="J61" s="1060">
        <v>544</v>
      </c>
      <c r="K61" s="1060">
        <v>305748.43400000001</v>
      </c>
      <c r="L61" s="1060">
        <v>0</v>
      </c>
      <c r="M61" s="1060">
        <v>0</v>
      </c>
      <c r="N61" s="1060">
        <v>0</v>
      </c>
      <c r="O61" s="1060">
        <v>0</v>
      </c>
      <c r="P61" s="1060">
        <v>2</v>
      </c>
      <c r="Q61" s="1060">
        <v>722</v>
      </c>
      <c r="R61" s="1060">
        <v>0</v>
      </c>
      <c r="S61" s="1060">
        <v>0</v>
      </c>
      <c r="T61" s="1060">
        <v>0</v>
      </c>
      <c r="U61" s="1060">
        <v>0</v>
      </c>
      <c r="V61" s="1060">
        <v>14</v>
      </c>
      <c r="W61" s="1060">
        <v>5400</v>
      </c>
      <c r="X61" s="1061">
        <v>560</v>
      </c>
      <c r="Y61" s="1082">
        <v>0.45999671430918349</v>
      </c>
      <c r="Z61" s="756">
        <v>311870.43400000001</v>
      </c>
      <c r="AA61" s="1082">
        <v>0.40791336945011858</v>
      </c>
    </row>
    <row r="62" spans="1:27" s="1083" customFormat="1" ht="53.25" customHeight="1" x14ac:dyDescent="0.25">
      <c r="A62" s="1085" t="s">
        <v>691</v>
      </c>
      <c r="B62" s="1060">
        <v>186</v>
      </c>
      <c r="C62" s="1060">
        <v>56459.084000000003</v>
      </c>
      <c r="D62" s="1060">
        <v>102</v>
      </c>
      <c r="E62" s="1060">
        <v>21772.005000000001</v>
      </c>
      <c r="F62" s="1060">
        <v>36</v>
      </c>
      <c r="G62" s="1060">
        <v>21169.895</v>
      </c>
      <c r="H62" s="1060">
        <v>3</v>
      </c>
      <c r="I62" s="1060">
        <v>1343.5340000000001</v>
      </c>
      <c r="J62" s="1060">
        <v>327</v>
      </c>
      <c r="K62" s="1060">
        <v>100744.51800000001</v>
      </c>
      <c r="L62" s="1060">
        <v>0</v>
      </c>
      <c r="M62" s="1060">
        <v>0</v>
      </c>
      <c r="N62" s="1060">
        <v>0</v>
      </c>
      <c r="O62" s="1060">
        <v>6955</v>
      </c>
      <c r="P62" s="1060">
        <v>8</v>
      </c>
      <c r="Q62" s="1060">
        <v>3057.8829999999998</v>
      </c>
      <c r="R62" s="1060">
        <v>0</v>
      </c>
      <c r="S62" s="1060">
        <v>0</v>
      </c>
      <c r="T62" s="1060">
        <v>0</v>
      </c>
      <c r="U62" s="1060">
        <v>0</v>
      </c>
      <c r="V62" s="1060">
        <v>2</v>
      </c>
      <c r="W62" s="1060">
        <v>600</v>
      </c>
      <c r="X62" s="1061">
        <v>337</v>
      </c>
      <c r="Y62" s="1082">
        <v>0.27681945128963364</v>
      </c>
      <c r="Z62" s="756">
        <v>111357.40100000001</v>
      </c>
      <c r="AA62" s="1062">
        <v>0.14565078219347335</v>
      </c>
    </row>
    <row r="63" spans="1:27" s="1083" customFormat="1" ht="53.25" customHeight="1" x14ac:dyDescent="0.25">
      <c r="A63" s="1069" t="s">
        <v>255</v>
      </c>
      <c r="B63" s="1070">
        <v>65436</v>
      </c>
      <c r="C63" s="1070">
        <v>12974746.504320001</v>
      </c>
      <c r="D63" s="1070">
        <v>34083</v>
      </c>
      <c r="E63" s="1070">
        <v>7804845.6745800003</v>
      </c>
      <c r="F63" s="1070">
        <v>3598</v>
      </c>
      <c r="G63" s="1070">
        <v>2055577.1770200001</v>
      </c>
      <c r="H63" s="1070">
        <v>90</v>
      </c>
      <c r="I63" s="1070">
        <v>11766.937</v>
      </c>
      <c r="J63" s="1070">
        <v>103207</v>
      </c>
      <c r="K63" s="1070">
        <v>22846936.292920001</v>
      </c>
      <c r="L63" s="1070">
        <v>4287</v>
      </c>
      <c r="M63" s="1070">
        <v>342677.52999999997</v>
      </c>
      <c r="N63" s="1070">
        <v>4291</v>
      </c>
      <c r="O63" s="1070">
        <v>47769287.144446</v>
      </c>
      <c r="P63" s="1070">
        <v>356</v>
      </c>
      <c r="Q63" s="1070">
        <v>103191.88749000001</v>
      </c>
      <c r="R63" s="1070">
        <v>530</v>
      </c>
      <c r="S63" s="1070">
        <v>1302574.34158</v>
      </c>
      <c r="T63" s="1070">
        <v>409</v>
      </c>
      <c r="U63" s="1070">
        <v>250816.18682</v>
      </c>
      <c r="V63" s="1070">
        <v>8660</v>
      </c>
      <c r="W63" s="1070">
        <v>3839582.1666700002</v>
      </c>
      <c r="X63" s="1071">
        <v>121740</v>
      </c>
      <c r="Y63" s="1086">
        <v>100</v>
      </c>
      <c r="Z63" s="1073">
        <v>76455065.549926013</v>
      </c>
      <c r="AA63" s="1086">
        <v>100</v>
      </c>
    </row>
    <row r="64" spans="1:27" ht="50.25" customHeight="1" x14ac:dyDescent="0.5">
      <c r="A64" s="1075"/>
      <c r="B64" s="1087"/>
      <c r="C64" s="1087"/>
      <c r="D64" s="1087"/>
      <c r="E64" s="1087"/>
      <c r="F64" s="1087"/>
      <c r="G64" s="1087"/>
      <c r="H64" s="1087"/>
      <c r="I64" s="1087"/>
      <c r="J64" s="1087"/>
      <c r="K64" s="1087"/>
      <c r="L64" s="1087"/>
      <c r="M64" s="1087"/>
      <c r="N64" s="1087"/>
      <c r="O64" s="1087"/>
      <c r="P64" s="1087"/>
      <c r="Q64" s="1087"/>
      <c r="R64" s="1087"/>
      <c r="S64" s="1087"/>
      <c r="T64" s="1087"/>
      <c r="U64" s="1087"/>
      <c r="V64" s="1087"/>
      <c r="W64" s="1087"/>
      <c r="X64" s="1087"/>
      <c r="Y64" s="1088"/>
      <c r="Z64" s="1089"/>
      <c r="AA64" s="1090"/>
    </row>
    <row r="65" spans="1:27" x14ac:dyDescent="0.5">
      <c r="A65" s="1050" t="s">
        <v>902</v>
      </c>
    </row>
    <row r="66" spans="1:27" x14ac:dyDescent="0.5">
      <c r="A66" s="1056" t="s">
        <v>952</v>
      </c>
    </row>
    <row r="67" spans="1:27" x14ac:dyDescent="0.5">
      <c r="A67" s="1057"/>
      <c r="X67" s="1736" t="s">
        <v>439</v>
      </c>
      <c r="Y67" s="1736"/>
      <c r="Z67" s="1736"/>
      <c r="AA67" s="1736"/>
    </row>
    <row r="68" spans="1:27" ht="50.25" customHeight="1" x14ac:dyDescent="0.5">
      <c r="A68" s="1715" t="s">
        <v>265</v>
      </c>
      <c r="B68" s="1737" t="s">
        <v>586</v>
      </c>
      <c r="C68" s="1719"/>
      <c r="D68" s="1719"/>
      <c r="E68" s="1719"/>
      <c r="F68" s="1719"/>
      <c r="G68" s="1719"/>
      <c r="H68" s="1719"/>
      <c r="I68" s="1719"/>
      <c r="J68" s="1719"/>
      <c r="K68" s="1719"/>
      <c r="L68" s="1719"/>
      <c r="M68" s="1719"/>
      <c r="N68" s="1719"/>
      <c r="O68" s="1720"/>
      <c r="P68" s="1721" t="s">
        <v>593</v>
      </c>
      <c r="Q68" s="1722"/>
      <c r="R68" s="1721" t="s">
        <v>499</v>
      </c>
      <c r="S68" s="1722"/>
      <c r="T68" s="1721" t="s">
        <v>500</v>
      </c>
      <c r="U68" s="1722"/>
      <c r="V68" s="1721" t="s">
        <v>443</v>
      </c>
      <c r="W68" s="1722"/>
      <c r="X68" s="1729" t="s">
        <v>592</v>
      </c>
      <c r="Y68" s="1730"/>
      <c r="Z68" s="1730"/>
      <c r="AA68" s="1731"/>
    </row>
    <row r="69" spans="1:27" ht="50.25" customHeight="1" x14ac:dyDescent="0.5">
      <c r="A69" s="1716"/>
      <c r="B69" s="1725" t="s">
        <v>188</v>
      </c>
      <c r="C69" s="1702"/>
      <c r="D69" s="1702"/>
      <c r="E69" s="1702"/>
      <c r="F69" s="1702"/>
      <c r="G69" s="1702"/>
      <c r="H69" s="1702"/>
      <c r="I69" s="1702"/>
      <c r="J69" s="1702"/>
      <c r="K69" s="1703"/>
      <c r="L69" s="1704" t="s">
        <v>193</v>
      </c>
      <c r="M69" s="1705"/>
      <c r="N69" s="1704" t="s">
        <v>194</v>
      </c>
      <c r="O69" s="1705"/>
      <c r="P69" s="1723"/>
      <c r="Q69" s="1724"/>
      <c r="R69" s="1723"/>
      <c r="S69" s="1724"/>
      <c r="T69" s="1723"/>
      <c r="U69" s="1724"/>
      <c r="V69" s="1723"/>
      <c r="W69" s="1724"/>
      <c r="X69" s="1732"/>
      <c r="Y69" s="1733"/>
      <c r="Z69" s="1733"/>
      <c r="AA69" s="1734"/>
    </row>
    <row r="70" spans="1:27" ht="50.25" customHeight="1" x14ac:dyDescent="0.5">
      <c r="A70" s="1716"/>
      <c r="B70" s="1726" t="s">
        <v>189</v>
      </c>
      <c r="C70" s="1707"/>
      <c r="D70" s="1726" t="s">
        <v>587</v>
      </c>
      <c r="E70" s="1707"/>
      <c r="F70" s="1726" t="s">
        <v>191</v>
      </c>
      <c r="G70" s="1707"/>
      <c r="H70" s="1726" t="s">
        <v>588</v>
      </c>
      <c r="I70" s="1707"/>
      <c r="J70" s="1726" t="s">
        <v>316</v>
      </c>
      <c r="K70" s="1707"/>
      <c r="L70" s="353" t="s">
        <v>256</v>
      </c>
      <c r="M70" s="353" t="s">
        <v>257</v>
      </c>
      <c r="N70" s="353" t="s">
        <v>256</v>
      </c>
      <c r="O70" s="353" t="s">
        <v>257</v>
      </c>
      <c r="P70" s="353" t="s">
        <v>256</v>
      </c>
      <c r="Q70" s="353" t="s">
        <v>257</v>
      </c>
      <c r="R70" s="353" t="s">
        <v>256</v>
      </c>
      <c r="S70" s="353" t="s">
        <v>257</v>
      </c>
      <c r="T70" s="353" t="s">
        <v>256</v>
      </c>
      <c r="U70" s="353" t="s">
        <v>257</v>
      </c>
      <c r="V70" s="353" t="s">
        <v>256</v>
      </c>
      <c r="W70" s="353" t="s">
        <v>257</v>
      </c>
      <c r="X70" s="353" t="s">
        <v>256</v>
      </c>
      <c r="Y70" s="1697" t="s">
        <v>258</v>
      </c>
      <c r="Z70" s="353" t="s">
        <v>257</v>
      </c>
      <c r="AA70" s="1697" t="s">
        <v>258</v>
      </c>
    </row>
    <row r="71" spans="1:27" ht="51.6" x14ac:dyDescent="0.5">
      <c r="A71" s="1716"/>
      <c r="B71" s="510" t="s">
        <v>648</v>
      </c>
      <c r="C71" s="510" t="s">
        <v>650</v>
      </c>
      <c r="D71" s="510" t="s">
        <v>648</v>
      </c>
      <c r="E71" s="510" t="s">
        <v>650</v>
      </c>
      <c r="F71" s="510" t="s">
        <v>648</v>
      </c>
      <c r="G71" s="510" t="s">
        <v>650</v>
      </c>
      <c r="H71" s="510" t="s">
        <v>648</v>
      </c>
      <c r="I71" s="510" t="s">
        <v>650</v>
      </c>
      <c r="J71" s="510" t="s">
        <v>648</v>
      </c>
      <c r="K71" s="510" t="s">
        <v>650</v>
      </c>
      <c r="L71" s="353" t="s">
        <v>259</v>
      </c>
      <c r="M71" s="353" t="s">
        <v>260</v>
      </c>
      <c r="N71" s="353" t="s">
        <v>259</v>
      </c>
      <c r="O71" s="353" t="s">
        <v>260</v>
      </c>
      <c r="P71" s="353" t="s">
        <v>259</v>
      </c>
      <c r="Q71" s="353" t="s">
        <v>260</v>
      </c>
      <c r="R71" s="353" t="s">
        <v>259</v>
      </c>
      <c r="S71" s="353" t="s">
        <v>260</v>
      </c>
      <c r="T71" s="353" t="s">
        <v>259</v>
      </c>
      <c r="U71" s="353" t="s">
        <v>260</v>
      </c>
      <c r="V71" s="353" t="s">
        <v>259</v>
      </c>
      <c r="W71" s="353" t="s">
        <v>260</v>
      </c>
      <c r="X71" s="353" t="s">
        <v>259</v>
      </c>
      <c r="Y71" s="1698"/>
      <c r="Z71" s="353" t="s">
        <v>260</v>
      </c>
      <c r="AA71" s="1698"/>
    </row>
    <row r="72" spans="1:27" ht="51.6" x14ac:dyDescent="0.5">
      <c r="A72" s="1717"/>
      <c r="B72" s="556" t="s">
        <v>653</v>
      </c>
      <c r="C72" s="354" t="s">
        <v>262</v>
      </c>
      <c r="D72" s="556" t="s">
        <v>653</v>
      </c>
      <c r="E72" s="354" t="s">
        <v>262</v>
      </c>
      <c r="F72" s="556" t="s">
        <v>653</v>
      </c>
      <c r="G72" s="354" t="s">
        <v>262</v>
      </c>
      <c r="H72" s="556" t="s">
        <v>653</v>
      </c>
      <c r="I72" s="354" t="s">
        <v>262</v>
      </c>
      <c r="J72" s="556" t="s">
        <v>653</v>
      </c>
      <c r="K72" s="354" t="s">
        <v>262</v>
      </c>
      <c r="L72" s="556" t="s">
        <v>653</v>
      </c>
      <c r="M72" s="354" t="s">
        <v>262</v>
      </c>
      <c r="N72" s="556" t="s">
        <v>653</v>
      </c>
      <c r="O72" s="354" t="s">
        <v>262</v>
      </c>
      <c r="P72" s="556" t="s">
        <v>653</v>
      </c>
      <c r="Q72" s="354" t="s">
        <v>262</v>
      </c>
      <c r="R72" s="556" t="s">
        <v>653</v>
      </c>
      <c r="S72" s="354" t="s">
        <v>262</v>
      </c>
      <c r="T72" s="556" t="s">
        <v>653</v>
      </c>
      <c r="U72" s="354" t="s">
        <v>262</v>
      </c>
      <c r="V72" s="556" t="s">
        <v>653</v>
      </c>
      <c r="W72" s="354" t="s">
        <v>262</v>
      </c>
      <c r="X72" s="556" t="s">
        <v>653</v>
      </c>
      <c r="Y72" s="354" t="s">
        <v>263</v>
      </c>
      <c r="Z72" s="354" t="s">
        <v>262</v>
      </c>
      <c r="AA72" s="354" t="s">
        <v>263</v>
      </c>
    </row>
    <row r="73" spans="1:27" s="1083" customFormat="1" ht="53.25" customHeight="1" x14ac:dyDescent="0.25">
      <c r="A73" s="1091" t="s">
        <v>636</v>
      </c>
      <c r="B73" s="1060">
        <v>2539</v>
      </c>
      <c r="C73" s="1060">
        <v>1313687.42</v>
      </c>
      <c r="D73" s="1060">
        <v>520</v>
      </c>
      <c r="E73" s="1060">
        <v>150079.42000000001</v>
      </c>
      <c r="F73" s="1060">
        <v>27</v>
      </c>
      <c r="G73" s="1060">
        <v>16257.93</v>
      </c>
      <c r="H73" s="1060">
        <v>0</v>
      </c>
      <c r="I73" s="1060">
        <v>0</v>
      </c>
      <c r="J73" s="1060">
        <v>3086</v>
      </c>
      <c r="K73" s="1060">
        <v>1480024.77</v>
      </c>
      <c r="L73" s="1060">
        <v>0</v>
      </c>
      <c r="M73" s="1060">
        <v>0</v>
      </c>
      <c r="N73" s="1060">
        <v>0</v>
      </c>
      <c r="O73" s="1060">
        <v>2185508.392</v>
      </c>
      <c r="P73" s="1060">
        <v>62</v>
      </c>
      <c r="Q73" s="1060">
        <v>20779.29</v>
      </c>
      <c r="R73" s="1060">
        <v>0</v>
      </c>
      <c r="S73" s="1060">
        <v>0</v>
      </c>
      <c r="T73" s="1060">
        <v>0</v>
      </c>
      <c r="U73" s="1060">
        <v>0</v>
      </c>
      <c r="V73" s="1060">
        <v>0</v>
      </c>
      <c r="W73" s="1060">
        <v>0</v>
      </c>
      <c r="X73" s="1061">
        <v>3148</v>
      </c>
      <c r="Y73" s="1082">
        <v>0.36903440296259132</v>
      </c>
      <c r="Z73" s="756">
        <v>3686312.452</v>
      </c>
      <c r="AA73" s="1082">
        <v>0.70371257435146706</v>
      </c>
    </row>
    <row r="74" spans="1:27" s="1083" customFormat="1" ht="53.25" customHeight="1" x14ac:dyDescent="0.25">
      <c r="A74" s="1092" t="s">
        <v>159</v>
      </c>
      <c r="B74" s="1060">
        <v>86812</v>
      </c>
      <c r="C74" s="1060">
        <v>21839481.359999999</v>
      </c>
      <c r="D74" s="1060">
        <v>48479</v>
      </c>
      <c r="E74" s="1060">
        <v>16612006.4</v>
      </c>
      <c r="F74" s="1060">
        <v>14744</v>
      </c>
      <c r="G74" s="1060">
        <v>3613179.406</v>
      </c>
      <c r="H74" s="1060">
        <v>0</v>
      </c>
      <c r="I74" s="1060">
        <v>0</v>
      </c>
      <c r="J74" s="1060">
        <v>150035</v>
      </c>
      <c r="K74" s="1060">
        <v>42064667.166000001</v>
      </c>
      <c r="L74" s="1060">
        <v>0</v>
      </c>
      <c r="M74" s="1060">
        <v>0</v>
      </c>
      <c r="N74" s="1060">
        <v>724</v>
      </c>
      <c r="O74" s="1060">
        <v>14901196.314719999</v>
      </c>
      <c r="P74" s="1060">
        <v>1364</v>
      </c>
      <c r="Q74" s="1060">
        <v>668476.31900000002</v>
      </c>
      <c r="R74" s="1060">
        <v>30001</v>
      </c>
      <c r="S74" s="1060">
        <v>66054865.130599998</v>
      </c>
      <c r="T74" s="1060">
        <v>2159</v>
      </c>
      <c r="U74" s="1060">
        <v>1017677.34832</v>
      </c>
      <c r="V74" s="1060">
        <v>0</v>
      </c>
      <c r="W74" s="1060">
        <v>0</v>
      </c>
      <c r="X74" s="1061">
        <v>184283</v>
      </c>
      <c r="Y74" s="1082">
        <v>21.603166099477512</v>
      </c>
      <c r="Z74" s="756">
        <v>124706882.27864</v>
      </c>
      <c r="AA74" s="1082">
        <v>23.806392515651872</v>
      </c>
    </row>
    <row r="75" spans="1:27" s="1083" customFormat="1" ht="53.25" customHeight="1" x14ac:dyDescent="0.25">
      <c r="A75" s="1092" t="s">
        <v>694</v>
      </c>
      <c r="B75" s="1060">
        <v>36</v>
      </c>
      <c r="C75" s="1060">
        <v>2698870</v>
      </c>
      <c r="D75" s="1060">
        <v>1316</v>
      </c>
      <c r="E75" s="1060">
        <v>57472</v>
      </c>
      <c r="F75" s="1060">
        <v>0</v>
      </c>
      <c r="G75" s="1060">
        <v>261700</v>
      </c>
      <c r="H75" s="1060">
        <v>0</v>
      </c>
      <c r="I75" s="1060">
        <v>0</v>
      </c>
      <c r="J75" s="1060">
        <v>1352</v>
      </c>
      <c r="K75" s="1060">
        <v>3018042</v>
      </c>
      <c r="L75" s="1060">
        <v>0</v>
      </c>
      <c r="M75" s="1060">
        <v>0</v>
      </c>
      <c r="N75" s="1060">
        <v>0</v>
      </c>
      <c r="O75" s="1060">
        <v>0</v>
      </c>
      <c r="P75" s="1060">
        <v>58</v>
      </c>
      <c r="Q75" s="1060">
        <v>760910</v>
      </c>
      <c r="R75" s="1060">
        <v>0</v>
      </c>
      <c r="S75" s="1060">
        <v>0</v>
      </c>
      <c r="T75" s="1060">
        <v>0</v>
      </c>
      <c r="U75" s="1060">
        <v>0</v>
      </c>
      <c r="V75" s="1060">
        <v>0</v>
      </c>
      <c r="W75" s="1060">
        <v>0</v>
      </c>
      <c r="X75" s="1061">
        <v>1410</v>
      </c>
      <c r="Y75" s="1082">
        <v>0.16529177515160537</v>
      </c>
      <c r="Z75" s="756">
        <v>3778952</v>
      </c>
      <c r="AA75" s="1082">
        <v>0.72139735166177532</v>
      </c>
    </row>
    <row r="76" spans="1:27" s="1083" customFormat="1" ht="53.25" customHeight="1" x14ac:dyDescent="0.25">
      <c r="A76" s="1092" t="s">
        <v>160</v>
      </c>
      <c r="B76" s="1060">
        <v>8231</v>
      </c>
      <c r="C76" s="1060">
        <v>2148212</v>
      </c>
      <c r="D76" s="1060">
        <v>15344</v>
      </c>
      <c r="E76" s="1060">
        <v>3831926</v>
      </c>
      <c r="F76" s="1060">
        <v>9</v>
      </c>
      <c r="G76" s="1060">
        <v>900</v>
      </c>
      <c r="H76" s="1060">
        <v>0</v>
      </c>
      <c r="I76" s="1060">
        <v>0</v>
      </c>
      <c r="J76" s="1060">
        <v>23584</v>
      </c>
      <c r="K76" s="1060">
        <v>5981038</v>
      </c>
      <c r="L76" s="1060">
        <v>0</v>
      </c>
      <c r="M76" s="1060">
        <v>0</v>
      </c>
      <c r="N76" s="1060">
        <v>30</v>
      </c>
      <c r="O76" s="1060">
        <v>17921711.481660001</v>
      </c>
      <c r="P76" s="1060">
        <v>171</v>
      </c>
      <c r="Q76" s="1060">
        <v>78873</v>
      </c>
      <c r="R76" s="1060">
        <v>942</v>
      </c>
      <c r="S76" s="1060">
        <v>2242970</v>
      </c>
      <c r="T76" s="1060">
        <v>0</v>
      </c>
      <c r="U76" s="1060">
        <v>0</v>
      </c>
      <c r="V76" s="1060">
        <v>0</v>
      </c>
      <c r="W76" s="1060">
        <v>0</v>
      </c>
      <c r="X76" s="1061">
        <v>24727</v>
      </c>
      <c r="Y76" s="1082">
        <v>2.8987019320381178</v>
      </c>
      <c r="Z76" s="756">
        <v>26224592.481660001</v>
      </c>
      <c r="AA76" s="1082">
        <v>5.006242885508688</v>
      </c>
    </row>
    <row r="77" spans="1:27" s="1083" customFormat="1" ht="53.25" customHeight="1" x14ac:dyDescent="0.25">
      <c r="A77" s="1092" t="s">
        <v>161</v>
      </c>
      <c r="B77" s="1060">
        <v>10020</v>
      </c>
      <c r="C77" s="1060">
        <v>4812630</v>
      </c>
      <c r="D77" s="1060">
        <v>13503</v>
      </c>
      <c r="E77" s="1060">
        <v>3420715</v>
      </c>
      <c r="F77" s="1060">
        <v>84</v>
      </c>
      <c r="G77" s="1060">
        <v>88073</v>
      </c>
      <c r="H77" s="1060">
        <v>0</v>
      </c>
      <c r="I77" s="1060">
        <v>0</v>
      </c>
      <c r="J77" s="1060">
        <v>23607</v>
      </c>
      <c r="K77" s="1060">
        <v>8321418</v>
      </c>
      <c r="L77" s="1060">
        <v>0</v>
      </c>
      <c r="M77" s="1060">
        <v>0</v>
      </c>
      <c r="N77" s="1060">
        <v>0</v>
      </c>
      <c r="O77" s="1060">
        <v>7075907</v>
      </c>
      <c r="P77" s="1060">
        <v>188</v>
      </c>
      <c r="Q77" s="1060">
        <v>59002</v>
      </c>
      <c r="R77" s="1060">
        <v>340</v>
      </c>
      <c r="S77" s="1060">
        <v>668716</v>
      </c>
      <c r="T77" s="1060">
        <v>0</v>
      </c>
      <c r="U77" s="1060">
        <v>0</v>
      </c>
      <c r="V77" s="1060">
        <v>0</v>
      </c>
      <c r="W77" s="1060">
        <v>0</v>
      </c>
      <c r="X77" s="1061">
        <v>24135</v>
      </c>
      <c r="Y77" s="1082">
        <v>2.829302832116309</v>
      </c>
      <c r="Z77" s="756">
        <v>16125043</v>
      </c>
      <c r="AA77" s="1082">
        <v>3.078251143606018</v>
      </c>
    </row>
    <row r="78" spans="1:27" s="1083" customFormat="1" ht="53.25" customHeight="1" x14ac:dyDescent="0.25">
      <c r="A78" s="1092" t="s">
        <v>162</v>
      </c>
      <c r="B78" s="1060">
        <v>0</v>
      </c>
      <c r="C78" s="1060">
        <v>0</v>
      </c>
      <c r="D78" s="1060">
        <v>10</v>
      </c>
      <c r="E78" s="1063">
        <v>1550</v>
      </c>
      <c r="F78" s="1060">
        <v>0</v>
      </c>
      <c r="G78" s="1060">
        <v>0</v>
      </c>
      <c r="H78" s="1060">
        <v>0</v>
      </c>
      <c r="I78" s="1060">
        <v>0</v>
      </c>
      <c r="J78" s="1060">
        <v>10</v>
      </c>
      <c r="K78" s="1060">
        <v>1550</v>
      </c>
      <c r="L78" s="1060">
        <v>0</v>
      </c>
      <c r="M78" s="1060">
        <v>0</v>
      </c>
      <c r="N78" s="1060">
        <v>0</v>
      </c>
      <c r="O78" s="1060">
        <v>3800</v>
      </c>
      <c r="P78" s="1060">
        <v>0</v>
      </c>
      <c r="Q78" s="1060">
        <v>0</v>
      </c>
      <c r="R78" s="1060">
        <v>0</v>
      </c>
      <c r="S78" s="1060">
        <v>0</v>
      </c>
      <c r="T78" s="1060">
        <v>0</v>
      </c>
      <c r="U78" s="1060">
        <v>0</v>
      </c>
      <c r="V78" s="1060">
        <v>0</v>
      </c>
      <c r="W78" s="1060">
        <v>0</v>
      </c>
      <c r="X78" s="1061">
        <v>10</v>
      </c>
      <c r="Y78" s="1082">
        <v>1.1722820932737971E-3</v>
      </c>
      <c r="Z78" s="756">
        <v>5350</v>
      </c>
      <c r="AA78" s="1082">
        <v>1.0213085086527953E-3</v>
      </c>
    </row>
    <row r="79" spans="1:27" s="1083" customFormat="1" ht="53.25" customHeight="1" x14ac:dyDescent="0.25">
      <c r="A79" s="1092" t="s">
        <v>163</v>
      </c>
      <c r="B79" s="1060">
        <v>198</v>
      </c>
      <c r="C79" s="1060">
        <v>98323.73</v>
      </c>
      <c r="D79" s="1060">
        <v>387</v>
      </c>
      <c r="E79" s="1060">
        <v>63882.51</v>
      </c>
      <c r="F79" s="1060">
        <v>0</v>
      </c>
      <c r="G79" s="1060">
        <v>0</v>
      </c>
      <c r="H79" s="1060">
        <v>0</v>
      </c>
      <c r="I79" s="1060">
        <v>0</v>
      </c>
      <c r="J79" s="1060">
        <v>585</v>
      </c>
      <c r="K79" s="1060">
        <v>162206.24</v>
      </c>
      <c r="L79" s="1060">
        <v>0</v>
      </c>
      <c r="M79" s="1060">
        <v>0</v>
      </c>
      <c r="N79" s="1060">
        <v>0</v>
      </c>
      <c r="O79" s="1060">
        <v>19963705</v>
      </c>
      <c r="P79" s="1060">
        <v>129</v>
      </c>
      <c r="Q79" s="1060">
        <v>38985.17</v>
      </c>
      <c r="R79" s="1060">
        <v>0</v>
      </c>
      <c r="S79" s="1060">
        <v>0</v>
      </c>
      <c r="T79" s="1060">
        <v>0</v>
      </c>
      <c r="U79" s="1060">
        <v>0</v>
      </c>
      <c r="V79" s="1060">
        <v>0</v>
      </c>
      <c r="W79" s="1060">
        <v>0</v>
      </c>
      <c r="X79" s="1061">
        <v>714</v>
      </c>
      <c r="Y79" s="1082">
        <v>8.3700941459749115E-2</v>
      </c>
      <c r="Z79" s="756">
        <v>20164896.41</v>
      </c>
      <c r="AA79" s="1082">
        <v>3.8494542578757391</v>
      </c>
    </row>
    <row r="80" spans="1:27" s="1083" customFormat="1" ht="53.25" customHeight="1" x14ac:dyDescent="0.25">
      <c r="A80" s="1092" t="s">
        <v>164</v>
      </c>
      <c r="B80" s="1060">
        <v>17768</v>
      </c>
      <c r="C80" s="1060">
        <v>12197439.882999999</v>
      </c>
      <c r="D80" s="1060">
        <v>56454</v>
      </c>
      <c r="E80" s="1060">
        <v>12134257.196</v>
      </c>
      <c r="F80" s="1060">
        <v>1762</v>
      </c>
      <c r="G80" s="1060">
        <v>279024</v>
      </c>
      <c r="H80" s="1060">
        <v>0</v>
      </c>
      <c r="I80" s="1060">
        <v>0</v>
      </c>
      <c r="J80" s="1060">
        <v>75984</v>
      </c>
      <c r="K80" s="1060">
        <v>24610721.079</v>
      </c>
      <c r="L80" s="1060">
        <v>1110</v>
      </c>
      <c r="M80" s="1060">
        <v>133079.997</v>
      </c>
      <c r="N80" s="1060">
        <v>67882</v>
      </c>
      <c r="O80" s="1060">
        <v>37818144.76128</v>
      </c>
      <c r="P80" s="1060">
        <v>874</v>
      </c>
      <c r="Q80" s="1060">
        <v>229202.182</v>
      </c>
      <c r="R80" s="1060">
        <v>4348</v>
      </c>
      <c r="S80" s="1060">
        <v>9793106.0600000005</v>
      </c>
      <c r="T80" s="1060">
        <v>0</v>
      </c>
      <c r="U80" s="1060">
        <v>0</v>
      </c>
      <c r="V80" s="1060">
        <v>8</v>
      </c>
      <c r="W80" s="1060">
        <v>6500</v>
      </c>
      <c r="X80" s="1061">
        <v>150206</v>
      </c>
      <c r="Y80" s="1082">
        <v>17.608380410228396</v>
      </c>
      <c r="Z80" s="756">
        <v>72590754.079280004</v>
      </c>
      <c r="AA80" s="1082">
        <v>13.857486876764725</v>
      </c>
    </row>
    <row r="81" spans="1:27" s="1083" customFormat="1" ht="53.25" customHeight="1" x14ac:dyDescent="0.25">
      <c r="A81" s="1092" t="s">
        <v>165</v>
      </c>
      <c r="B81" s="1060">
        <v>642</v>
      </c>
      <c r="C81" s="1060">
        <v>175165.12</v>
      </c>
      <c r="D81" s="1060">
        <v>2852</v>
      </c>
      <c r="E81" s="1060">
        <v>789405.29</v>
      </c>
      <c r="F81" s="1060">
        <v>0</v>
      </c>
      <c r="G81" s="1060">
        <v>0</v>
      </c>
      <c r="H81" s="1060">
        <v>3</v>
      </c>
      <c r="I81" s="1060">
        <v>339.28</v>
      </c>
      <c r="J81" s="1060">
        <v>3497</v>
      </c>
      <c r="K81" s="1060">
        <v>964909.69</v>
      </c>
      <c r="L81" s="1060">
        <v>0</v>
      </c>
      <c r="M81" s="1060">
        <v>0</v>
      </c>
      <c r="N81" s="1060">
        <v>0</v>
      </c>
      <c r="O81" s="1060">
        <v>10256519.91</v>
      </c>
      <c r="P81" s="1060">
        <v>19</v>
      </c>
      <c r="Q81" s="1060">
        <v>4255.5600000000004</v>
      </c>
      <c r="R81" s="1060">
        <v>929</v>
      </c>
      <c r="S81" s="1060">
        <v>631915</v>
      </c>
      <c r="T81" s="1060">
        <v>0</v>
      </c>
      <c r="U81" s="1060">
        <v>0</v>
      </c>
      <c r="V81" s="1060">
        <v>0</v>
      </c>
      <c r="W81" s="1060">
        <v>0</v>
      </c>
      <c r="X81" s="1061">
        <v>4445</v>
      </c>
      <c r="Y81" s="1082">
        <v>0.5210793904602028</v>
      </c>
      <c r="Z81" s="756">
        <v>11857600.16</v>
      </c>
      <c r="AA81" s="1082">
        <v>2.2636014832917284</v>
      </c>
    </row>
    <row r="82" spans="1:27" s="1083" customFormat="1" ht="53.25" customHeight="1" x14ac:dyDescent="0.25">
      <c r="A82" s="1092" t="s">
        <v>166</v>
      </c>
      <c r="B82" s="1060">
        <v>113631</v>
      </c>
      <c r="C82" s="1060">
        <v>36425472.649999999</v>
      </c>
      <c r="D82" s="1060">
        <v>13483</v>
      </c>
      <c r="E82" s="1060">
        <v>2695025.5460000001</v>
      </c>
      <c r="F82" s="1060">
        <v>0</v>
      </c>
      <c r="G82" s="1060">
        <v>0</v>
      </c>
      <c r="H82" s="1060">
        <v>0</v>
      </c>
      <c r="I82" s="1060">
        <v>0</v>
      </c>
      <c r="J82" s="1060">
        <v>127114</v>
      </c>
      <c r="K82" s="1060">
        <v>39120498.195999995</v>
      </c>
      <c r="L82" s="1060">
        <v>0</v>
      </c>
      <c r="M82" s="1060">
        <v>0</v>
      </c>
      <c r="N82" s="1060">
        <v>0</v>
      </c>
      <c r="O82" s="1060">
        <v>28677797.798999999</v>
      </c>
      <c r="P82" s="1060">
        <v>987</v>
      </c>
      <c r="Q82" s="1060">
        <v>284975.18599999999</v>
      </c>
      <c r="R82" s="1060">
        <v>5247</v>
      </c>
      <c r="S82" s="1060">
        <v>6364252.0980000002</v>
      </c>
      <c r="T82" s="1060">
        <v>1069</v>
      </c>
      <c r="U82" s="1060">
        <v>266351.10200000001</v>
      </c>
      <c r="V82" s="1060">
        <v>0</v>
      </c>
      <c r="W82" s="1060">
        <v>0</v>
      </c>
      <c r="X82" s="1061">
        <v>134417</v>
      </c>
      <c r="Y82" s="1082">
        <v>15.757464213158398</v>
      </c>
      <c r="Z82" s="756">
        <v>74713874.380999997</v>
      </c>
      <c r="AA82" s="1082">
        <v>14.262787966304932</v>
      </c>
    </row>
    <row r="83" spans="1:27" s="1083" customFormat="1" ht="53.25" customHeight="1" x14ac:dyDescent="0.25">
      <c r="A83" s="1092" t="s">
        <v>690</v>
      </c>
      <c r="B83" s="1534"/>
      <c r="C83" s="1534"/>
      <c r="D83" s="1534"/>
      <c r="E83" s="1534"/>
      <c r="F83" s="1534"/>
      <c r="G83" s="1534"/>
      <c r="H83" s="1534"/>
      <c r="I83" s="1534"/>
      <c r="J83" s="1534"/>
      <c r="K83" s="1534"/>
      <c r="L83" s="1534"/>
      <c r="M83" s="1534"/>
      <c r="N83" s="1534"/>
      <c r="O83" s="1534"/>
      <c r="P83" s="1534"/>
      <c r="Q83" s="1534"/>
      <c r="R83" s="1534"/>
      <c r="S83" s="1534"/>
      <c r="T83" s="1534"/>
      <c r="U83" s="1534"/>
      <c r="V83" s="1534"/>
      <c r="W83" s="1534"/>
      <c r="X83" s="1061">
        <v>0</v>
      </c>
      <c r="Y83" s="1082">
        <v>0</v>
      </c>
      <c r="Z83" s="756">
        <v>0</v>
      </c>
      <c r="AA83" s="1082">
        <v>0</v>
      </c>
    </row>
    <row r="84" spans="1:27" s="1083" customFormat="1" ht="53.25" customHeight="1" x14ac:dyDescent="0.25">
      <c r="A84" s="1092" t="s">
        <v>167</v>
      </c>
      <c r="B84" s="1060">
        <v>13654</v>
      </c>
      <c r="C84" s="1060">
        <v>8116524.0578699997</v>
      </c>
      <c r="D84" s="1060">
        <v>25537</v>
      </c>
      <c r="E84" s="1060">
        <v>13234876.929929899</v>
      </c>
      <c r="F84" s="1060">
        <v>3513</v>
      </c>
      <c r="G84" s="1060">
        <v>8212120.1449999996</v>
      </c>
      <c r="H84" s="1060">
        <v>0</v>
      </c>
      <c r="I84" s="1060">
        <v>0</v>
      </c>
      <c r="J84" s="1060">
        <v>42704</v>
      </c>
      <c r="K84" s="1060">
        <v>29563521.132799897</v>
      </c>
      <c r="L84" s="1060">
        <v>59</v>
      </c>
      <c r="M84" s="1060">
        <v>3845.6689999999999</v>
      </c>
      <c r="N84" s="1060">
        <v>0</v>
      </c>
      <c r="O84" s="1060">
        <v>26410955.956739899</v>
      </c>
      <c r="P84" s="1060">
        <v>305</v>
      </c>
      <c r="Q84" s="1060">
        <v>174061.83258000002</v>
      </c>
      <c r="R84" s="1060">
        <v>560</v>
      </c>
      <c r="S84" s="1060">
        <v>904462.10473999998</v>
      </c>
      <c r="T84" s="1060">
        <v>136</v>
      </c>
      <c r="U84" s="1060">
        <v>151845.1</v>
      </c>
      <c r="V84" s="1060">
        <v>34</v>
      </c>
      <c r="W84" s="1060">
        <v>32300</v>
      </c>
      <c r="X84" s="1061">
        <v>43798</v>
      </c>
      <c r="Y84" s="1082">
        <v>5.1343611121205761</v>
      </c>
      <c r="Z84" s="756">
        <v>57240991.795859799</v>
      </c>
      <c r="AA84" s="1082">
        <v>10.927235881277841</v>
      </c>
    </row>
    <row r="85" spans="1:27" s="1083" customFormat="1" ht="53.25" customHeight="1" x14ac:dyDescent="0.25">
      <c r="A85" s="1092" t="s">
        <v>168</v>
      </c>
      <c r="B85" s="1060">
        <v>6688</v>
      </c>
      <c r="C85" s="1060">
        <v>1066780.1869999999</v>
      </c>
      <c r="D85" s="1060">
        <v>9556</v>
      </c>
      <c r="E85" s="1060">
        <v>1952968.318</v>
      </c>
      <c r="F85" s="1060">
        <v>5</v>
      </c>
      <c r="G85" s="1060">
        <v>24812.802</v>
      </c>
      <c r="H85" s="1060">
        <v>0</v>
      </c>
      <c r="I85" s="1060">
        <v>0</v>
      </c>
      <c r="J85" s="1060">
        <v>16249</v>
      </c>
      <c r="K85" s="1060">
        <v>3044561.307</v>
      </c>
      <c r="L85" s="1060">
        <v>20969</v>
      </c>
      <c r="M85" s="1060">
        <v>2250128.0669999998</v>
      </c>
      <c r="N85" s="1060">
        <v>110</v>
      </c>
      <c r="O85" s="1060">
        <v>431099.60499999998</v>
      </c>
      <c r="P85" s="1060">
        <v>28</v>
      </c>
      <c r="Q85" s="1060">
        <v>17271.29</v>
      </c>
      <c r="R85" s="1060">
        <v>54</v>
      </c>
      <c r="S85" s="1060">
        <v>37616</v>
      </c>
      <c r="T85" s="1060">
        <v>0</v>
      </c>
      <c r="U85" s="1060">
        <v>0</v>
      </c>
      <c r="V85" s="1060">
        <v>0</v>
      </c>
      <c r="W85" s="1060">
        <v>0</v>
      </c>
      <c r="X85" s="1061">
        <v>37410</v>
      </c>
      <c r="Y85" s="1082">
        <v>4.3855073109372746</v>
      </c>
      <c r="Z85" s="756">
        <v>5780676.2690000003</v>
      </c>
      <c r="AA85" s="1082">
        <v>1.1035240858499056</v>
      </c>
    </row>
    <row r="86" spans="1:27" s="1083" customFormat="1" ht="53.25" customHeight="1" x14ac:dyDescent="0.25">
      <c r="A86" s="1092" t="s">
        <v>169</v>
      </c>
      <c r="B86" s="1060">
        <v>3238</v>
      </c>
      <c r="C86" s="1060">
        <v>1153543.62717</v>
      </c>
      <c r="D86" s="1060">
        <v>481</v>
      </c>
      <c r="E86" s="1060">
        <v>119043.78404</v>
      </c>
      <c r="F86" s="1060">
        <v>70</v>
      </c>
      <c r="G86" s="1060">
        <v>47664.590850000001</v>
      </c>
      <c r="H86" s="1060">
        <v>0</v>
      </c>
      <c r="I86" s="1060">
        <v>0</v>
      </c>
      <c r="J86" s="1060">
        <v>3789</v>
      </c>
      <c r="K86" s="1060">
        <v>1320252.0020600001</v>
      </c>
      <c r="L86" s="1060">
        <v>0</v>
      </c>
      <c r="M86" s="1060">
        <v>0</v>
      </c>
      <c r="N86" s="1060">
        <v>0</v>
      </c>
      <c r="O86" s="1060">
        <v>1561</v>
      </c>
      <c r="P86" s="1060">
        <v>17</v>
      </c>
      <c r="Q86" s="1060">
        <v>3856.0373800000002</v>
      </c>
      <c r="R86" s="1060">
        <v>0</v>
      </c>
      <c r="S86" s="1060">
        <v>0</v>
      </c>
      <c r="T86" s="1060">
        <v>0</v>
      </c>
      <c r="U86" s="1060">
        <v>0</v>
      </c>
      <c r="V86" s="1060">
        <v>0</v>
      </c>
      <c r="W86" s="1060">
        <v>0</v>
      </c>
      <c r="X86" s="1061">
        <v>3806</v>
      </c>
      <c r="Y86" s="1062">
        <v>0.44617056470000716</v>
      </c>
      <c r="Z86" s="756">
        <v>1325669.0394400002</v>
      </c>
      <c r="AA86" s="1062">
        <v>0.25306861114722434</v>
      </c>
    </row>
    <row r="87" spans="1:27" s="1083" customFormat="1" ht="53.25" customHeight="1" x14ac:dyDescent="0.25">
      <c r="A87" s="1092" t="s">
        <v>170</v>
      </c>
      <c r="B87" s="1060">
        <v>833</v>
      </c>
      <c r="C87" s="1060">
        <v>251097</v>
      </c>
      <c r="D87" s="1060">
        <v>9189</v>
      </c>
      <c r="E87" s="1060">
        <v>2092410.4410000001</v>
      </c>
      <c r="F87" s="1060">
        <v>34</v>
      </c>
      <c r="G87" s="1060">
        <v>5150</v>
      </c>
      <c r="H87" s="1060">
        <v>243</v>
      </c>
      <c r="I87" s="1060">
        <v>54762.394999999997</v>
      </c>
      <c r="J87" s="1060">
        <v>10299</v>
      </c>
      <c r="K87" s="1060">
        <v>2403419.8360000001</v>
      </c>
      <c r="L87" s="1060">
        <v>0</v>
      </c>
      <c r="M87" s="1060">
        <v>0</v>
      </c>
      <c r="N87" s="1060">
        <v>13257</v>
      </c>
      <c r="O87" s="1060">
        <v>16040357.21226</v>
      </c>
      <c r="P87" s="1060">
        <v>1245</v>
      </c>
      <c r="Q87" s="1060">
        <v>263648.12300000002</v>
      </c>
      <c r="R87" s="1060">
        <v>1809</v>
      </c>
      <c r="S87" s="1060">
        <v>5107909.18</v>
      </c>
      <c r="T87" s="1060">
        <v>0</v>
      </c>
      <c r="U87" s="1060">
        <v>0</v>
      </c>
      <c r="V87" s="1060">
        <v>0</v>
      </c>
      <c r="W87" s="1060">
        <v>0</v>
      </c>
      <c r="X87" s="1061">
        <v>26610</v>
      </c>
      <c r="Y87" s="1082">
        <v>3.1194426502015737</v>
      </c>
      <c r="Z87" s="756">
        <v>23815334.351259999</v>
      </c>
      <c r="AA87" s="1082">
        <v>4.5463184316547727</v>
      </c>
    </row>
    <row r="88" spans="1:27" s="1083" customFormat="1" ht="53.25" customHeight="1" x14ac:dyDescent="0.25">
      <c r="A88" s="1092" t="s">
        <v>171</v>
      </c>
      <c r="B88" s="1060">
        <v>226</v>
      </c>
      <c r="C88" s="1060">
        <v>20205</v>
      </c>
      <c r="D88" s="1060">
        <v>914</v>
      </c>
      <c r="E88" s="1060">
        <v>79530</v>
      </c>
      <c r="F88" s="1060">
        <v>9</v>
      </c>
      <c r="G88" s="1060">
        <v>5770</v>
      </c>
      <c r="H88" s="1060">
        <v>0</v>
      </c>
      <c r="I88" s="1060">
        <v>0</v>
      </c>
      <c r="J88" s="1060">
        <v>1149</v>
      </c>
      <c r="K88" s="1060">
        <v>105505</v>
      </c>
      <c r="L88" s="1060">
        <v>226</v>
      </c>
      <c r="M88" s="1060">
        <v>20205</v>
      </c>
      <c r="N88" s="1060">
        <v>0</v>
      </c>
      <c r="O88" s="1060">
        <v>902171.77300000004</v>
      </c>
      <c r="P88" s="1060">
        <v>0</v>
      </c>
      <c r="Q88" s="1060">
        <v>0</v>
      </c>
      <c r="R88" s="1060">
        <v>0</v>
      </c>
      <c r="S88" s="1060">
        <v>0</v>
      </c>
      <c r="T88" s="1060">
        <v>0</v>
      </c>
      <c r="U88" s="1060">
        <v>0</v>
      </c>
      <c r="V88" s="1060">
        <v>0</v>
      </c>
      <c r="W88" s="1060">
        <v>0</v>
      </c>
      <c r="X88" s="1061">
        <v>1375</v>
      </c>
      <c r="Y88" s="1062">
        <v>0.16118878782514709</v>
      </c>
      <c r="Z88" s="756">
        <v>1027881.773</v>
      </c>
      <c r="AA88" s="1062">
        <v>0.19622138329981703</v>
      </c>
    </row>
    <row r="89" spans="1:27" s="1083" customFormat="1" ht="53.25" hidden="1" customHeight="1" x14ac:dyDescent="0.25">
      <c r="A89" s="1092" t="s">
        <v>172</v>
      </c>
      <c r="B89" s="1060"/>
      <c r="C89" s="1060"/>
      <c r="D89" s="1060"/>
      <c r="E89" s="1060"/>
      <c r="F89" s="1060"/>
      <c r="G89" s="1060"/>
      <c r="H89" s="1060"/>
      <c r="I89" s="1060"/>
      <c r="J89" s="1060"/>
      <c r="K89" s="1060"/>
      <c r="L89" s="1060"/>
      <c r="M89" s="1060"/>
      <c r="N89" s="1060"/>
      <c r="O89" s="1060"/>
      <c r="P89" s="1060"/>
      <c r="Q89" s="1060"/>
      <c r="R89" s="1060"/>
      <c r="S89" s="1060"/>
      <c r="T89" s="1060"/>
      <c r="U89" s="1060"/>
      <c r="V89" s="1060"/>
      <c r="W89" s="1060"/>
      <c r="X89" s="1061">
        <v>0</v>
      </c>
      <c r="Y89" s="1082">
        <v>0</v>
      </c>
      <c r="Z89" s="756">
        <v>0</v>
      </c>
      <c r="AA89" s="1082">
        <v>0</v>
      </c>
    </row>
    <row r="90" spans="1:27" s="1083" customFormat="1" ht="53.25" customHeight="1" x14ac:dyDescent="0.25">
      <c r="A90" s="1092" t="s">
        <v>695</v>
      </c>
      <c r="B90" s="1060">
        <v>101</v>
      </c>
      <c r="C90" s="1060">
        <v>32146.345000000001</v>
      </c>
      <c r="D90" s="1060">
        <v>278</v>
      </c>
      <c r="E90" s="1060">
        <v>40671.200000000004</v>
      </c>
      <c r="F90" s="1060">
        <v>1</v>
      </c>
      <c r="G90" s="1060">
        <v>2100</v>
      </c>
      <c r="H90" s="1060">
        <v>0</v>
      </c>
      <c r="I90" s="1060">
        <v>0</v>
      </c>
      <c r="J90" s="1060">
        <v>380</v>
      </c>
      <c r="K90" s="1060">
        <v>74917.545000000013</v>
      </c>
      <c r="L90" s="1060">
        <v>0</v>
      </c>
      <c r="M90" s="1060">
        <v>0</v>
      </c>
      <c r="N90" s="1060">
        <v>0</v>
      </c>
      <c r="O90" s="1060">
        <v>601642.28</v>
      </c>
      <c r="P90" s="1060">
        <v>6</v>
      </c>
      <c r="Q90" s="1060">
        <v>232.93700000000001</v>
      </c>
      <c r="R90" s="1060">
        <v>0</v>
      </c>
      <c r="S90" s="1060">
        <v>0</v>
      </c>
      <c r="T90" s="1060">
        <v>0</v>
      </c>
      <c r="U90" s="1060">
        <v>0</v>
      </c>
      <c r="V90" s="1060">
        <v>0</v>
      </c>
      <c r="W90" s="1060">
        <v>0</v>
      </c>
      <c r="X90" s="1061">
        <v>386</v>
      </c>
      <c r="Y90" s="1082">
        <v>4.5250088800368564E-2</v>
      </c>
      <c r="Z90" s="756">
        <v>676792.7620000001</v>
      </c>
      <c r="AA90" s="1082">
        <v>0.12919891708882736</v>
      </c>
    </row>
    <row r="91" spans="1:27" s="1083" customFormat="1" ht="53.25" customHeight="1" x14ac:dyDescent="0.25">
      <c r="A91" s="1092" t="s">
        <v>319</v>
      </c>
      <c r="B91" s="1060">
        <v>3136</v>
      </c>
      <c r="C91" s="1060">
        <v>663102.67000000004</v>
      </c>
      <c r="D91" s="1060">
        <v>4010</v>
      </c>
      <c r="E91" s="1060">
        <v>1079143.5259999924</v>
      </c>
      <c r="F91" s="1060">
        <v>0</v>
      </c>
      <c r="G91" s="1060">
        <v>0</v>
      </c>
      <c r="H91" s="1060">
        <v>0</v>
      </c>
      <c r="I91" s="1060">
        <v>0</v>
      </c>
      <c r="J91" s="1060">
        <v>7146</v>
      </c>
      <c r="K91" s="1060">
        <v>1742246.1959999925</v>
      </c>
      <c r="L91" s="1060">
        <v>0</v>
      </c>
      <c r="M91" s="1060">
        <v>0</v>
      </c>
      <c r="N91" s="1060">
        <v>0</v>
      </c>
      <c r="O91" s="1060">
        <v>7661616.0099999998</v>
      </c>
      <c r="P91" s="1060">
        <v>24</v>
      </c>
      <c r="Q91" s="1060">
        <v>4987.0919999999996</v>
      </c>
      <c r="R91" s="1060">
        <v>0</v>
      </c>
      <c r="S91" s="1060">
        <v>0</v>
      </c>
      <c r="T91" s="1060">
        <v>0</v>
      </c>
      <c r="U91" s="1060">
        <v>0</v>
      </c>
      <c r="V91" s="1060">
        <v>0</v>
      </c>
      <c r="W91" s="1060">
        <v>0</v>
      </c>
      <c r="X91" s="1061">
        <v>7170</v>
      </c>
      <c r="Y91" s="1082">
        <v>0.84052626087731253</v>
      </c>
      <c r="Z91" s="756">
        <v>9408849.297999993</v>
      </c>
      <c r="AA91" s="1082">
        <v>1.7961379148933219</v>
      </c>
    </row>
    <row r="92" spans="1:27" s="1083" customFormat="1" ht="53.25" customHeight="1" x14ac:dyDescent="0.25">
      <c r="A92" s="1092" t="s">
        <v>173</v>
      </c>
      <c r="B92" s="1060">
        <v>47394</v>
      </c>
      <c r="C92" s="1060">
        <v>10519668.096999999</v>
      </c>
      <c r="D92" s="1060">
        <v>123241</v>
      </c>
      <c r="E92" s="1060">
        <v>22992435.659000002</v>
      </c>
      <c r="F92" s="1060">
        <v>45</v>
      </c>
      <c r="G92" s="1060">
        <v>22798</v>
      </c>
      <c r="H92" s="1060">
        <v>0</v>
      </c>
      <c r="I92" s="1060">
        <v>0</v>
      </c>
      <c r="J92" s="1060">
        <v>170680</v>
      </c>
      <c r="K92" s="1060">
        <v>33534901.756000001</v>
      </c>
      <c r="L92" s="1060">
        <v>7477</v>
      </c>
      <c r="M92" s="1060">
        <v>167389.378</v>
      </c>
      <c r="N92" s="1060">
        <v>0</v>
      </c>
      <c r="O92" s="1060">
        <v>25930707.48</v>
      </c>
      <c r="P92" s="1060">
        <v>816</v>
      </c>
      <c r="Q92" s="1060">
        <v>287708.73300000001</v>
      </c>
      <c r="R92" s="1060">
        <v>79</v>
      </c>
      <c r="S92" s="1060">
        <v>270624.62108000001</v>
      </c>
      <c r="T92" s="1060">
        <v>2790</v>
      </c>
      <c r="U92" s="1060">
        <v>2460951.1146800001</v>
      </c>
      <c r="V92" s="1060">
        <v>0</v>
      </c>
      <c r="W92" s="1060">
        <v>0</v>
      </c>
      <c r="X92" s="1061">
        <v>181842</v>
      </c>
      <c r="Y92" s="1082">
        <v>21.317012040509379</v>
      </c>
      <c r="Z92" s="756">
        <v>62652283.082760014</v>
      </c>
      <c r="AA92" s="1082">
        <v>11.960244822232967</v>
      </c>
    </row>
    <row r="93" spans="1:27" s="1083" customFormat="1" ht="53.25" customHeight="1" x14ac:dyDescent="0.25">
      <c r="A93" s="1092" t="s">
        <v>174</v>
      </c>
      <c r="B93" s="1060">
        <v>10591</v>
      </c>
      <c r="C93" s="1060">
        <v>2540544.2910000002</v>
      </c>
      <c r="D93" s="1060">
        <v>5644</v>
      </c>
      <c r="E93" s="1060">
        <v>1785145.257</v>
      </c>
      <c r="F93" s="1060">
        <v>1707</v>
      </c>
      <c r="G93" s="1060">
        <v>1055393.3600000001</v>
      </c>
      <c r="H93" s="1060">
        <v>0</v>
      </c>
      <c r="I93" s="1060">
        <v>0</v>
      </c>
      <c r="J93" s="1060">
        <v>17942</v>
      </c>
      <c r="K93" s="1060">
        <v>5381082.9080000008</v>
      </c>
      <c r="L93" s="1060">
        <v>27</v>
      </c>
      <c r="M93" s="1060">
        <v>3725.0889999999999</v>
      </c>
      <c r="N93" s="1060">
        <v>0</v>
      </c>
      <c r="O93" s="1060">
        <v>0</v>
      </c>
      <c r="P93" s="1060">
        <v>76</v>
      </c>
      <c r="Q93" s="1060">
        <v>35781.684000000001</v>
      </c>
      <c r="R93" s="1060">
        <v>63</v>
      </c>
      <c r="S93" s="1060">
        <v>121246</v>
      </c>
      <c r="T93" s="1060">
        <v>0</v>
      </c>
      <c r="U93" s="1060">
        <v>0</v>
      </c>
      <c r="V93" s="1060">
        <v>0</v>
      </c>
      <c r="W93" s="1060">
        <v>0</v>
      </c>
      <c r="X93" s="1061">
        <v>18108</v>
      </c>
      <c r="Y93" s="1082">
        <v>2.1227684145001917</v>
      </c>
      <c r="Z93" s="756">
        <v>5541835.6810000008</v>
      </c>
      <c r="AA93" s="1082">
        <v>1.0579297073945717</v>
      </c>
    </row>
    <row r="94" spans="1:27" s="1083" customFormat="1" ht="53.25" customHeight="1" x14ac:dyDescent="0.25">
      <c r="A94" s="1093" t="s">
        <v>691</v>
      </c>
      <c r="B94" s="1060">
        <v>1979</v>
      </c>
      <c r="C94" s="1060">
        <v>1332726.9709999999</v>
      </c>
      <c r="D94" s="1060">
        <v>2698</v>
      </c>
      <c r="E94" s="1060">
        <v>1029814.366</v>
      </c>
      <c r="F94" s="1060">
        <v>244</v>
      </c>
      <c r="G94" s="1060">
        <v>63741.427000000003</v>
      </c>
      <c r="H94" s="1060">
        <v>3</v>
      </c>
      <c r="I94" s="1060">
        <v>2698</v>
      </c>
      <c r="J94" s="1060">
        <v>4924</v>
      </c>
      <c r="K94" s="1060">
        <v>2428980.764</v>
      </c>
      <c r="L94" s="1060">
        <v>0</v>
      </c>
      <c r="M94" s="1060">
        <v>0</v>
      </c>
      <c r="N94" s="1060">
        <v>0</v>
      </c>
      <c r="O94" s="1060">
        <v>21942</v>
      </c>
      <c r="P94" s="1060">
        <v>113</v>
      </c>
      <c r="Q94" s="1060">
        <v>62303.695</v>
      </c>
      <c r="R94" s="1060">
        <v>0</v>
      </c>
      <c r="S94" s="1060">
        <v>0</v>
      </c>
      <c r="T94" s="1060">
        <v>0</v>
      </c>
      <c r="U94" s="1060">
        <v>0</v>
      </c>
      <c r="V94" s="1060">
        <v>0</v>
      </c>
      <c r="W94" s="1060">
        <v>0</v>
      </c>
      <c r="X94" s="1061">
        <v>5037</v>
      </c>
      <c r="Y94" s="1082">
        <v>0.59047849038201161</v>
      </c>
      <c r="Z94" s="756">
        <v>2513226.4589999998</v>
      </c>
      <c r="AA94" s="1082">
        <v>0.47977188163514678</v>
      </c>
    </row>
    <row r="95" spans="1:27" s="1083" customFormat="1" ht="53.25" customHeight="1" x14ac:dyDescent="0.25">
      <c r="A95" s="1069" t="s">
        <v>255</v>
      </c>
      <c r="B95" s="1070">
        <v>327717</v>
      </c>
      <c r="C95" s="1070">
        <v>107405620.40903999</v>
      </c>
      <c r="D95" s="1070">
        <v>333896</v>
      </c>
      <c r="E95" s="1070">
        <v>84162358.842969894</v>
      </c>
      <c r="F95" s="1070">
        <v>22254</v>
      </c>
      <c r="G95" s="1070">
        <v>13698684.660849996</v>
      </c>
      <c r="H95" s="1070">
        <v>249</v>
      </c>
      <c r="I95" s="1070">
        <v>57799.674999999996</v>
      </c>
      <c r="J95" s="1070">
        <v>684116</v>
      </c>
      <c r="K95" s="1070">
        <v>205324463.58785987</v>
      </c>
      <c r="L95" s="1070">
        <v>29868</v>
      </c>
      <c r="M95" s="1070">
        <v>2578373.2000000002</v>
      </c>
      <c r="N95" s="1070">
        <v>82003</v>
      </c>
      <c r="O95" s="1070">
        <v>216806343.97565988</v>
      </c>
      <c r="P95" s="1070">
        <v>6482</v>
      </c>
      <c r="Q95" s="1070">
        <v>2995310.1309600007</v>
      </c>
      <c r="R95" s="1070">
        <v>44372</v>
      </c>
      <c r="S95" s="1070">
        <v>92197682.194419995</v>
      </c>
      <c r="T95" s="1070">
        <v>6154</v>
      </c>
      <c r="U95" s="1070">
        <v>3896824.665</v>
      </c>
      <c r="V95" s="1070">
        <v>42</v>
      </c>
      <c r="W95" s="1070">
        <v>38800</v>
      </c>
      <c r="X95" s="1071">
        <v>853037</v>
      </c>
      <c r="Y95" s="1086">
        <v>100</v>
      </c>
      <c r="Z95" s="1073">
        <v>523837797.75389981</v>
      </c>
      <c r="AA95" s="1086">
        <v>100</v>
      </c>
    </row>
    <row r="96" spans="1:27" ht="50.25" customHeight="1" x14ac:dyDescent="0.5">
      <c r="A96" s="1075"/>
      <c r="B96" s="1087"/>
      <c r="C96" s="1087"/>
      <c r="D96" s="1087"/>
      <c r="E96" s="1087"/>
      <c r="F96" s="1087"/>
      <c r="G96" s="1087"/>
      <c r="H96" s="1087"/>
      <c r="I96" s="1087"/>
      <c r="J96" s="1087"/>
      <c r="K96" s="1087"/>
      <c r="L96" s="1087"/>
      <c r="M96" s="1087"/>
      <c r="N96" s="1087"/>
      <c r="O96" s="1087"/>
      <c r="P96" s="1087"/>
      <c r="Q96" s="1087"/>
      <c r="R96" s="1087"/>
      <c r="S96" s="1087"/>
      <c r="T96" s="1087"/>
      <c r="U96" s="1087"/>
      <c r="V96" s="1087"/>
      <c r="W96" s="1087"/>
      <c r="X96" s="1087"/>
      <c r="Y96" s="1090"/>
      <c r="Z96" s="1089"/>
      <c r="AA96" s="1090"/>
    </row>
    <row r="97" spans="1:27" x14ac:dyDescent="0.5">
      <c r="A97" s="1050" t="s">
        <v>953</v>
      </c>
    </row>
    <row r="98" spans="1:27" x14ac:dyDescent="0.5">
      <c r="A98" s="1056" t="s">
        <v>954</v>
      </c>
    </row>
    <row r="99" spans="1:27" x14ac:dyDescent="0.5">
      <c r="A99" s="1057"/>
      <c r="X99" s="1736" t="s">
        <v>439</v>
      </c>
      <c r="Y99" s="1736"/>
      <c r="Z99" s="1736"/>
      <c r="AA99" s="1736"/>
    </row>
    <row r="100" spans="1:27" ht="50.25" customHeight="1" x14ac:dyDescent="0.5">
      <c r="A100" s="1715" t="s">
        <v>265</v>
      </c>
      <c r="B100" s="1737" t="s">
        <v>586</v>
      </c>
      <c r="C100" s="1719"/>
      <c r="D100" s="1719"/>
      <c r="E100" s="1719"/>
      <c r="F100" s="1719"/>
      <c r="G100" s="1719"/>
      <c r="H100" s="1719"/>
      <c r="I100" s="1719"/>
      <c r="J100" s="1719"/>
      <c r="K100" s="1719"/>
      <c r="L100" s="1719"/>
      <c r="M100" s="1719"/>
      <c r="N100" s="1719"/>
      <c r="O100" s="1720"/>
      <c r="P100" s="1721" t="s">
        <v>593</v>
      </c>
      <c r="Q100" s="1722"/>
      <c r="R100" s="1721" t="s">
        <v>499</v>
      </c>
      <c r="S100" s="1722"/>
      <c r="T100" s="1721" t="s">
        <v>500</v>
      </c>
      <c r="U100" s="1722"/>
      <c r="V100" s="1721" t="s">
        <v>443</v>
      </c>
      <c r="W100" s="1722"/>
      <c r="X100" s="1729" t="s">
        <v>592</v>
      </c>
      <c r="Y100" s="1730"/>
      <c r="Z100" s="1730"/>
      <c r="AA100" s="1731"/>
    </row>
    <row r="101" spans="1:27" ht="50.25" customHeight="1" x14ac:dyDescent="0.5">
      <c r="A101" s="1716"/>
      <c r="B101" s="1725" t="s">
        <v>188</v>
      </c>
      <c r="C101" s="1702"/>
      <c r="D101" s="1702"/>
      <c r="E101" s="1702"/>
      <c r="F101" s="1702"/>
      <c r="G101" s="1702"/>
      <c r="H101" s="1702"/>
      <c r="I101" s="1702"/>
      <c r="J101" s="1702"/>
      <c r="K101" s="1703"/>
      <c r="L101" s="1704" t="s">
        <v>193</v>
      </c>
      <c r="M101" s="1705"/>
      <c r="N101" s="1704" t="s">
        <v>194</v>
      </c>
      <c r="O101" s="1705"/>
      <c r="P101" s="1723"/>
      <c r="Q101" s="1724"/>
      <c r="R101" s="1723"/>
      <c r="S101" s="1724"/>
      <c r="T101" s="1723"/>
      <c r="U101" s="1724"/>
      <c r="V101" s="1723"/>
      <c r="W101" s="1724"/>
      <c r="X101" s="1732"/>
      <c r="Y101" s="1733"/>
      <c r="Z101" s="1733"/>
      <c r="AA101" s="1734"/>
    </row>
    <row r="102" spans="1:27" ht="50.25" customHeight="1" x14ac:dyDescent="0.5">
      <c r="A102" s="1716"/>
      <c r="B102" s="1726" t="s">
        <v>189</v>
      </c>
      <c r="C102" s="1707"/>
      <c r="D102" s="1726" t="s">
        <v>587</v>
      </c>
      <c r="E102" s="1707"/>
      <c r="F102" s="1726" t="s">
        <v>191</v>
      </c>
      <c r="G102" s="1707"/>
      <c r="H102" s="1726" t="s">
        <v>588</v>
      </c>
      <c r="I102" s="1707"/>
      <c r="J102" s="1726" t="s">
        <v>316</v>
      </c>
      <c r="K102" s="1707"/>
      <c r="L102" s="353" t="s">
        <v>256</v>
      </c>
      <c r="M102" s="353" t="s">
        <v>257</v>
      </c>
      <c r="N102" s="353" t="s">
        <v>256</v>
      </c>
      <c r="O102" s="353" t="s">
        <v>257</v>
      </c>
      <c r="P102" s="353" t="s">
        <v>256</v>
      </c>
      <c r="Q102" s="353" t="s">
        <v>257</v>
      </c>
      <c r="R102" s="353" t="s">
        <v>256</v>
      </c>
      <c r="S102" s="353" t="s">
        <v>257</v>
      </c>
      <c r="T102" s="353" t="s">
        <v>256</v>
      </c>
      <c r="U102" s="353" t="s">
        <v>257</v>
      </c>
      <c r="V102" s="353" t="s">
        <v>256</v>
      </c>
      <c r="W102" s="353" t="s">
        <v>257</v>
      </c>
      <c r="X102" s="353" t="s">
        <v>256</v>
      </c>
      <c r="Y102" s="1697" t="s">
        <v>258</v>
      </c>
      <c r="Z102" s="353" t="s">
        <v>257</v>
      </c>
      <c r="AA102" s="1697" t="s">
        <v>258</v>
      </c>
    </row>
    <row r="103" spans="1:27" ht="51.6" x14ac:dyDescent="0.5">
      <c r="A103" s="1716"/>
      <c r="B103" s="510" t="s">
        <v>648</v>
      </c>
      <c r="C103" s="510" t="s">
        <v>650</v>
      </c>
      <c r="D103" s="510" t="s">
        <v>648</v>
      </c>
      <c r="E103" s="510" t="s">
        <v>650</v>
      </c>
      <c r="F103" s="510" t="s">
        <v>648</v>
      </c>
      <c r="G103" s="510" t="s">
        <v>650</v>
      </c>
      <c r="H103" s="510" t="s">
        <v>648</v>
      </c>
      <c r="I103" s="510" t="s">
        <v>650</v>
      </c>
      <c r="J103" s="510" t="s">
        <v>648</v>
      </c>
      <c r="K103" s="510" t="s">
        <v>650</v>
      </c>
      <c r="L103" s="353" t="s">
        <v>259</v>
      </c>
      <c r="M103" s="353" t="s">
        <v>260</v>
      </c>
      <c r="N103" s="353" t="s">
        <v>259</v>
      </c>
      <c r="O103" s="353" t="s">
        <v>260</v>
      </c>
      <c r="P103" s="353" t="s">
        <v>259</v>
      </c>
      <c r="Q103" s="353" t="s">
        <v>260</v>
      </c>
      <c r="R103" s="353" t="s">
        <v>259</v>
      </c>
      <c r="S103" s="353" t="s">
        <v>260</v>
      </c>
      <c r="T103" s="353" t="s">
        <v>259</v>
      </c>
      <c r="U103" s="353" t="s">
        <v>260</v>
      </c>
      <c r="V103" s="353" t="s">
        <v>259</v>
      </c>
      <c r="W103" s="353" t="s">
        <v>260</v>
      </c>
      <c r="X103" s="353" t="s">
        <v>259</v>
      </c>
      <c r="Y103" s="1698"/>
      <c r="Z103" s="353" t="s">
        <v>260</v>
      </c>
      <c r="AA103" s="1698"/>
    </row>
    <row r="104" spans="1:27" ht="51.6" x14ac:dyDescent="0.5">
      <c r="A104" s="1717"/>
      <c r="B104" s="556" t="s">
        <v>653</v>
      </c>
      <c r="C104" s="354" t="s">
        <v>262</v>
      </c>
      <c r="D104" s="556" t="s">
        <v>653</v>
      </c>
      <c r="E104" s="354" t="s">
        <v>262</v>
      </c>
      <c r="F104" s="556" t="s">
        <v>653</v>
      </c>
      <c r="G104" s="354" t="s">
        <v>262</v>
      </c>
      <c r="H104" s="556" t="s">
        <v>653</v>
      </c>
      <c r="I104" s="354" t="s">
        <v>262</v>
      </c>
      <c r="J104" s="556" t="s">
        <v>653</v>
      </c>
      <c r="K104" s="354" t="s">
        <v>262</v>
      </c>
      <c r="L104" s="556" t="s">
        <v>653</v>
      </c>
      <c r="M104" s="354" t="s">
        <v>262</v>
      </c>
      <c r="N104" s="556" t="s">
        <v>653</v>
      </c>
      <c r="O104" s="354" t="s">
        <v>262</v>
      </c>
      <c r="P104" s="556" t="s">
        <v>653</v>
      </c>
      <c r="Q104" s="354" t="s">
        <v>262</v>
      </c>
      <c r="R104" s="556" t="s">
        <v>653</v>
      </c>
      <c r="S104" s="354" t="s">
        <v>262</v>
      </c>
      <c r="T104" s="556" t="s">
        <v>653</v>
      </c>
      <c r="U104" s="354" t="s">
        <v>262</v>
      </c>
      <c r="V104" s="556" t="s">
        <v>653</v>
      </c>
      <c r="W104" s="354" t="s">
        <v>262</v>
      </c>
      <c r="X104" s="556" t="s">
        <v>653</v>
      </c>
      <c r="Y104" s="354" t="s">
        <v>263</v>
      </c>
      <c r="Z104" s="354" t="s">
        <v>262</v>
      </c>
      <c r="AA104" s="354" t="s">
        <v>263</v>
      </c>
    </row>
    <row r="105" spans="1:27" s="1083" customFormat="1" ht="53.25" customHeight="1" x14ac:dyDescent="0.25">
      <c r="A105" s="1092" t="s">
        <v>636</v>
      </c>
      <c r="B105" s="1060">
        <v>1206</v>
      </c>
      <c r="C105" s="1060">
        <v>1588408.38</v>
      </c>
      <c r="D105" s="1060">
        <v>316</v>
      </c>
      <c r="E105" s="1060">
        <v>59161.55</v>
      </c>
      <c r="F105" s="1060">
        <v>3188</v>
      </c>
      <c r="G105" s="1060">
        <v>1640371.25</v>
      </c>
      <c r="H105" s="1060">
        <v>0</v>
      </c>
      <c r="I105" s="1060">
        <v>0</v>
      </c>
      <c r="J105" s="1060">
        <v>4710</v>
      </c>
      <c r="K105" s="1060">
        <v>3287941.18</v>
      </c>
      <c r="L105" s="1060">
        <v>0</v>
      </c>
      <c r="M105" s="1060">
        <v>0</v>
      </c>
      <c r="N105" s="1060">
        <v>0</v>
      </c>
      <c r="O105" s="1060">
        <v>81261606.338</v>
      </c>
      <c r="P105" s="1060">
        <v>21</v>
      </c>
      <c r="Q105" s="1060">
        <v>6382.73</v>
      </c>
      <c r="R105" s="1060">
        <v>0</v>
      </c>
      <c r="S105" s="1060">
        <v>0</v>
      </c>
      <c r="T105" s="1060">
        <v>0</v>
      </c>
      <c r="U105" s="1060">
        <v>0</v>
      </c>
      <c r="V105" s="1060">
        <v>6949</v>
      </c>
      <c r="W105" s="1060">
        <v>2312350</v>
      </c>
      <c r="X105" s="1061">
        <v>11680</v>
      </c>
      <c r="Y105" s="1082">
        <v>1.2282221904417394</v>
      </c>
      <c r="Z105" s="756">
        <v>86868280.248000011</v>
      </c>
      <c r="AA105" s="1082">
        <v>9.9882266268474744</v>
      </c>
    </row>
    <row r="106" spans="1:27" s="1083" customFormat="1" ht="53.25" customHeight="1" x14ac:dyDescent="0.25">
      <c r="A106" s="1092" t="s">
        <v>159</v>
      </c>
      <c r="B106" s="1060">
        <v>222994</v>
      </c>
      <c r="C106" s="1060">
        <v>52444100.127999999</v>
      </c>
      <c r="D106" s="1060">
        <v>17300</v>
      </c>
      <c r="E106" s="1060">
        <v>6090717.4359999998</v>
      </c>
      <c r="F106" s="1060">
        <v>14738</v>
      </c>
      <c r="G106" s="1060">
        <v>5212743.8890000004</v>
      </c>
      <c r="H106" s="1060">
        <v>0</v>
      </c>
      <c r="I106" s="1060">
        <v>0</v>
      </c>
      <c r="J106" s="1060">
        <v>255032</v>
      </c>
      <c r="K106" s="1060">
        <v>63747561.453000002</v>
      </c>
      <c r="L106" s="1060">
        <v>0</v>
      </c>
      <c r="M106" s="1060">
        <v>0</v>
      </c>
      <c r="N106" s="1060">
        <v>4626</v>
      </c>
      <c r="O106" s="1060">
        <v>135098035.23609999</v>
      </c>
      <c r="P106" s="1060">
        <v>969</v>
      </c>
      <c r="Q106" s="1060">
        <v>129537.542</v>
      </c>
      <c r="R106" s="1060">
        <v>2865</v>
      </c>
      <c r="S106" s="1060">
        <v>6688783.8569900002</v>
      </c>
      <c r="T106" s="1060">
        <v>486</v>
      </c>
      <c r="U106" s="1060">
        <v>303069.34100000001</v>
      </c>
      <c r="V106" s="1060">
        <v>0</v>
      </c>
      <c r="W106" s="1060">
        <v>0</v>
      </c>
      <c r="X106" s="1061">
        <v>263978</v>
      </c>
      <c r="Y106" s="1082">
        <v>27.758873064077864</v>
      </c>
      <c r="Z106" s="756">
        <v>205966987.42908999</v>
      </c>
      <c r="AA106" s="1082">
        <v>23.682349209833241</v>
      </c>
    </row>
    <row r="107" spans="1:27" s="1083" customFormat="1" ht="53.25" customHeight="1" x14ac:dyDescent="0.25">
      <c r="A107" s="1092" t="s">
        <v>698</v>
      </c>
      <c r="B107" s="1060">
        <v>1749</v>
      </c>
      <c r="C107" s="1060">
        <v>27750</v>
      </c>
      <c r="D107" s="1060">
        <v>679</v>
      </c>
      <c r="E107" s="1060">
        <v>117822</v>
      </c>
      <c r="F107" s="1060">
        <v>489</v>
      </c>
      <c r="G107" s="1060">
        <v>0</v>
      </c>
      <c r="H107" s="1060">
        <v>0</v>
      </c>
      <c r="I107" s="1060">
        <v>0</v>
      </c>
      <c r="J107" s="1060">
        <v>2917</v>
      </c>
      <c r="K107" s="1060">
        <v>145572</v>
      </c>
      <c r="L107" s="1060">
        <v>0</v>
      </c>
      <c r="M107" s="1060">
        <v>0</v>
      </c>
      <c r="N107" s="1060">
        <v>32</v>
      </c>
      <c r="O107" s="1060">
        <v>1561823.879</v>
      </c>
      <c r="P107" s="1060">
        <v>600</v>
      </c>
      <c r="Q107" s="1060">
        <v>11475</v>
      </c>
      <c r="R107" s="1060">
        <v>0</v>
      </c>
      <c r="S107" s="1060">
        <v>0</v>
      </c>
      <c r="T107" s="1060">
        <v>0</v>
      </c>
      <c r="U107" s="1060">
        <v>0</v>
      </c>
      <c r="V107" s="1060">
        <v>0</v>
      </c>
      <c r="W107" s="1060">
        <v>0</v>
      </c>
      <c r="X107" s="1061">
        <v>3549</v>
      </c>
      <c r="Y107" s="1082">
        <v>0.3731986775580251</v>
      </c>
      <c r="Z107" s="756">
        <v>1718870.879</v>
      </c>
      <c r="AA107" s="1082">
        <v>0.1976379851509239</v>
      </c>
    </row>
    <row r="108" spans="1:27" s="1083" customFormat="1" ht="53.25" customHeight="1" x14ac:dyDescent="0.25">
      <c r="A108" s="1092" t="s">
        <v>160</v>
      </c>
      <c r="B108" s="1060">
        <v>18077</v>
      </c>
      <c r="C108" s="1060">
        <v>3491873</v>
      </c>
      <c r="D108" s="1060">
        <v>11087</v>
      </c>
      <c r="E108" s="1060">
        <v>2720268</v>
      </c>
      <c r="F108" s="1060">
        <v>7519</v>
      </c>
      <c r="G108" s="1060">
        <v>2183196</v>
      </c>
      <c r="H108" s="1060">
        <v>0</v>
      </c>
      <c r="I108" s="1060">
        <v>0</v>
      </c>
      <c r="J108" s="1060">
        <v>36683</v>
      </c>
      <c r="K108" s="1060">
        <v>8395337</v>
      </c>
      <c r="L108" s="1060">
        <v>0</v>
      </c>
      <c r="M108" s="1060">
        <v>0</v>
      </c>
      <c r="N108" s="1060">
        <v>0</v>
      </c>
      <c r="O108" s="1060">
        <v>0</v>
      </c>
      <c r="P108" s="1060">
        <v>36</v>
      </c>
      <c r="Q108" s="1060">
        <v>35579</v>
      </c>
      <c r="R108" s="1060">
        <v>91</v>
      </c>
      <c r="S108" s="1060">
        <v>219336</v>
      </c>
      <c r="T108" s="1060">
        <v>0</v>
      </c>
      <c r="U108" s="1060">
        <v>0</v>
      </c>
      <c r="V108" s="1060">
        <v>16169</v>
      </c>
      <c r="W108" s="1060">
        <v>9035111.5</v>
      </c>
      <c r="X108" s="1061">
        <v>52979</v>
      </c>
      <c r="Y108" s="1082">
        <v>5.5710602249497354</v>
      </c>
      <c r="Z108" s="756">
        <v>17685363.5</v>
      </c>
      <c r="AA108" s="1082">
        <v>2.0334858490564325</v>
      </c>
    </row>
    <row r="109" spans="1:27" s="1083" customFormat="1" ht="53.25" customHeight="1" x14ac:dyDescent="0.25">
      <c r="A109" s="1092" t="s">
        <v>161</v>
      </c>
      <c r="B109" s="1060">
        <v>9848</v>
      </c>
      <c r="C109" s="1060">
        <v>3818284</v>
      </c>
      <c r="D109" s="1060">
        <v>5215</v>
      </c>
      <c r="E109" s="1060">
        <v>1125834</v>
      </c>
      <c r="F109" s="1060">
        <v>4193</v>
      </c>
      <c r="G109" s="1060">
        <v>916065</v>
      </c>
      <c r="H109" s="1060">
        <v>0</v>
      </c>
      <c r="I109" s="1060">
        <v>0</v>
      </c>
      <c r="J109" s="1060">
        <v>19256</v>
      </c>
      <c r="K109" s="1060">
        <v>5860183</v>
      </c>
      <c r="L109" s="1060">
        <v>0</v>
      </c>
      <c r="M109" s="1060">
        <v>0</v>
      </c>
      <c r="N109" s="1060">
        <v>598</v>
      </c>
      <c r="O109" s="1060">
        <v>51591710</v>
      </c>
      <c r="P109" s="1060">
        <v>25</v>
      </c>
      <c r="Q109" s="1060">
        <v>17365</v>
      </c>
      <c r="R109" s="1060">
        <v>9</v>
      </c>
      <c r="S109" s="1060">
        <v>67575</v>
      </c>
      <c r="T109" s="1060">
        <v>0</v>
      </c>
      <c r="U109" s="1060">
        <v>0</v>
      </c>
      <c r="V109" s="1060">
        <v>491</v>
      </c>
      <c r="W109" s="1060">
        <v>1651600</v>
      </c>
      <c r="X109" s="1061">
        <v>20379</v>
      </c>
      <c r="Y109" s="1082">
        <v>2.1429743166962507</v>
      </c>
      <c r="Z109" s="756">
        <v>59188433</v>
      </c>
      <c r="AA109" s="1082">
        <v>6.8055621776348998</v>
      </c>
    </row>
    <row r="110" spans="1:27" s="1083" customFormat="1" ht="53.25" customHeight="1" x14ac:dyDescent="0.25">
      <c r="A110" s="1092" t="s">
        <v>162</v>
      </c>
      <c r="B110" s="1060">
        <v>0</v>
      </c>
      <c r="C110" s="1060">
        <v>0</v>
      </c>
      <c r="D110" s="1060">
        <v>4</v>
      </c>
      <c r="E110" s="1060">
        <v>330</v>
      </c>
      <c r="F110" s="1060">
        <v>0</v>
      </c>
      <c r="G110" s="1060">
        <v>0</v>
      </c>
      <c r="H110" s="1060">
        <v>0</v>
      </c>
      <c r="I110" s="1060">
        <v>0</v>
      </c>
      <c r="J110" s="1060">
        <v>4</v>
      </c>
      <c r="K110" s="1060">
        <v>330</v>
      </c>
      <c r="L110" s="1060">
        <v>0</v>
      </c>
      <c r="M110" s="1060">
        <v>0</v>
      </c>
      <c r="N110" s="1060">
        <v>0</v>
      </c>
      <c r="O110" s="1060">
        <v>0</v>
      </c>
      <c r="P110" s="1060">
        <v>0</v>
      </c>
      <c r="Q110" s="1060">
        <v>0</v>
      </c>
      <c r="R110" s="1060">
        <v>0</v>
      </c>
      <c r="S110" s="1060">
        <v>0</v>
      </c>
      <c r="T110" s="1060">
        <v>0</v>
      </c>
      <c r="U110" s="1060">
        <v>0</v>
      </c>
      <c r="V110" s="1060">
        <v>0</v>
      </c>
      <c r="W110" s="1060">
        <v>0</v>
      </c>
      <c r="X110" s="1061">
        <v>4</v>
      </c>
      <c r="Y110" s="1082">
        <v>4.2062403782251349E-4</v>
      </c>
      <c r="Z110" s="756">
        <v>330</v>
      </c>
      <c r="AA110" s="1082">
        <v>3.7943824574972558E-5</v>
      </c>
    </row>
    <row r="111" spans="1:27" s="1083" customFormat="1" ht="53.25" customHeight="1" x14ac:dyDescent="0.25">
      <c r="A111" s="1092" t="s">
        <v>163</v>
      </c>
      <c r="B111" s="1060">
        <v>131</v>
      </c>
      <c r="C111" s="1060">
        <v>305388.59000000003</v>
      </c>
      <c r="D111" s="1060">
        <v>39</v>
      </c>
      <c r="E111" s="1060">
        <v>4793.33</v>
      </c>
      <c r="F111" s="1060">
        <v>2</v>
      </c>
      <c r="G111" s="1060">
        <v>1200</v>
      </c>
      <c r="H111" s="1060">
        <v>0</v>
      </c>
      <c r="I111" s="1060">
        <v>0</v>
      </c>
      <c r="J111" s="1060">
        <v>172</v>
      </c>
      <c r="K111" s="1060">
        <v>311381.92000000004</v>
      </c>
      <c r="L111" s="1060">
        <v>0</v>
      </c>
      <c r="M111" s="1060">
        <v>0</v>
      </c>
      <c r="N111" s="1060">
        <v>532</v>
      </c>
      <c r="O111" s="1060">
        <v>60516922.490000002</v>
      </c>
      <c r="P111" s="1060">
        <v>592</v>
      </c>
      <c r="Q111" s="1060">
        <v>61686.2</v>
      </c>
      <c r="R111" s="1060">
        <v>0</v>
      </c>
      <c r="S111" s="1060">
        <v>0</v>
      </c>
      <c r="T111" s="1060">
        <v>0</v>
      </c>
      <c r="U111" s="1060">
        <v>0</v>
      </c>
      <c r="V111" s="1060">
        <v>22</v>
      </c>
      <c r="W111" s="1060">
        <v>626108</v>
      </c>
      <c r="X111" s="1061">
        <v>1318</v>
      </c>
      <c r="Y111" s="1082">
        <v>0.13859562046251819</v>
      </c>
      <c r="Z111" s="756">
        <v>61516098.610000007</v>
      </c>
      <c r="AA111" s="1082">
        <v>7.0732001642259199</v>
      </c>
    </row>
    <row r="112" spans="1:27" s="1083" customFormat="1" ht="53.25" customHeight="1" x14ac:dyDescent="0.25">
      <c r="A112" s="1092" t="s">
        <v>164</v>
      </c>
      <c r="B112" s="1060">
        <v>54835</v>
      </c>
      <c r="C112" s="1060">
        <v>19912485.109000001</v>
      </c>
      <c r="D112" s="1060">
        <v>46300</v>
      </c>
      <c r="E112" s="1060">
        <v>6059718.7699999996</v>
      </c>
      <c r="F112" s="1060">
        <v>56992</v>
      </c>
      <c r="G112" s="1060">
        <v>45627650.465000004</v>
      </c>
      <c r="H112" s="1060">
        <v>0</v>
      </c>
      <c r="I112" s="1060">
        <v>0</v>
      </c>
      <c r="J112" s="1060">
        <v>158127</v>
      </c>
      <c r="K112" s="1060">
        <v>71599854.344000012</v>
      </c>
      <c r="L112" s="1060">
        <v>0</v>
      </c>
      <c r="M112" s="1060">
        <v>0</v>
      </c>
      <c r="N112" s="1060">
        <v>39761</v>
      </c>
      <c r="O112" s="1060">
        <v>6065105.5838489998</v>
      </c>
      <c r="P112" s="1060">
        <v>520</v>
      </c>
      <c r="Q112" s="1060">
        <v>2330645.594</v>
      </c>
      <c r="R112" s="1060">
        <v>185</v>
      </c>
      <c r="S112" s="1060">
        <v>497313.5</v>
      </c>
      <c r="T112" s="1060">
        <v>0</v>
      </c>
      <c r="U112" s="1060">
        <v>0</v>
      </c>
      <c r="V112" s="1060">
        <v>37599</v>
      </c>
      <c r="W112" s="1060">
        <v>26907700</v>
      </c>
      <c r="X112" s="1061">
        <v>236192</v>
      </c>
      <c r="Y112" s="1082">
        <v>24.837008185343777</v>
      </c>
      <c r="Z112" s="756">
        <v>107400619.02184901</v>
      </c>
      <c r="AA112" s="1082">
        <v>12.349061355783332</v>
      </c>
    </row>
    <row r="113" spans="1:27" s="1083" customFormat="1" ht="53.25" customHeight="1" x14ac:dyDescent="0.25">
      <c r="A113" s="1092" t="s">
        <v>165</v>
      </c>
      <c r="B113" s="1060">
        <v>2073</v>
      </c>
      <c r="C113" s="1060">
        <v>486622.15</v>
      </c>
      <c r="D113" s="1060">
        <v>4925</v>
      </c>
      <c r="E113" s="1060">
        <v>1961186.17</v>
      </c>
      <c r="F113" s="1060">
        <v>0</v>
      </c>
      <c r="G113" s="1060">
        <v>0</v>
      </c>
      <c r="H113" s="1060">
        <v>43</v>
      </c>
      <c r="I113" s="1060">
        <v>21684.55</v>
      </c>
      <c r="J113" s="1060">
        <v>7041</v>
      </c>
      <c r="K113" s="1060">
        <v>2469492.87</v>
      </c>
      <c r="L113" s="1060">
        <v>0</v>
      </c>
      <c r="M113" s="1060">
        <v>0</v>
      </c>
      <c r="N113" s="1060">
        <v>0</v>
      </c>
      <c r="O113" s="1060">
        <v>5593516.2699999996</v>
      </c>
      <c r="P113" s="1060">
        <v>3</v>
      </c>
      <c r="Q113" s="1060">
        <v>495.91</v>
      </c>
      <c r="R113" s="1060">
        <v>11</v>
      </c>
      <c r="S113" s="1060">
        <v>9500.9</v>
      </c>
      <c r="T113" s="1060">
        <v>0</v>
      </c>
      <c r="U113" s="1060">
        <v>0</v>
      </c>
      <c r="V113" s="1060">
        <v>718</v>
      </c>
      <c r="W113" s="1060">
        <v>381700</v>
      </c>
      <c r="X113" s="1061">
        <v>7773</v>
      </c>
      <c r="Y113" s="1082">
        <v>0.81737766149859936</v>
      </c>
      <c r="Z113" s="756">
        <v>8454705.9499999993</v>
      </c>
      <c r="AA113" s="1082">
        <v>0.9721329678781111</v>
      </c>
    </row>
    <row r="114" spans="1:27" s="1083" customFormat="1" ht="53.25" customHeight="1" x14ac:dyDescent="0.25">
      <c r="A114" s="1092" t="s">
        <v>166</v>
      </c>
      <c r="B114" s="1060">
        <v>45101</v>
      </c>
      <c r="C114" s="1060">
        <v>13124351.092</v>
      </c>
      <c r="D114" s="1060">
        <v>1135</v>
      </c>
      <c r="E114" s="1060">
        <v>189194.31099999999</v>
      </c>
      <c r="F114" s="1060">
        <v>19800</v>
      </c>
      <c r="G114" s="1060">
        <v>10312202.255000001</v>
      </c>
      <c r="H114" s="1060">
        <v>0</v>
      </c>
      <c r="I114" s="1060">
        <v>0</v>
      </c>
      <c r="J114" s="1060">
        <v>66036</v>
      </c>
      <c r="K114" s="1060">
        <v>23625747.658</v>
      </c>
      <c r="L114" s="1060">
        <v>0</v>
      </c>
      <c r="M114" s="1060">
        <v>0</v>
      </c>
      <c r="N114" s="1060">
        <v>408</v>
      </c>
      <c r="O114" s="1060">
        <v>51963621.080279998</v>
      </c>
      <c r="P114" s="1060">
        <v>91</v>
      </c>
      <c r="Q114" s="1060">
        <v>25237.601999999999</v>
      </c>
      <c r="R114" s="1060">
        <v>3424</v>
      </c>
      <c r="S114" s="1060">
        <v>6063522.9539999999</v>
      </c>
      <c r="T114" s="1060">
        <v>0</v>
      </c>
      <c r="U114" s="1060">
        <v>0</v>
      </c>
      <c r="V114" s="1060">
        <v>5240</v>
      </c>
      <c r="W114" s="1060">
        <v>2087353</v>
      </c>
      <c r="X114" s="1061">
        <v>75199</v>
      </c>
      <c r="Y114" s="1082">
        <v>7.9076267550537978</v>
      </c>
      <c r="Z114" s="756">
        <v>83765482.294279993</v>
      </c>
      <c r="AA114" s="1082">
        <v>9.6314629260973632</v>
      </c>
    </row>
    <row r="115" spans="1:27" s="1083" customFormat="1" ht="53.25" customHeight="1" x14ac:dyDescent="0.25">
      <c r="A115" s="1092" t="s">
        <v>690</v>
      </c>
      <c r="B115" s="1534"/>
      <c r="C115" s="1534"/>
      <c r="D115" s="1534"/>
      <c r="E115" s="1534"/>
      <c r="F115" s="1534"/>
      <c r="G115" s="1534"/>
      <c r="H115" s="1534"/>
      <c r="I115" s="1534"/>
      <c r="J115" s="1534"/>
      <c r="K115" s="1534"/>
      <c r="L115" s="1534"/>
      <c r="M115" s="1534"/>
      <c r="N115" s="1534"/>
      <c r="O115" s="1534"/>
      <c r="P115" s="1534"/>
      <c r="Q115" s="1534"/>
      <c r="R115" s="1534"/>
      <c r="S115" s="1534"/>
      <c r="T115" s="1534"/>
      <c r="U115" s="1534"/>
      <c r="V115" s="1534"/>
      <c r="W115" s="1534"/>
      <c r="X115" s="1061">
        <v>0</v>
      </c>
      <c r="Y115" s="1082">
        <v>0</v>
      </c>
      <c r="Z115" s="756">
        <v>0</v>
      </c>
      <c r="AA115" s="1082">
        <v>0</v>
      </c>
    </row>
    <row r="116" spans="1:27" s="1083" customFormat="1" ht="53.25" customHeight="1" x14ac:dyDescent="0.25">
      <c r="A116" s="1092" t="s">
        <v>167</v>
      </c>
      <c r="B116" s="1060">
        <v>30326</v>
      </c>
      <c r="C116" s="1060">
        <v>7633565.88340999</v>
      </c>
      <c r="D116" s="1060">
        <v>2201</v>
      </c>
      <c r="E116" s="1060">
        <v>863142.36589000002</v>
      </c>
      <c r="F116" s="1060">
        <v>10036</v>
      </c>
      <c r="G116" s="1060">
        <v>2525381.6053599999</v>
      </c>
      <c r="H116" s="1060">
        <v>0</v>
      </c>
      <c r="I116" s="1060">
        <v>0</v>
      </c>
      <c r="J116" s="1060">
        <v>42563</v>
      </c>
      <c r="K116" s="1060">
        <v>11022089.854659989</v>
      </c>
      <c r="L116" s="1060">
        <v>21</v>
      </c>
      <c r="M116" s="1060">
        <v>1247.76</v>
      </c>
      <c r="N116" s="1060">
        <v>344</v>
      </c>
      <c r="O116" s="1060">
        <v>20010855.57601</v>
      </c>
      <c r="P116" s="1060">
        <v>70</v>
      </c>
      <c r="Q116" s="1060">
        <v>26213.630940000003</v>
      </c>
      <c r="R116" s="1060">
        <v>272</v>
      </c>
      <c r="S116" s="1060">
        <v>868892.13486999983</v>
      </c>
      <c r="T116" s="1060">
        <v>344</v>
      </c>
      <c r="U116" s="1060">
        <v>730806.6</v>
      </c>
      <c r="V116" s="1060">
        <v>3434</v>
      </c>
      <c r="W116" s="1060">
        <v>5726237</v>
      </c>
      <c r="X116" s="1061">
        <v>47048</v>
      </c>
      <c r="Y116" s="1082">
        <v>4.9473799328684036</v>
      </c>
      <c r="Z116" s="756">
        <v>38386342.55647999</v>
      </c>
      <c r="AA116" s="1082">
        <v>4.4137110546602436</v>
      </c>
    </row>
    <row r="117" spans="1:27" s="1083" customFormat="1" ht="53.25" customHeight="1" x14ac:dyDescent="0.25">
      <c r="A117" s="1092" t="s">
        <v>168</v>
      </c>
      <c r="B117" s="1060">
        <v>7384</v>
      </c>
      <c r="C117" s="1060">
        <v>1921775.2694399999</v>
      </c>
      <c r="D117" s="1060">
        <v>6708</v>
      </c>
      <c r="E117" s="1060">
        <v>1268459.1425000001</v>
      </c>
      <c r="F117" s="1060">
        <v>65</v>
      </c>
      <c r="G117" s="1060">
        <v>78200</v>
      </c>
      <c r="H117" s="1060">
        <v>0</v>
      </c>
      <c r="I117" s="1060">
        <v>0</v>
      </c>
      <c r="J117" s="1060">
        <v>14157</v>
      </c>
      <c r="K117" s="1060">
        <v>3268434.41194</v>
      </c>
      <c r="L117" s="1060">
        <v>4987</v>
      </c>
      <c r="M117" s="1060">
        <v>800451.99800000002</v>
      </c>
      <c r="N117" s="1060">
        <v>232</v>
      </c>
      <c r="O117" s="1060">
        <v>61794281.872040004</v>
      </c>
      <c r="P117" s="1060">
        <v>17</v>
      </c>
      <c r="Q117" s="1060">
        <v>7494.3760000000002</v>
      </c>
      <c r="R117" s="1060">
        <v>11</v>
      </c>
      <c r="S117" s="1060">
        <v>11530</v>
      </c>
      <c r="T117" s="1060">
        <v>0</v>
      </c>
      <c r="U117" s="1060">
        <v>0</v>
      </c>
      <c r="V117" s="1060">
        <v>18233</v>
      </c>
      <c r="W117" s="1060">
        <v>10068050</v>
      </c>
      <c r="X117" s="1061">
        <v>37637</v>
      </c>
      <c r="Y117" s="1082">
        <v>3.9577567278814851</v>
      </c>
      <c r="Z117" s="756">
        <v>75950242.657979995</v>
      </c>
      <c r="AA117" s="1082">
        <v>8.7328566176999711</v>
      </c>
    </row>
    <row r="118" spans="1:27" s="1083" customFormat="1" ht="53.25" customHeight="1" x14ac:dyDescent="0.25">
      <c r="A118" s="1092" t="s">
        <v>169</v>
      </c>
      <c r="B118" s="1060">
        <v>5211</v>
      </c>
      <c r="C118" s="1060">
        <v>1865380.71006</v>
      </c>
      <c r="D118" s="1060">
        <v>239</v>
      </c>
      <c r="E118" s="1060">
        <v>53923.722399999999</v>
      </c>
      <c r="F118" s="1060">
        <v>1672</v>
      </c>
      <c r="G118" s="1060">
        <v>1671255.1486200001</v>
      </c>
      <c r="H118" s="1060">
        <v>0</v>
      </c>
      <c r="I118" s="1060">
        <v>0</v>
      </c>
      <c r="J118" s="1060">
        <v>7122</v>
      </c>
      <c r="K118" s="1060">
        <v>3590559.5810799999</v>
      </c>
      <c r="L118" s="1060">
        <v>0</v>
      </c>
      <c r="M118" s="1060">
        <v>0</v>
      </c>
      <c r="N118" s="1060">
        <v>1</v>
      </c>
      <c r="O118" s="1060">
        <v>138966.65</v>
      </c>
      <c r="P118" s="1060">
        <v>6</v>
      </c>
      <c r="Q118" s="1060">
        <v>2358.6862299999998</v>
      </c>
      <c r="R118" s="1060">
        <v>0</v>
      </c>
      <c r="S118" s="1060">
        <v>0</v>
      </c>
      <c r="T118" s="1060">
        <v>0</v>
      </c>
      <c r="U118" s="1060">
        <v>0</v>
      </c>
      <c r="V118" s="1060">
        <v>11</v>
      </c>
      <c r="W118" s="1060">
        <v>3500</v>
      </c>
      <c r="X118" s="1061">
        <v>7140</v>
      </c>
      <c r="Y118" s="1082">
        <v>0.75081390751318655</v>
      </c>
      <c r="Z118" s="756">
        <v>3735384.9173099999</v>
      </c>
      <c r="AA118" s="1082">
        <v>0.42949936370426978</v>
      </c>
    </row>
    <row r="119" spans="1:27" s="1083" customFormat="1" ht="53.25" customHeight="1" x14ac:dyDescent="0.25">
      <c r="A119" s="1092" t="s">
        <v>170</v>
      </c>
      <c r="B119" s="1060">
        <v>1084</v>
      </c>
      <c r="C119" s="1060">
        <v>694832.79310000001</v>
      </c>
      <c r="D119" s="1060">
        <v>6751</v>
      </c>
      <c r="E119" s="1060">
        <v>2801985.1120000002</v>
      </c>
      <c r="F119" s="1060">
        <v>16226</v>
      </c>
      <c r="G119" s="1060">
        <v>3874456</v>
      </c>
      <c r="H119" s="1060">
        <v>5</v>
      </c>
      <c r="I119" s="1060">
        <v>4621.2259999999997</v>
      </c>
      <c r="J119" s="1060">
        <v>24066</v>
      </c>
      <c r="K119" s="1060">
        <v>7375895.1310999999</v>
      </c>
      <c r="L119" s="1060">
        <v>0</v>
      </c>
      <c r="M119" s="1060">
        <v>0</v>
      </c>
      <c r="N119" s="1060">
        <v>11984</v>
      </c>
      <c r="O119" s="1060">
        <v>27077863.2308698</v>
      </c>
      <c r="P119" s="1060">
        <v>507</v>
      </c>
      <c r="Q119" s="1060">
        <v>100582</v>
      </c>
      <c r="R119" s="1060">
        <v>269</v>
      </c>
      <c r="S119" s="1060">
        <v>1550735.7660000001</v>
      </c>
      <c r="T119" s="1060">
        <v>0</v>
      </c>
      <c r="U119" s="1060">
        <v>0</v>
      </c>
      <c r="V119" s="1060">
        <v>113</v>
      </c>
      <c r="W119" s="1060">
        <v>192700</v>
      </c>
      <c r="X119" s="1061">
        <v>36939</v>
      </c>
      <c r="Y119" s="1062">
        <v>3.8843578332814563</v>
      </c>
      <c r="Z119" s="756">
        <v>36297776.127969801</v>
      </c>
      <c r="AA119" s="1062">
        <v>4.1735649995797361</v>
      </c>
    </row>
    <row r="120" spans="1:27" s="1083" customFormat="1" ht="53.25" customHeight="1" x14ac:dyDescent="0.25">
      <c r="A120" s="1092" t="s">
        <v>171</v>
      </c>
      <c r="B120" s="1060">
        <v>0</v>
      </c>
      <c r="C120" s="1060">
        <v>0</v>
      </c>
      <c r="D120" s="1060">
        <v>0</v>
      </c>
      <c r="E120" s="1060">
        <v>0</v>
      </c>
      <c r="F120" s="1060">
        <v>317</v>
      </c>
      <c r="G120" s="1060">
        <v>146239.20000000001</v>
      </c>
      <c r="H120" s="1060">
        <v>0</v>
      </c>
      <c r="I120" s="1060">
        <v>0</v>
      </c>
      <c r="J120" s="1060">
        <v>317</v>
      </c>
      <c r="K120" s="1060">
        <v>146239.20000000001</v>
      </c>
      <c r="L120" s="1060">
        <v>0</v>
      </c>
      <c r="M120" s="1060">
        <v>0</v>
      </c>
      <c r="N120" s="1060">
        <v>0</v>
      </c>
      <c r="O120" s="1060">
        <v>6860</v>
      </c>
      <c r="P120" s="1060">
        <v>0</v>
      </c>
      <c r="Q120" s="1060">
        <v>0</v>
      </c>
      <c r="R120" s="1060">
        <v>0</v>
      </c>
      <c r="S120" s="1060">
        <v>0</v>
      </c>
      <c r="T120" s="1060">
        <v>0</v>
      </c>
      <c r="U120" s="1060">
        <v>0</v>
      </c>
      <c r="V120" s="1060">
        <v>0</v>
      </c>
      <c r="W120" s="1060">
        <v>0</v>
      </c>
      <c r="X120" s="1061">
        <v>317</v>
      </c>
      <c r="Y120" s="1062">
        <v>3.333445499743419E-2</v>
      </c>
      <c r="Z120" s="756">
        <v>153099.20000000001</v>
      </c>
      <c r="AA120" s="1062">
        <v>1.760354299202618E-2</v>
      </c>
    </row>
    <row r="121" spans="1:27" s="1083" customFormat="1" ht="53.25" hidden="1" customHeight="1" x14ac:dyDescent="0.25">
      <c r="A121" s="1092" t="s">
        <v>172</v>
      </c>
      <c r="B121" s="1060"/>
      <c r="C121" s="1060"/>
      <c r="D121" s="1060"/>
      <c r="E121" s="1060"/>
      <c r="F121" s="1060"/>
      <c r="G121" s="1060"/>
      <c r="H121" s="1060"/>
      <c r="I121" s="1060"/>
      <c r="J121" s="1060"/>
      <c r="K121" s="1060"/>
      <c r="L121" s="1060"/>
      <c r="M121" s="1060"/>
      <c r="N121" s="1060"/>
      <c r="O121" s="1060"/>
      <c r="P121" s="1060"/>
      <c r="Q121" s="1060"/>
      <c r="R121" s="1060"/>
      <c r="S121" s="1060"/>
      <c r="T121" s="1060"/>
      <c r="U121" s="1060"/>
      <c r="V121" s="1060"/>
      <c r="W121" s="1060"/>
      <c r="X121" s="1061">
        <v>0</v>
      </c>
      <c r="Y121" s="1082">
        <v>0</v>
      </c>
      <c r="Z121" s="756">
        <v>0</v>
      </c>
      <c r="AA121" s="1082">
        <v>0</v>
      </c>
    </row>
    <row r="122" spans="1:27" s="1083" customFormat="1" ht="53.25" customHeight="1" x14ac:dyDescent="0.25">
      <c r="A122" s="1092" t="s">
        <v>695</v>
      </c>
      <c r="B122" s="1060">
        <v>0</v>
      </c>
      <c r="C122" s="1060">
        <v>0</v>
      </c>
      <c r="D122" s="1060">
        <v>0</v>
      </c>
      <c r="E122" s="1060">
        <v>0</v>
      </c>
      <c r="F122" s="1060">
        <v>63</v>
      </c>
      <c r="G122" s="1060">
        <v>51110</v>
      </c>
      <c r="H122" s="1060">
        <v>0</v>
      </c>
      <c r="I122" s="1060">
        <v>0</v>
      </c>
      <c r="J122" s="1060">
        <v>63</v>
      </c>
      <c r="K122" s="1060">
        <v>51110</v>
      </c>
      <c r="L122" s="1060">
        <v>0</v>
      </c>
      <c r="M122" s="1060">
        <v>0</v>
      </c>
      <c r="N122" s="1060">
        <v>0</v>
      </c>
      <c r="O122" s="1060">
        <v>0</v>
      </c>
      <c r="P122" s="1060">
        <v>0</v>
      </c>
      <c r="Q122" s="1060">
        <v>0</v>
      </c>
      <c r="R122" s="1060">
        <v>0</v>
      </c>
      <c r="S122" s="1060">
        <v>0</v>
      </c>
      <c r="T122" s="1060">
        <v>0</v>
      </c>
      <c r="U122" s="1060">
        <v>0</v>
      </c>
      <c r="V122" s="1060">
        <v>0</v>
      </c>
      <c r="W122" s="1060">
        <v>0</v>
      </c>
      <c r="X122" s="1061">
        <v>63</v>
      </c>
      <c r="Y122" s="1082">
        <v>6.6248285957045874E-3</v>
      </c>
      <c r="Z122" s="756">
        <v>51110</v>
      </c>
      <c r="AA122" s="1082">
        <v>5.8766935576571137E-3</v>
      </c>
    </row>
    <row r="123" spans="1:27" s="1083" customFormat="1" ht="53.25" customHeight="1" x14ac:dyDescent="0.25">
      <c r="A123" s="1092" t="s">
        <v>319</v>
      </c>
      <c r="B123" s="1060">
        <v>608</v>
      </c>
      <c r="C123" s="1060">
        <v>107691.719</v>
      </c>
      <c r="D123" s="1060">
        <v>467</v>
      </c>
      <c r="E123" s="1060">
        <v>63896.281999999999</v>
      </c>
      <c r="F123" s="1060">
        <v>0</v>
      </c>
      <c r="G123" s="1060">
        <v>0</v>
      </c>
      <c r="H123" s="1060">
        <v>0</v>
      </c>
      <c r="I123" s="1060">
        <v>0</v>
      </c>
      <c r="J123" s="1060">
        <v>1075</v>
      </c>
      <c r="K123" s="1060">
        <v>171588.00099999999</v>
      </c>
      <c r="L123" s="1060">
        <v>0</v>
      </c>
      <c r="M123" s="1060">
        <v>0</v>
      </c>
      <c r="N123" s="1060">
        <v>0</v>
      </c>
      <c r="O123" s="1060">
        <v>0</v>
      </c>
      <c r="P123" s="1060">
        <v>3</v>
      </c>
      <c r="Q123" s="1060">
        <v>916.00199999999995</v>
      </c>
      <c r="R123" s="1060">
        <v>0</v>
      </c>
      <c r="S123" s="1060">
        <v>0</v>
      </c>
      <c r="T123" s="1060">
        <v>0</v>
      </c>
      <c r="U123" s="1060">
        <v>0</v>
      </c>
      <c r="V123" s="1060">
        <v>6973</v>
      </c>
      <c r="W123" s="1060">
        <v>2049190</v>
      </c>
      <c r="X123" s="1061">
        <v>8051</v>
      </c>
      <c r="Y123" s="1062">
        <v>0.84661103212726396</v>
      </c>
      <c r="Z123" s="756">
        <v>2221694.003</v>
      </c>
      <c r="AA123" s="1062">
        <v>0.25545323487606231</v>
      </c>
    </row>
    <row r="124" spans="1:27" s="1083" customFormat="1" ht="53.25" customHeight="1" x14ac:dyDescent="0.25">
      <c r="A124" s="1092" t="s">
        <v>173</v>
      </c>
      <c r="B124" s="1060">
        <v>25672</v>
      </c>
      <c r="C124" s="1060">
        <v>8065149.7580000199</v>
      </c>
      <c r="D124" s="1060">
        <v>58669</v>
      </c>
      <c r="E124" s="1060">
        <v>15438807.649</v>
      </c>
      <c r="F124" s="1060">
        <v>5270</v>
      </c>
      <c r="G124" s="1060">
        <v>1577345</v>
      </c>
      <c r="H124" s="1060">
        <v>0</v>
      </c>
      <c r="I124" s="1060">
        <v>0</v>
      </c>
      <c r="J124" s="1060">
        <v>89611</v>
      </c>
      <c r="K124" s="1060">
        <v>25081302.40700002</v>
      </c>
      <c r="L124" s="1060">
        <v>1233</v>
      </c>
      <c r="M124" s="1060">
        <v>60610.639000000003</v>
      </c>
      <c r="N124" s="1060">
        <v>287</v>
      </c>
      <c r="O124" s="1060">
        <v>14987887.7659998</v>
      </c>
      <c r="P124" s="1060">
        <v>313</v>
      </c>
      <c r="Q124" s="1060">
        <v>293826.40599999903</v>
      </c>
      <c r="R124" s="1060">
        <v>15</v>
      </c>
      <c r="S124" s="1060">
        <v>58963.814219999796</v>
      </c>
      <c r="T124" s="1060">
        <v>3261</v>
      </c>
      <c r="U124" s="1060">
        <v>2833262.2559500001</v>
      </c>
      <c r="V124" s="1060">
        <v>4</v>
      </c>
      <c r="W124" s="1060">
        <v>2500</v>
      </c>
      <c r="X124" s="1061">
        <v>94724</v>
      </c>
      <c r="Y124" s="1062">
        <v>9.9607978396749424</v>
      </c>
      <c r="Z124" s="756">
        <v>43318353.288169816</v>
      </c>
      <c r="AA124" s="1062">
        <v>4.9807999940697005</v>
      </c>
    </row>
    <row r="125" spans="1:27" s="1083" customFormat="1" ht="53.25" customHeight="1" x14ac:dyDescent="0.25">
      <c r="A125" s="1092" t="s">
        <v>174</v>
      </c>
      <c r="B125" s="1060">
        <v>4241</v>
      </c>
      <c r="C125" s="1060">
        <v>1257235.7180000001</v>
      </c>
      <c r="D125" s="1060">
        <v>3388</v>
      </c>
      <c r="E125" s="1060">
        <v>901265.32400000002</v>
      </c>
      <c r="F125" s="1060">
        <v>15610</v>
      </c>
      <c r="G125" s="1060">
        <v>14146203.671</v>
      </c>
      <c r="H125" s="1060">
        <v>0</v>
      </c>
      <c r="I125" s="1060">
        <v>0</v>
      </c>
      <c r="J125" s="1060">
        <v>23239</v>
      </c>
      <c r="K125" s="1060">
        <v>16304704.713</v>
      </c>
      <c r="L125" s="1060">
        <v>0</v>
      </c>
      <c r="M125" s="1060">
        <v>0</v>
      </c>
      <c r="N125" s="1060">
        <v>196</v>
      </c>
      <c r="O125" s="1060">
        <v>9516995.4049999993</v>
      </c>
      <c r="P125" s="1060">
        <v>24</v>
      </c>
      <c r="Q125" s="1060">
        <v>12069.857</v>
      </c>
      <c r="R125" s="1060">
        <v>5</v>
      </c>
      <c r="S125" s="1060">
        <v>13042.070000000298</v>
      </c>
      <c r="T125" s="1060">
        <v>0</v>
      </c>
      <c r="U125" s="1060">
        <v>0</v>
      </c>
      <c r="V125" s="1060">
        <v>6757</v>
      </c>
      <c r="W125" s="1060">
        <v>3559600</v>
      </c>
      <c r="X125" s="1061">
        <v>30221</v>
      </c>
      <c r="Y125" s="1082">
        <v>3.1779197617585448</v>
      </c>
      <c r="Z125" s="756">
        <v>29406412.045000002</v>
      </c>
      <c r="AA125" s="1082">
        <v>3.3811870909540609</v>
      </c>
    </row>
    <row r="126" spans="1:27" s="1083" customFormat="1" ht="53.25" customHeight="1" x14ac:dyDescent="0.25">
      <c r="A126" s="1092" t="s">
        <v>691</v>
      </c>
      <c r="B126" s="1060">
        <v>9179</v>
      </c>
      <c r="C126" s="1060">
        <v>4385847.4579999996</v>
      </c>
      <c r="D126" s="1060">
        <v>2833</v>
      </c>
      <c r="E126" s="1060">
        <v>1369656.9569999999</v>
      </c>
      <c r="F126" s="1060">
        <v>2426</v>
      </c>
      <c r="G126" s="1060">
        <v>1277437.8659999999</v>
      </c>
      <c r="H126" s="1060">
        <v>0</v>
      </c>
      <c r="I126" s="1060">
        <v>0</v>
      </c>
      <c r="J126" s="1060">
        <v>14438</v>
      </c>
      <c r="K126" s="1060">
        <v>7032942.2809999995</v>
      </c>
      <c r="L126" s="1060">
        <v>0</v>
      </c>
      <c r="M126" s="1060">
        <v>0</v>
      </c>
      <c r="N126" s="1060">
        <v>0</v>
      </c>
      <c r="O126" s="1060">
        <v>0</v>
      </c>
      <c r="P126" s="1060">
        <v>79</v>
      </c>
      <c r="Q126" s="1060">
        <v>53162.67</v>
      </c>
      <c r="R126" s="1060">
        <v>0</v>
      </c>
      <c r="S126" s="1060">
        <v>0</v>
      </c>
      <c r="T126" s="1060">
        <v>0</v>
      </c>
      <c r="U126" s="1060">
        <v>0</v>
      </c>
      <c r="V126" s="1060">
        <v>1260</v>
      </c>
      <c r="W126" s="1060">
        <v>535050</v>
      </c>
      <c r="X126" s="1061">
        <v>15777</v>
      </c>
      <c r="Y126" s="1082">
        <v>1.6590463611814488</v>
      </c>
      <c r="Z126" s="756">
        <v>7621154.9509999994</v>
      </c>
      <c r="AA126" s="1082">
        <v>0.87629020157402293</v>
      </c>
    </row>
    <row r="127" spans="1:27" s="1083" customFormat="1" ht="53.25" customHeight="1" x14ac:dyDescent="0.25">
      <c r="A127" s="1069" t="s">
        <v>255</v>
      </c>
      <c r="B127" s="1070">
        <v>439719</v>
      </c>
      <c r="C127" s="1070">
        <v>121130741.75801</v>
      </c>
      <c r="D127" s="1070">
        <v>168256</v>
      </c>
      <c r="E127" s="1070">
        <v>41090162.121789999</v>
      </c>
      <c r="F127" s="1070">
        <v>158606</v>
      </c>
      <c r="G127" s="1070">
        <v>91241057.349979997</v>
      </c>
      <c r="H127" s="1070">
        <v>48</v>
      </c>
      <c r="I127" s="1070">
        <v>26305.775999999998</v>
      </c>
      <c r="J127" s="1070">
        <v>766629</v>
      </c>
      <c r="K127" s="1070">
        <v>253488267.00577995</v>
      </c>
      <c r="L127" s="1070">
        <v>6241</v>
      </c>
      <c r="M127" s="1070">
        <v>862310.397</v>
      </c>
      <c r="N127" s="1070">
        <v>59001</v>
      </c>
      <c r="O127" s="1070">
        <v>527186051.37714851</v>
      </c>
      <c r="P127" s="1070">
        <v>3876</v>
      </c>
      <c r="Q127" s="1070">
        <v>3115028.2061699992</v>
      </c>
      <c r="R127" s="1070">
        <v>7157</v>
      </c>
      <c r="S127" s="1070">
        <v>16049195.996080002</v>
      </c>
      <c r="T127" s="1070">
        <v>4091</v>
      </c>
      <c r="U127" s="1070">
        <v>3867138.1969500002</v>
      </c>
      <c r="V127" s="1070">
        <v>103973</v>
      </c>
      <c r="W127" s="1070">
        <v>65138749.5</v>
      </c>
      <c r="X127" s="1094">
        <v>950968</v>
      </c>
      <c r="Y127" s="1095">
        <v>100</v>
      </c>
      <c r="Z127" s="757">
        <v>869706740.67912841</v>
      </c>
      <c r="AA127" s="1095">
        <v>100</v>
      </c>
    </row>
    <row r="128" spans="1:27" ht="50.25" customHeight="1" x14ac:dyDescent="0.5">
      <c r="A128" s="1075" t="s">
        <v>320</v>
      </c>
      <c r="B128" s="1087"/>
      <c r="C128" s="1087"/>
      <c r="D128" s="1087"/>
      <c r="E128" s="1087"/>
      <c r="F128" s="1087"/>
      <c r="G128" s="1087"/>
      <c r="H128" s="1087"/>
      <c r="I128" s="1087"/>
      <c r="J128" s="1087"/>
      <c r="K128" s="1087"/>
      <c r="L128" s="1087"/>
      <c r="M128" s="1087"/>
      <c r="N128" s="1087"/>
      <c r="O128" s="1087"/>
      <c r="P128" s="1087"/>
      <c r="Q128" s="1087"/>
      <c r="R128" s="1087"/>
      <c r="S128" s="1087"/>
      <c r="T128" s="1087"/>
      <c r="U128" s="1087"/>
      <c r="V128" s="1087"/>
      <c r="W128" s="1087"/>
      <c r="X128" s="1087"/>
      <c r="Y128" s="1090"/>
      <c r="Z128" s="1089"/>
      <c r="AA128" s="1090"/>
    </row>
    <row r="129" spans="1:27" x14ac:dyDescent="0.5">
      <c r="A129" s="1050" t="s">
        <v>904</v>
      </c>
    </row>
    <row r="130" spans="1:27" x14ac:dyDescent="0.5">
      <c r="A130" s="1056" t="s">
        <v>955</v>
      </c>
    </row>
    <row r="131" spans="1:27" x14ac:dyDescent="0.5">
      <c r="A131" s="1057"/>
      <c r="X131" s="1735" t="s">
        <v>439</v>
      </c>
      <c r="Y131" s="1735"/>
      <c r="Z131" s="1735"/>
      <c r="AA131" s="1735"/>
    </row>
    <row r="132" spans="1:27" ht="50.25" customHeight="1" x14ac:dyDescent="0.5">
      <c r="A132" s="1715" t="s">
        <v>265</v>
      </c>
      <c r="B132" s="1737" t="s">
        <v>586</v>
      </c>
      <c r="C132" s="1719"/>
      <c r="D132" s="1719"/>
      <c r="E132" s="1719"/>
      <c r="F132" s="1719"/>
      <c r="G132" s="1719"/>
      <c r="H132" s="1719"/>
      <c r="I132" s="1719"/>
      <c r="J132" s="1719"/>
      <c r="K132" s="1719"/>
      <c r="L132" s="1719"/>
      <c r="M132" s="1719"/>
      <c r="N132" s="1719"/>
      <c r="O132" s="1720"/>
      <c r="P132" s="1721" t="s">
        <v>593</v>
      </c>
      <c r="Q132" s="1722"/>
      <c r="R132" s="1721" t="s">
        <v>499</v>
      </c>
      <c r="S132" s="1722"/>
      <c r="T132" s="1721" t="s">
        <v>500</v>
      </c>
      <c r="U132" s="1722"/>
      <c r="V132" s="1721" t="s">
        <v>443</v>
      </c>
      <c r="W132" s="1722"/>
      <c r="X132" s="1729" t="s">
        <v>592</v>
      </c>
      <c r="Y132" s="1730"/>
      <c r="Z132" s="1730"/>
      <c r="AA132" s="1731"/>
    </row>
    <row r="133" spans="1:27" ht="50.25" customHeight="1" x14ac:dyDescent="0.5">
      <c r="A133" s="1716"/>
      <c r="B133" s="1725" t="s">
        <v>188</v>
      </c>
      <c r="C133" s="1702"/>
      <c r="D133" s="1702"/>
      <c r="E133" s="1702"/>
      <c r="F133" s="1702"/>
      <c r="G133" s="1702"/>
      <c r="H133" s="1702"/>
      <c r="I133" s="1702"/>
      <c r="J133" s="1702"/>
      <c r="K133" s="1703"/>
      <c r="L133" s="1704" t="s">
        <v>193</v>
      </c>
      <c r="M133" s="1705"/>
      <c r="N133" s="1704" t="s">
        <v>194</v>
      </c>
      <c r="O133" s="1705"/>
      <c r="P133" s="1723"/>
      <c r="Q133" s="1724"/>
      <c r="R133" s="1723"/>
      <c r="S133" s="1724"/>
      <c r="T133" s="1723"/>
      <c r="U133" s="1724"/>
      <c r="V133" s="1723"/>
      <c r="W133" s="1724"/>
      <c r="X133" s="1732"/>
      <c r="Y133" s="1733"/>
      <c r="Z133" s="1733"/>
      <c r="AA133" s="1734"/>
    </row>
    <row r="134" spans="1:27" ht="50.25" customHeight="1" x14ac:dyDescent="0.5">
      <c r="A134" s="1716"/>
      <c r="B134" s="1726" t="s">
        <v>189</v>
      </c>
      <c r="C134" s="1707"/>
      <c r="D134" s="1726" t="s">
        <v>587</v>
      </c>
      <c r="E134" s="1707"/>
      <c r="F134" s="1726" t="s">
        <v>191</v>
      </c>
      <c r="G134" s="1707"/>
      <c r="H134" s="1726" t="s">
        <v>588</v>
      </c>
      <c r="I134" s="1707"/>
      <c r="J134" s="1726" t="s">
        <v>316</v>
      </c>
      <c r="K134" s="1707"/>
      <c r="L134" s="353" t="s">
        <v>256</v>
      </c>
      <c r="M134" s="353" t="s">
        <v>257</v>
      </c>
      <c r="N134" s="353" t="s">
        <v>256</v>
      </c>
      <c r="O134" s="353" t="s">
        <v>257</v>
      </c>
      <c r="P134" s="353" t="s">
        <v>256</v>
      </c>
      <c r="Q134" s="353" t="s">
        <v>257</v>
      </c>
      <c r="R134" s="353" t="s">
        <v>256</v>
      </c>
      <c r="S134" s="353" t="s">
        <v>257</v>
      </c>
      <c r="T134" s="353" t="s">
        <v>256</v>
      </c>
      <c r="U134" s="353" t="s">
        <v>257</v>
      </c>
      <c r="V134" s="353" t="s">
        <v>256</v>
      </c>
      <c r="W134" s="353" t="s">
        <v>257</v>
      </c>
      <c r="X134" s="353" t="s">
        <v>256</v>
      </c>
      <c r="Y134" s="1697" t="s">
        <v>258</v>
      </c>
      <c r="Z134" s="353" t="s">
        <v>257</v>
      </c>
      <c r="AA134" s="1697" t="s">
        <v>258</v>
      </c>
    </row>
    <row r="135" spans="1:27" ht="51.6" x14ac:dyDescent="0.5">
      <c r="A135" s="1716"/>
      <c r="B135" s="510" t="s">
        <v>648</v>
      </c>
      <c r="C135" s="510" t="s">
        <v>650</v>
      </c>
      <c r="D135" s="510" t="s">
        <v>648</v>
      </c>
      <c r="E135" s="510" t="s">
        <v>650</v>
      </c>
      <c r="F135" s="510" t="s">
        <v>648</v>
      </c>
      <c r="G135" s="510" t="s">
        <v>650</v>
      </c>
      <c r="H135" s="510" t="s">
        <v>648</v>
      </c>
      <c r="I135" s="510" t="s">
        <v>650</v>
      </c>
      <c r="J135" s="510" t="s">
        <v>648</v>
      </c>
      <c r="K135" s="510" t="s">
        <v>650</v>
      </c>
      <c r="L135" s="353" t="s">
        <v>259</v>
      </c>
      <c r="M135" s="353" t="s">
        <v>260</v>
      </c>
      <c r="N135" s="353" t="s">
        <v>259</v>
      </c>
      <c r="O135" s="353" t="s">
        <v>260</v>
      </c>
      <c r="P135" s="353" t="s">
        <v>259</v>
      </c>
      <c r="Q135" s="353" t="s">
        <v>260</v>
      </c>
      <c r="R135" s="353" t="s">
        <v>259</v>
      </c>
      <c r="S135" s="353" t="s">
        <v>260</v>
      </c>
      <c r="T135" s="353" t="s">
        <v>259</v>
      </c>
      <c r="U135" s="353" t="s">
        <v>260</v>
      </c>
      <c r="V135" s="353" t="s">
        <v>259</v>
      </c>
      <c r="W135" s="353" t="s">
        <v>260</v>
      </c>
      <c r="X135" s="353" t="s">
        <v>259</v>
      </c>
      <c r="Y135" s="1698"/>
      <c r="Z135" s="353" t="s">
        <v>260</v>
      </c>
      <c r="AA135" s="1698"/>
    </row>
    <row r="136" spans="1:27" ht="51.6" x14ac:dyDescent="0.5">
      <c r="A136" s="1717"/>
      <c r="B136" s="556" t="s">
        <v>653</v>
      </c>
      <c r="C136" s="354" t="s">
        <v>262</v>
      </c>
      <c r="D136" s="556" t="s">
        <v>653</v>
      </c>
      <c r="E136" s="354" t="s">
        <v>262</v>
      </c>
      <c r="F136" s="556" t="s">
        <v>653</v>
      </c>
      <c r="G136" s="354" t="s">
        <v>262</v>
      </c>
      <c r="H136" s="556" t="s">
        <v>653</v>
      </c>
      <c r="I136" s="354" t="s">
        <v>262</v>
      </c>
      <c r="J136" s="556" t="s">
        <v>653</v>
      </c>
      <c r="K136" s="354" t="s">
        <v>262</v>
      </c>
      <c r="L136" s="556" t="s">
        <v>653</v>
      </c>
      <c r="M136" s="354" t="s">
        <v>262</v>
      </c>
      <c r="N136" s="556" t="s">
        <v>653</v>
      </c>
      <c r="O136" s="354" t="s">
        <v>262</v>
      </c>
      <c r="P136" s="556" t="s">
        <v>653</v>
      </c>
      <c r="Q136" s="354" t="s">
        <v>262</v>
      </c>
      <c r="R136" s="556" t="s">
        <v>653</v>
      </c>
      <c r="S136" s="354" t="s">
        <v>262</v>
      </c>
      <c r="T136" s="556" t="s">
        <v>653</v>
      </c>
      <c r="U136" s="354" t="s">
        <v>262</v>
      </c>
      <c r="V136" s="556" t="s">
        <v>653</v>
      </c>
      <c r="W136" s="354" t="s">
        <v>262</v>
      </c>
      <c r="X136" s="556" t="s">
        <v>653</v>
      </c>
      <c r="Y136" s="354" t="s">
        <v>263</v>
      </c>
      <c r="Z136" s="354" t="s">
        <v>262</v>
      </c>
      <c r="AA136" s="354" t="s">
        <v>263</v>
      </c>
    </row>
    <row r="137" spans="1:27" s="1083" customFormat="1" ht="53.25" customHeight="1" x14ac:dyDescent="0.25">
      <c r="A137" s="1092" t="s">
        <v>636</v>
      </c>
      <c r="B137" s="1060">
        <v>0</v>
      </c>
      <c r="C137" s="1060">
        <v>0</v>
      </c>
      <c r="D137" s="1060">
        <v>0</v>
      </c>
      <c r="E137" s="1060">
        <v>0</v>
      </c>
      <c r="F137" s="1060">
        <v>0</v>
      </c>
      <c r="G137" s="1060">
        <v>0</v>
      </c>
      <c r="H137" s="1060">
        <v>0</v>
      </c>
      <c r="I137" s="1060">
        <v>0</v>
      </c>
      <c r="J137" s="1060">
        <v>0</v>
      </c>
      <c r="K137" s="1060">
        <v>0</v>
      </c>
      <c r="L137" s="1060">
        <v>0</v>
      </c>
      <c r="M137" s="1060">
        <v>0</v>
      </c>
      <c r="N137" s="1060">
        <v>0</v>
      </c>
      <c r="O137" s="1060">
        <v>0</v>
      </c>
      <c r="P137" s="1060">
        <v>0</v>
      </c>
      <c r="Q137" s="1060">
        <v>0</v>
      </c>
      <c r="R137" s="1060">
        <v>0</v>
      </c>
      <c r="S137" s="1060">
        <v>0</v>
      </c>
      <c r="T137" s="1060">
        <v>0</v>
      </c>
      <c r="U137" s="1060">
        <v>0</v>
      </c>
      <c r="V137" s="1060">
        <v>0</v>
      </c>
      <c r="W137" s="1060">
        <v>0</v>
      </c>
      <c r="X137" s="1061">
        <v>0</v>
      </c>
      <c r="Y137" s="1062">
        <v>0</v>
      </c>
      <c r="Z137" s="756">
        <v>0</v>
      </c>
      <c r="AA137" s="1062">
        <v>0</v>
      </c>
    </row>
    <row r="138" spans="1:27" s="1083" customFormat="1" ht="53.25" customHeight="1" x14ac:dyDescent="0.25">
      <c r="A138" s="1092" t="s">
        <v>159</v>
      </c>
      <c r="B138" s="1060">
        <v>51291</v>
      </c>
      <c r="C138" s="1060">
        <v>13968603.448999999</v>
      </c>
      <c r="D138" s="1060">
        <v>13025</v>
      </c>
      <c r="E138" s="1060">
        <v>-6162871.3030000003</v>
      </c>
      <c r="F138" s="1060">
        <v>10426</v>
      </c>
      <c r="G138" s="1060">
        <v>1037929.24</v>
      </c>
      <c r="H138" s="1060">
        <v>0</v>
      </c>
      <c r="I138" s="1060">
        <v>0</v>
      </c>
      <c r="J138" s="1060">
        <v>74742</v>
      </c>
      <c r="K138" s="1060">
        <v>8843661.3859999999</v>
      </c>
      <c r="L138" s="1060">
        <v>0</v>
      </c>
      <c r="M138" s="1060">
        <v>0</v>
      </c>
      <c r="N138" s="1060">
        <v>0</v>
      </c>
      <c r="O138" s="1060">
        <v>0</v>
      </c>
      <c r="P138" s="1060">
        <v>2</v>
      </c>
      <c r="Q138" s="1060">
        <v>-71919.929999999993</v>
      </c>
      <c r="R138" s="1060">
        <v>345</v>
      </c>
      <c r="S138" s="1060">
        <v>6554456.8485399997</v>
      </c>
      <c r="T138" s="1060">
        <v>0</v>
      </c>
      <c r="U138" s="1060">
        <v>50313.807999999997</v>
      </c>
      <c r="V138" s="1060">
        <v>180391</v>
      </c>
      <c r="W138" s="1060">
        <v>471525174.23333001</v>
      </c>
      <c r="X138" s="1061">
        <v>255480</v>
      </c>
      <c r="Y138" s="1062">
        <v>86.91274026194931</v>
      </c>
      <c r="Z138" s="756">
        <v>486901686.34587002</v>
      </c>
      <c r="AA138" s="1062">
        <v>63.264204873027154</v>
      </c>
    </row>
    <row r="139" spans="1:27" s="1083" customFormat="1" ht="53.25" customHeight="1" x14ac:dyDescent="0.25">
      <c r="A139" s="1092" t="s">
        <v>694</v>
      </c>
      <c r="B139" s="1060">
        <v>81</v>
      </c>
      <c r="C139" s="1060">
        <v>28037</v>
      </c>
      <c r="D139" s="1060">
        <v>303</v>
      </c>
      <c r="E139" s="1060">
        <v>33303</v>
      </c>
      <c r="F139" s="1060">
        <v>12</v>
      </c>
      <c r="G139" s="1060">
        <v>7100</v>
      </c>
      <c r="H139" s="1060">
        <v>0</v>
      </c>
      <c r="I139" s="1060">
        <v>0</v>
      </c>
      <c r="J139" s="1060">
        <v>396</v>
      </c>
      <c r="K139" s="1060">
        <v>68440</v>
      </c>
      <c r="L139" s="1060">
        <v>0</v>
      </c>
      <c r="M139" s="1060">
        <v>0</v>
      </c>
      <c r="N139" s="1060">
        <v>0</v>
      </c>
      <c r="O139" s="1060">
        <v>0</v>
      </c>
      <c r="P139" s="1060">
        <v>65</v>
      </c>
      <c r="Q139" s="1060">
        <v>15190</v>
      </c>
      <c r="R139" s="1060">
        <v>0</v>
      </c>
      <c r="S139" s="1060">
        <v>0</v>
      </c>
      <c r="T139" s="1060">
        <v>0</v>
      </c>
      <c r="U139" s="1060">
        <v>0</v>
      </c>
      <c r="V139" s="1060">
        <v>0</v>
      </c>
      <c r="W139" s="1060">
        <v>0</v>
      </c>
      <c r="X139" s="1061">
        <v>461</v>
      </c>
      <c r="Y139" s="1062">
        <v>0.1568293927538697</v>
      </c>
      <c r="Z139" s="756">
        <v>83630</v>
      </c>
      <c r="AA139" s="1062">
        <v>1.0866229470753891E-2</v>
      </c>
    </row>
    <row r="140" spans="1:27" s="1083" customFormat="1" ht="53.25" customHeight="1" x14ac:dyDescent="0.25">
      <c r="A140" s="1092" t="s">
        <v>160</v>
      </c>
      <c r="B140" s="1060">
        <v>0</v>
      </c>
      <c r="C140" s="1060">
        <v>305505</v>
      </c>
      <c r="D140" s="1060">
        <v>0</v>
      </c>
      <c r="E140" s="1060">
        <v>487468</v>
      </c>
      <c r="F140" s="1060">
        <v>35</v>
      </c>
      <c r="G140" s="1060">
        <v>21828</v>
      </c>
      <c r="H140" s="1060">
        <v>0</v>
      </c>
      <c r="I140" s="1060">
        <v>0</v>
      </c>
      <c r="J140" s="1060">
        <v>35</v>
      </c>
      <c r="K140" s="1060">
        <v>814801</v>
      </c>
      <c r="L140" s="1060">
        <v>0</v>
      </c>
      <c r="M140" s="1060">
        <v>0</v>
      </c>
      <c r="N140" s="1060">
        <v>0</v>
      </c>
      <c r="O140" s="1060">
        <v>0</v>
      </c>
      <c r="P140" s="1060">
        <v>64</v>
      </c>
      <c r="Q140" s="1060">
        <v>28026</v>
      </c>
      <c r="R140" s="1060">
        <v>55</v>
      </c>
      <c r="S140" s="1060">
        <v>277222</v>
      </c>
      <c r="T140" s="1060">
        <v>0</v>
      </c>
      <c r="U140" s="1060">
        <v>0</v>
      </c>
      <c r="V140" s="1060">
        <v>0</v>
      </c>
      <c r="W140" s="1060">
        <v>0</v>
      </c>
      <c r="X140" s="1061">
        <v>154</v>
      </c>
      <c r="Y140" s="1062">
        <v>5.2389862221466237E-2</v>
      </c>
      <c r="Z140" s="756">
        <v>1120049</v>
      </c>
      <c r="AA140" s="1062">
        <v>0.14553042511644654</v>
      </c>
    </row>
    <row r="141" spans="1:27" s="1083" customFormat="1" ht="53.25" customHeight="1" x14ac:dyDescent="0.25">
      <c r="A141" s="1092" t="s">
        <v>161</v>
      </c>
      <c r="B141" s="1060">
        <v>0</v>
      </c>
      <c r="C141" s="1060">
        <v>0</v>
      </c>
      <c r="D141" s="1060">
        <v>0</v>
      </c>
      <c r="E141" s="1060">
        <v>0</v>
      </c>
      <c r="F141" s="1060">
        <v>0</v>
      </c>
      <c r="G141" s="1060">
        <v>0</v>
      </c>
      <c r="H141" s="1060">
        <v>0</v>
      </c>
      <c r="I141" s="1060">
        <v>0</v>
      </c>
      <c r="J141" s="1060">
        <v>0</v>
      </c>
      <c r="K141" s="1060">
        <v>0</v>
      </c>
      <c r="L141" s="1060">
        <v>0</v>
      </c>
      <c r="M141" s="1060">
        <v>0</v>
      </c>
      <c r="N141" s="1060">
        <v>0</v>
      </c>
      <c r="O141" s="1060">
        <v>26860896</v>
      </c>
      <c r="P141" s="1060">
        <v>0</v>
      </c>
      <c r="Q141" s="1060">
        <v>0</v>
      </c>
      <c r="R141" s="1060">
        <v>0</v>
      </c>
      <c r="S141" s="1060">
        <v>0</v>
      </c>
      <c r="T141" s="1060">
        <v>0</v>
      </c>
      <c r="U141" s="1060">
        <v>0</v>
      </c>
      <c r="V141" s="1060">
        <v>0</v>
      </c>
      <c r="W141" s="1060">
        <v>0</v>
      </c>
      <c r="X141" s="1061">
        <v>0</v>
      </c>
      <c r="Y141" s="1062">
        <v>0</v>
      </c>
      <c r="Z141" s="756">
        <v>26860896</v>
      </c>
      <c r="AA141" s="1082">
        <v>3.4900951778794131</v>
      </c>
    </row>
    <row r="142" spans="1:27" s="1083" customFormat="1" ht="53.25" customHeight="1" x14ac:dyDescent="0.25">
      <c r="A142" s="1092" t="s">
        <v>162</v>
      </c>
      <c r="B142" s="1060">
        <v>0</v>
      </c>
      <c r="C142" s="1060">
        <v>0</v>
      </c>
      <c r="D142" s="1060">
        <v>5</v>
      </c>
      <c r="E142" s="1060">
        <v>800</v>
      </c>
      <c r="F142" s="1060">
        <v>0</v>
      </c>
      <c r="G142" s="1060">
        <v>0</v>
      </c>
      <c r="H142" s="1060">
        <v>0</v>
      </c>
      <c r="I142" s="1060">
        <v>0</v>
      </c>
      <c r="J142" s="1060">
        <v>5</v>
      </c>
      <c r="K142" s="1060">
        <v>800</v>
      </c>
      <c r="L142" s="1060">
        <v>0</v>
      </c>
      <c r="M142" s="1060">
        <v>0</v>
      </c>
      <c r="N142" s="1060">
        <v>0</v>
      </c>
      <c r="O142" s="1060">
        <v>539</v>
      </c>
      <c r="P142" s="1060">
        <v>0</v>
      </c>
      <c r="Q142" s="1060">
        <v>0</v>
      </c>
      <c r="R142" s="1060">
        <v>0</v>
      </c>
      <c r="S142" s="1060">
        <v>0</v>
      </c>
      <c r="T142" s="1060">
        <v>0</v>
      </c>
      <c r="U142" s="1060">
        <v>0</v>
      </c>
      <c r="V142" s="1060">
        <v>0</v>
      </c>
      <c r="W142" s="1060">
        <v>0</v>
      </c>
      <c r="X142" s="1061">
        <v>5</v>
      </c>
      <c r="Y142" s="1062">
        <v>1.7009695526450078E-3</v>
      </c>
      <c r="Z142" s="756">
        <v>1339</v>
      </c>
      <c r="AA142" s="1082">
        <v>1.7397920915149422E-4</v>
      </c>
    </row>
    <row r="143" spans="1:27" s="1083" customFormat="1" ht="53.25" customHeight="1" x14ac:dyDescent="0.25">
      <c r="A143" s="1092" t="s">
        <v>163</v>
      </c>
      <c r="B143" s="1060">
        <v>0</v>
      </c>
      <c r="C143" s="1060">
        <v>0</v>
      </c>
      <c r="D143" s="1060">
        <v>3</v>
      </c>
      <c r="E143" s="1060">
        <v>300</v>
      </c>
      <c r="F143" s="1060">
        <v>1156</v>
      </c>
      <c r="G143" s="1060">
        <v>91950</v>
      </c>
      <c r="H143" s="1060">
        <v>0</v>
      </c>
      <c r="I143" s="1060">
        <v>0</v>
      </c>
      <c r="J143" s="1060">
        <v>1159</v>
      </c>
      <c r="K143" s="1060">
        <v>92250</v>
      </c>
      <c r="L143" s="1060">
        <v>0</v>
      </c>
      <c r="M143" s="1060">
        <v>0</v>
      </c>
      <c r="N143" s="1060">
        <v>0</v>
      </c>
      <c r="O143" s="1060">
        <v>218442.5</v>
      </c>
      <c r="P143" s="1060">
        <v>5</v>
      </c>
      <c r="Q143" s="1060">
        <v>580</v>
      </c>
      <c r="R143" s="1060">
        <v>0</v>
      </c>
      <c r="S143" s="1060">
        <v>0</v>
      </c>
      <c r="T143" s="1060">
        <v>0</v>
      </c>
      <c r="U143" s="1060">
        <v>0</v>
      </c>
      <c r="V143" s="1060">
        <v>0</v>
      </c>
      <c r="W143" s="1060">
        <v>0</v>
      </c>
      <c r="X143" s="1061">
        <v>1164</v>
      </c>
      <c r="Y143" s="1062">
        <v>0.39598571185575776</v>
      </c>
      <c r="Z143" s="756">
        <v>311272.5</v>
      </c>
      <c r="AA143" s="1082">
        <v>4.0444319178945837E-2</v>
      </c>
    </row>
    <row r="144" spans="1:27" s="1083" customFormat="1" ht="53.25" customHeight="1" x14ac:dyDescent="0.25">
      <c r="A144" s="1092" t="s">
        <v>164</v>
      </c>
      <c r="B144" s="1060">
        <v>6187</v>
      </c>
      <c r="C144" s="1060">
        <v>2673192.8180000186</v>
      </c>
      <c r="D144" s="1060">
        <v>14806</v>
      </c>
      <c r="E144" s="1060">
        <v>7649175.3529999852</v>
      </c>
      <c r="F144" s="1060">
        <v>0</v>
      </c>
      <c r="G144" s="1060">
        <v>901.80000001192093</v>
      </c>
      <c r="H144" s="1060">
        <v>0</v>
      </c>
      <c r="I144" s="1060">
        <v>0</v>
      </c>
      <c r="J144" s="1060">
        <v>20993</v>
      </c>
      <c r="K144" s="1060">
        <v>10323269.971000016</v>
      </c>
      <c r="L144" s="1060">
        <v>517</v>
      </c>
      <c r="M144" s="1060">
        <v>43104.671999999788</v>
      </c>
      <c r="N144" s="1060">
        <v>90</v>
      </c>
      <c r="O144" s="1060">
        <v>36059421.085319757</v>
      </c>
      <c r="P144" s="1060">
        <v>117</v>
      </c>
      <c r="Q144" s="1060">
        <v>238903.60099999793</v>
      </c>
      <c r="R144" s="1060">
        <v>60</v>
      </c>
      <c r="S144" s="1060">
        <v>7059180.6410000026</v>
      </c>
      <c r="T144" s="1060">
        <v>0</v>
      </c>
      <c r="U144" s="1060">
        <v>0</v>
      </c>
      <c r="V144" s="1060">
        <v>0</v>
      </c>
      <c r="W144" s="1060">
        <v>0</v>
      </c>
      <c r="X144" s="1061">
        <v>21777</v>
      </c>
      <c r="Y144" s="1062">
        <v>7.4084027895900659</v>
      </c>
      <c r="Z144" s="756">
        <v>53723879.97031977</v>
      </c>
      <c r="AA144" s="1082">
        <v>6.9804616503256405</v>
      </c>
    </row>
    <row r="145" spans="1:27" s="1083" customFormat="1" ht="53.25" customHeight="1" x14ac:dyDescent="0.25">
      <c r="A145" s="1092" t="s">
        <v>165</v>
      </c>
      <c r="B145" s="1060">
        <v>511</v>
      </c>
      <c r="C145" s="1060">
        <v>345242.36</v>
      </c>
      <c r="D145" s="1060">
        <v>1455</v>
      </c>
      <c r="E145" s="1060">
        <v>994322.17</v>
      </c>
      <c r="F145" s="1060">
        <v>0</v>
      </c>
      <c r="G145" s="1060">
        <v>0</v>
      </c>
      <c r="H145" s="1060">
        <v>27</v>
      </c>
      <c r="I145" s="1060">
        <v>24671.49</v>
      </c>
      <c r="J145" s="1060">
        <v>1993</v>
      </c>
      <c r="K145" s="1060">
        <v>1364236.02</v>
      </c>
      <c r="L145" s="1060">
        <v>0</v>
      </c>
      <c r="M145" s="1060">
        <v>0</v>
      </c>
      <c r="N145" s="1060">
        <v>0</v>
      </c>
      <c r="O145" s="1060">
        <v>2632.53</v>
      </c>
      <c r="P145" s="1060">
        <v>9</v>
      </c>
      <c r="Q145" s="1060">
        <v>2159.4</v>
      </c>
      <c r="R145" s="1060">
        <v>0</v>
      </c>
      <c r="S145" s="1060">
        <v>0</v>
      </c>
      <c r="T145" s="1060">
        <v>0</v>
      </c>
      <c r="U145" s="1060">
        <v>0</v>
      </c>
      <c r="V145" s="1060">
        <v>0</v>
      </c>
      <c r="W145" s="1060">
        <v>0</v>
      </c>
      <c r="X145" s="1061">
        <v>2002</v>
      </c>
      <c r="Y145" s="1062">
        <v>0.68106820887906105</v>
      </c>
      <c r="Z145" s="756">
        <v>1369027.95</v>
      </c>
      <c r="AA145" s="1082">
        <v>0.17788080660738712</v>
      </c>
    </row>
    <row r="146" spans="1:27" s="1083" customFormat="1" ht="53.25" customHeight="1" x14ac:dyDescent="0.25">
      <c r="A146" s="1092" t="s">
        <v>166</v>
      </c>
      <c r="B146" s="1060">
        <v>4091</v>
      </c>
      <c r="C146" s="1060">
        <v>2604252.602</v>
      </c>
      <c r="D146" s="1060">
        <v>1259</v>
      </c>
      <c r="E146" s="1060">
        <v>407207.37699999998</v>
      </c>
      <c r="F146" s="1060">
        <v>0</v>
      </c>
      <c r="G146" s="1060">
        <v>21864.964</v>
      </c>
      <c r="H146" s="1060">
        <v>0</v>
      </c>
      <c r="I146" s="1060">
        <v>0</v>
      </c>
      <c r="J146" s="1060">
        <v>5350</v>
      </c>
      <c r="K146" s="1060">
        <v>3033324.943</v>
      </c>
      <c r="L146" s="1060">
        <v>0</v>
      </c>
      <c r="M146" s="1060">
        <v>0</v>
      </c>
      <c r="N146" s="1060">
        <v>0</v>
      </c>
      <c r="O146" s="1060">
        <v>876477.73800000001</v>
      </c>
      <c r="P146" s="1060">
        <v>38</v>
      </c>
      <c r="Q146" s="1060">
        <v>28391.401000000002</v>
      </c>
      <c r="R146" s="1060">
        <v>0</v>
      </c>
      <c r="S146" s="1060">
        <v>279335.81</v>
      </c>
      <c r="T146" s="1060">
        <v>0</v>
      </c>
      <c r="U146" s="1060">
        <v>2378</v>
      </c>
      <c r="V146" s="1060">
        <v>0</v>
      </c>
      <c r="W146" s="1060">
        <v>0</v>
      </c>
      <c r="X146" s="1061">
        <v>5388</v>
      </c>
      <c r="Y146" s="1062">
        <v>1.8329647899302604</v>
      </c>
      <c r="Z146" s="756">
        <v>4219907.892</v>
      </c>
      <c r="AA146" s="1082">
        <v>0.54830189525191109</v>
      </c>
    </row>
    <row r="147" spans="1:27" s="1083" customFormat="1" ht="53.25" customHeight="1" x14ac:dyDescent="0.25">
      <c r="A147" s="1092" t="s">
        <v>690</v>
      </c>
      <c r="B147" s="1534"/>
      <c r="C147" s="1534"/>
      <c r="D147" s="1534"/>
      <c r="E147" s="1534"/>
      <c r="F147" s="1534"/>
      <c r="G147" s="1534"/>
      <c r="H147" s="1534"/>
      <c r="I147" s="1534"/>
      <c r="J147" s="1534"/>
      <c r="K147" s="1534"/>
      <c r="L147" s="1534"/>
      <c r="M147" s="1534"/>
      <c r="N147" s="1534"/>
      <c r="O147" s="1534"/>
      <c r="P147" s="1534"/>
      <c r="Q147" s="1534"/>
      <c r="R147" s="1534"/>
      <c r="S147" s="1534"/>
      <c r="T147" s="1534"/>
      <c r="U147" s="1534"/>
      <c r="V147" s="1534"/>
      <c r="W147" s="1534"/>
      <c r="X147" s="1061">
        <v>0</v>
      </c>
      <c r="Y147" s="1062">
        <v>0</v>
      </c>
      <c r="Z147" s="756">
        <v>0</v>
      </c>
      <c r="AA147" s="1062">
        <v>0</v>
      </c>
    </row>
    <row r="148" spans="1:27" s="1083" customFormat="1" ht="53.25" customHeight="1" x14ac:dyDescent="0.25">
      <c r="A148" s="1092" t="s">
        <v>167</v>
      </c>
      <c r="B148" s="1060">
        <v>12</v>
      </c>
      <c r="C148" s="1060">
        <v>746637.87592000107</v>
      </c>
      <c r="D148" s="1060">
        <v>1</v>
      </c>
      <c r="E148" s="1060">
        <v>833593.55840000103</v>
      </c>
      <c r="F148" s="1060">
        <v>10</v>
      </c>
      <c r="G148" s="1060">
        <v>122242.06706999999</v>
      </c>
      <c r="H148" s="1060">
        <v>0</v>
      </c>
      <c r="I148" s="1060">
        <v>0</v>
      </c>
      <c r="J148" s="1060">
        <v>23</v>
      </c>
      <c r="K148" s="1060">
        <v>1702473.5013900022</v>
      </c>
      <c r="L148" s="1060">
        <v>0</v>
      </c>
      <c r="M148" s="1060">
        <v>3435.2719999999999</v>
      </c>
      <c r="N148" s="1060">
        <v>0</v>
      </c>
      <c r="O148" s="1060">
        <v>51998993.005630195</v>
      </c>
      <c r="P148" s="1060">
        <v>1</v>
      </c>
      <c r="Q148" s="1060">
        <v>34472.907840000007</v>
      </c>
      <c r="R148" s="1060">
        <v>0</v>
      </c>
      <c r="S148" s="1060">
        <v>341832.70539999998</v>
      </c>
      <c r="T148" s="1060">
        <v>0</v>
      </c>
      <c r="U148" s="1060">
        <v>25996</v>
      </c>
      <c r="V148" s="1060">
        <v>6</v>
      </c>
      <c r="W148" s="1060">
        <v>5561146.5802480774</v>
      </c>
      <c r="X148" s="1061">
        <v>30</v>
      </c>
      <c r="Y148" s="1062">
        <v>1.0205817315870046E-2</v>
      </c>
      <c r="Z148" s="756">
        <v>59668349.972508274</v>
      </c>
      <c r="AA148" s="1082">
        <v>7.7528396860280591</v>
      </c>
    </row>
    <row r="149" spans="1:27" s="1083" customFormat="1" ht="53.25" customHeight="1" x14ac:dyDescent="0.25">
      <c r="A149" s="1092" t="s">
        <v>168</v>
      </c>
      <c r="B149" s="1060">
        <v>0</v>
      </c>
      <c r="C149" s="1060">
        <v>20613.019</v>
      </c>
      <c r="D149" s="1060">
        <v>0</v>
      </c>
      <c r="E149" s="1060">
        <v>110501.876</v>
      </c>
      <c r="F149" s="1060">
        <v>0</v>
      </c>
      <c r="G149" s="1060">
        <v>71751.57531</v>
      </c>
      <c r="H149" s="1060">
        <v>0</v>
      </c>
      <c r="I149" s="1060">
        <v>0</v>
      </c>
      <c r="J149" s="1060">
        <v>0</v>
      </c>
      <c r="K149" s="1060">
        <v>202866.47031</v>
      </c>
      <c r="L149" s="1060">
        <v>0</v>
      </c>
      <c r="M149" s="1060">
        <v>689561.16700000002</v>
      </c>
      <c r="N149" s="1060">
        <v>1</v>
      </c>
      <c r="O149" s="1060">
        <v>414987.13848999998</v>
      </c>
      <c r="P149" s="1060">
        <v>0</v>
      </c>
      <c r="Q149" s="1060">
        <v>8011.4669999999996</v>
      </c>
      <c r="R149" s="1060">
        <v>0</v>
      </c>
      <c r="S149" s="1060">
        <v>40</v>
      </c>
      <c r="T149" s="1060">
        <v>0</v>
      </c>
      <c r="U149" s="1060">
        <v>0</v>
      </c>
      <c r="V149" s="1060">
        <v>0</v>
      </c>
      <c r="W149" s="1060">
        <v>4635</v>
      </c>
      <c r="X149" s="1061">
        <v>1</v>
      </c>
      <c r="Y149" s="1062">
        <v>3.4019391052900151E-4</v>
      </c>
      <c r="Z149" s="756">
        <v>1320101.2427999999</v>
      </c>
      <c r="AA149" s="1082">
        <v>0.1715236521450699</v>
      </c>
    </row>
    <row r="150" spans="1:27" s="1083" customFormat="1" ht="53.25" customHeight="1" x14ac:dyDescent="0.25">
      <c r="A150" s="1092" t="s">
        <v>169</v>
      </c>
      <c r="B150" s="1060">
        <v>262</v>
      </c>
      <c r="C150" s="1060">
        <v>192440.73947999999</v>
      </c>
      <c r="D150" s="1060">
        <v>38</v>
      </c>
      <c r="E150" s="1060">
        <v>27362.813549999999</v>
      </c>
      <c r="F150" s="1060">
        <v>0</v>
      </c>
      <c r="G150" s="1060">
        <v>0</v>
      </c>
      <c r="H150" s="1060">
        <v>0</v>
      </c>
      <c r="I150" s="1060">
        <v>0</v>
      </c>
      <c r="J150" s="1060">
        <v>300</v>
      </c>
      <c r="K150" s="1060">
        <v>219803.55303000001</v>
      </c>
      <c r="L150" s="1060">
        <v>0</v>
      </c>
      <c r="M150" s="1060">
        <v>0</v>
      </c>
      <c r="N150" s="1060">
        <v>0</v>
      </c>
      <c r="O150" s="1060">
        <v>14736.394</v>
      </c>
      <c r="P150" s="1060">
        <v>15</v>
      </c>
      <c r="Q150" s="1060">
        <v>16076.348330000001</v>
      </c>
      <c r="R150" s="1060">
        <v>0</v>
      </c>
      <c r="S150" s="1060">
        <v>0</v>
      </c>
      <c r="T150" s="1060">
        <v>0</v>
      </c>
      <c r="U150" s="1060">
        <v>0</v>
      </c>
      <c r="V150" s="1060">
        <v>26</v>
      </c>
      <c r="W150" s="1060">
        <v>33930</v>
      </c>
      <c r="X150" s="1061">
        <v>341</v>
      </c>
      <c r="Y150" s="1062">
        <v>0.11600612349038952</v>
      </c>
      <c r="Z150" s="756">
        <v>284546.29535999999</v>
      </c>
      <c r="AA150" s="1062">
        <v>3.697172474512344E-2</v>
      </c>
    </row>
    <row r="151" spans="1:27" s="1083" customFormat="1" ht="53.25" customHeight="1" x14ac:dyDescent="0.25">
      <c r="A151" s="1092" t="s">
        <v>170</v>
      </c>
      <c r="B151" s="1060">
        <v>1082</v>
      </c>
      <c r="C151" s="1060">
        <v>408585.40763999999</v>
      </c>
      <c r="D151" s="1060">
        <v>3842</v>
      </c>
      <c r="E151" s="1060">
        <v>1348013.7109999999</v>
      </c>
      <c r="F151" s="1060">
        <v>1</v>
      </c>
      <c r="G151" s="1060">
        <v>11560.000001464799</v>
      </c>
      <c r="H151" s="1060">
        <v>0</v>
      </c>
      <c r="I151" s="1060">
        <v>0</v>
      </c>
      <c r="J151" s="1060">
        <v>4925</v>
      </c>
      <c r="K151" s="1060">
        <v>1768159.1186414647</v>
      </c>
      <c r="L151" s="1060">
        <v>0</v>
      </c>
      <c r="M151" s="1060">
        <v>0</v>
      </c>
      <c r="N151" s="1060">
        <v>0</v>
      </c>
      <c r="O151" s="1060">
        <v>0</v>
      </c>
      <c r="P151" s="1060">
        <v>150</v>
      </c>
      <c r="Q151" s="1060">
        <v>46082</v>
      </c>
      <c r="R151" s="1060">
        <v>0</v>
      </c>
      <c r="S151" s="1060">
        <v>0</v>
      </c>
      <c r="T151" s="1060">
        <v>0</v>
      </c>
      <c r="U151" s="1060">
        <v>0</v>
      </c>
      <c r="V151" s="1060">
        <v>0</v>
      </c>
      <c r="W151" s="1060">
        <v>0</v>
      </c>
      <c r="X151" s="1061">
        <v>5075</v>
      </c>
      <c r="Y151" s="1062">
        <v>1.7264840959346828</v>
      </c>
      <c r="Z151" s="756">
        <v>1814241.1186414647</v>
      </c>
      <c r="AA151" s="1082">
        <v>0.23572833086733697</v>
      </c>
    </row>
    <row r="152" spans="1:27" s="1083" customFormat="1" ht="53.25" customHeight="1" x14ac:dyDescent="0.25">
      <c r="A152" s="1092" t="s">
        <v>171</v>
      </c>
      <c r="B152" s="1060">
        <v>0</v>
      </c>
      <c r="C152" s="1060">
        <v>41.7</v>
      </c>
      <c r="D152" s="1060">
        <v>0</v>
      </c>
      <c r="E152" s="1060">
        <v>0</v>
      </c>
      <c r="F152" s="1060">
        <v>0</v>
      </c>
      <c r="G152" s="1060">
        <v>0</v>
      </c>
      <c r="H152" s="1060">
        <v>0</v>
      </c>
      <c r="I152" s="1060">
        <v>0</v>
      </c>
      <c r="J152" s="1060">
        <v>0</v>
      </c>
      <c r="K152" s="1060">
        <v>41.7</v>
      </c>
      <c r="L152" s="1060">
        <v>0</v>
      </c>
      <c r="M152" s="1060">
        <v>41.7</v>
      </c>
      <c r="N152" s="1060">
        <v>0</v>
      </c>
      <c r="O152" s="1060">
        <v>0</v>
      </c>
      <c r="P152" s="1060">
        <v>0</v>
      </c>
      <c r="Q152" s="1060">
        <v>0</v>
      </c>
      <c r="R152" s="1060">
        <v>0</v>
      </c>
      <c r="S152" s="1060">
        <v>0</v>
      </c>
      <c r="T152" s="1060">
        <v>0</v>
      </c>
      <c r="U152" s="1060">
        <v>0</v>
      </c>
      <c r="V152" s="1060">
        <v>0</v>
      </c>
      <c r="W152" s="1060">
        <v>0</v>
      </c>
      <c r="X152" s="1061">
        <v>0</v>
      </c>
      <c r="Y152" s="1062">
        <v>0</v>
      </c>
      <c r="Z152" s="756">
        <v>83.4</v>
      </c>
      <c r="AA152" s="1062">
        <v>1.0836345065895905E-5</v>
      </c>
    </row>
    <row r="153" spans="1:27" s="1083" customFormat="1" ht="53.25" hidden="1" customHeight="1" x14ac:dyDescent="0.25">
      <c r="A153" s="1092" t="s">
        <v>172</v>
      </c>
      <c r="B153" s="1060"/>
      <c r="C153" s="1060"/>
      <c r="D153" s="1060"/>
      <c r="E153" s="1060"/>
      <c r="F153" s="1060"/>
      <c r="G153" s="1060"/>
      <c r="H153" s="1060"/>
      <c r="I153" s="1060"/>
      <c r="J153" s="1060"/>
      <c r="K153" s="1060"/>
      <c r="L153" s="1060"/>
      <c r="M153" s="1060"/>
      <c r="N153" s="1060"/>
      <c r="O153" s="1060"/>
      <c r="P153" s="1060"/>
      <c r="Q153" s="1060"/>
      <c r="R153" s="1060"/>
      <c r="S153" s="1060"/>
      <c r="T153" s="1060"/>
      <c r="U153" s="1060"/>
      <c r="V153" s="1060"/>
      <c r="W153" s="1060"/>
      <c r="X153" s="1061">
        <v>0</v>
      </c>
      <c r="Y153" s="1062">
        <v>0</v>
      </c>
      <c r="Z153" s="756">
        <v>0</v>
      </c>
      <c r="AA153" s="1082">
        <v>0</v>
      </c>
    </row>
    <row r="154" spans="1:27" s="1083" customFormat="1" ht="53.25" customHeight="1" x14ac:dyDescent="0.25">
      <c r="A154" s="1092" t="s">
        <v>695</v>
      </c>
      <c r="B154" s="1060">
        <v>0</v>
      </c>
      <c r="C154" s="1060">
        <v>2834.2970000000014</v>
      </c>
      <c r="D154" s="1060">
        <v>0</v>
      </c>
      <c r="E154" s="1060">
        <v>586.84199999999998</v>
      </c>
      <c r="F154" s="1060">
        <v>3</v>
      </c>
      <c r="G154" s="1060">
        <v>2500</v>
      </c>
      <c r="H154" s="1060">
        <v>0</v>
      </c>
      <c r="I154" s="1060">
        <v>0</v>
      </c>
      <c r="J154" s="1060">
        <v>3</v>
      </c>
      <c r="K154" s="1060">
        <v>5921.139000000001</v>
      </c>
      <c r="L154" s="1060">
        <v>0</v>
      </c>
      <c r="M154" s="1060">
        <v>0</v>
      </c>
      <c r="N154" s="1060">
        <v>0</v>
      </c>
      <c r="O154" s="1060">
        <v>2634174.21</v>
      </c>
      <c r="P154" s="1060">
        <v>0</v>
      </c>
      <c r="Q154" s="1060">
        <v>0</v>
      </c>
      <c r="R154" s="1060">
        <v>0</v>
      </c>
      <c r="S154" s="1060">
        <v>0</v>
      </c>
      <c r="T154" s="1060">
        <v>0</v>
      </c>
      <c r="U154" s="1060">
        <v>0</v>
      </c>
      <c r="V154" s="1060">
        <v>0</v>
      </c>
      <c r="W154" s="1060">
        <v>0</v>
      </c>
      <c r="X154" s="1061">
        <v>3</v>
      </c>
      <c r="Y154" s="1062">
        <v>1.0205817315870045E-3</v>
      </c>
      <c r="Z154" s="756">
        <v>2640095.3489999999</v>
      </c>
      <c r="AA154" s="1082">
        <v>0.34303338379653331</v>
      </c>
    </row>
    <row r="155" spans="1:27" s="1083" customFormat="1" ht="53.25" customHeight="1" x14ac:dyDescent="0.25">
      <c r="A155" s="1092" t="s">
        <v>319</v>
      </c>
      <c r="B155" s="1060">
        <v>0</v>
      </c>
      <c r="C155" s="1060">
        <v>0</v>
      </c>
      <c r="D155" s="1060">
        <v>0</v>
      </c>
      <c r="E155" s="1060">
        <v>0</v>
      </c>
      <c r="F155" s="1060">
        <v>0</v>
      </c>
      <c r="G155" s="1060">
        <v>0</v>
      </c>
      <c r="H155" s="1060">
        <v>0</v>
      </c>
      <c r="I155" s="1060">
        <v>0</v>
      </c>
      <c r="J155" s="1060">
        <v>0</v>
      </c>
      <c r="K155" s="1060">
        <v>0</v>
      </c>
      <c r="L155" s="1060">
        <v>0</v>
      </c>
      <c r="M155" s="1060">
        <v>0</v>
      </c>
      <c r="N155" s="1060">
        <v>128</v>
      </c>
      <c r="O155" s="1060">
        <v>109351478.29000001</v>
      </c>
      <c r="P155" s="1060">
        <v>0</v>
      </c>
      <c r="Q155" s="1060">
        <v>0</v>
      </c>
      <c r="R155" s="1060">
        <v>0</v>
      </c>
      <c r="S155" s="1060">
        <v>0</v>
      </c>
      <c r="T155" s="1060">
        <v>0</v>
      </c>
      <c r="U155" s="1060">
        <v>0</v>
      </c>
      <c r="V155" s="1060">
        <v>0</v>
      </c>
      <c r="W155" s="1060">
        <v>0</v>
      </c>
      <c r="X155" s="1061">
        <v>128</v>
      </c>
      <c r="Y155" s="1062">
        <v>4.3544820547712193E-2</v>
      </c>
      <c r="Z155" s="756">
        <v>109351478.29000001</v>
      </c>
      <c r="AA155" s="1082">
        <v>14.208277604511567</v>
      </c>
    </row>
    <row r="156" spans="1:27" s="1083" customFormat="1" ht="53.25" customHeight="1" x14ac:dyDescent="0.25">
      <c r="A156" s="1092" t="s">
        <v>173</v>
      </c>
      <c r="B156" s="1060">
        <v>0</v>
      </c>
      <c r="C156" s="1060">
        <v>0</v>
      </c>
      <c r="D156" s="1060">
        <v>0</v>
      </c>
      <c r="E156" s="1060">
        <v>0</v>
      </c>
      <c r="F156" s="1060">
        <v>1155</v>
      </c>
      <c r="G156" s="1060">
        <v>115120</v>
      </c>
      <c r="H156" s="1060">
        <v>0</v>
      </c>
      <c r="I156" s="1060">
        <v>0</v>
      </c>
      <c r="J156" s="1060">
        <v>1155</v>
      </c>
      <c r="K156" s="1060">
        <v>115120</v>
      </c>
      <c r="L156" s="1060">
        <v>0</v>
      </c>
      <c r="M156" s="1060">
        <v>0</v>
      </c>
      <c r="N156" s="1060">
        <v>0</v>
      </c>
      <c r="O156" s="1060">
        <v>16373101.523</v>
      </c>
      <c r="P156" s="1060">
        <v>0</v>
      </c>
      <c r="Q156" s="1060">
        <v>0</v>
      </c>
      <c r="R156" s="1060">
        <v>0</v>
      </c>
      <c r="S156" s="1060">
        <v>0</v>
      </c>
      <c r="T156" s="1060">
        <v>0</v>
      </c>
      <c r="U156" s="1060">
        <v>0</v>
      </c>
      <c r="V156" s="1060">
        <v>63</v>
      </c>
      <c r="W156" s="1060">
        <v>43600</v>
      </c>
      <c r="X156" s="1061">
        <v>1218</v>
      </c>
      <c r="Y156" s="1062">
        <v>0.41435618302432387</v>
      </c>
      <c r="Z156" s="756">
        <v>16531821.523</v>
      </c>
      <c r="AA156" s="1082">
        <v>2.1480158584056688</v>
      </c>
    </row>
    <row r="157" spans="1:27" s="1083" customFormat="1" ht="53.25" customHeight="1" x14ac:dyDescent="0.25">
      <c r="A157" s="1092" t="s">
        <v>174</v>
      </c>
      <c r="B157" s="1060">
        <v>0</v>
      </c>
      <c r="C157" s="1060">
        <v>225152.791</v>
      </c>
      <c r="D157" s="1060">
        <v>0</v>
      </c>
      <c r="E157" s="1060">
        <v>1042405.702</v>
      </c>
      <c r="F157" s="1060">
        <v>0</v>
      </c>
      <c r="G157" s="1060">
        <v>23841.146000000001</v>
      </c>
      <c r="H157" s="1060">
        <v>0</v>
      </c>
      <c r="I157" s="1060">
        <v>0</v>
      </c>
      <c r="J157" s="1060">
        <v>0</v>
      </c>
      <c r="K157" s="1060">
        <v>1291399.639</v>
      </c>
      <c r="L157" s="1060">
        <v>0</v>
      </c>
      <c r="M157" s="1060">
        <v>80.677000000000007</v>
      </c>
      <c r="N157" s="1060">
        <v>0</v>
      </c>
      <c r="O157" s="1060">
        <v>35250</v>
      </c>
      <c r="P157" s="1060">
        <v>0</v>
      </c>
      <c r="Q157" s="1060">
        <v>20144.266</v>
      </c>
      <c r="R157" s="1060">
        <v>0</v>
      </c>
      <c r="S157" s="1060">
        <v>0</v>
      </c>
      <c r="T157" s="1060">
        <v>0</v>
      </c>
      <c r="U157" s="1060">
        <v>0</v>
      </c>
      <c r="V157" s="1060">
        <v>0</v>
      </c>
      <c r="W157" s="1060">
        <v>0</v>
      </c>
      <c r="X157" s="1061">
        <v>0</v>
      </c>
      <c r="Y157" s="1062">
        <v>0</v>
      </c>
      <c r="Z157" s="756">
        <v>1346874.5819999999</v>
      </c>
      <c r="AA157" s="1082">
        <v>0.17500237087573511</v>
      </c>
    </row>
    <row r="158" spans="1:27" s="1083" customFormat="1" ht="53.25" customHeight="1" x14ac:dyDescent="0.25">
      <c r="A158" s="1092" t="s">
        <v>691</v>
      </c>
      <c r="B158" s="1060">
        <v>614</v>
      </c>
      <c r="C158" s="1060">
        <v>846784.96600000001</v>
      </c>
      <c r="D158" s="1060">
        <v>65</v>
      </c>
      <c r="E158" s="1060">
        <v>1058115.9779999999</v>
      </c>
      <c r="F158" s="1060">
        <v>38</v>
      </c>
      <c r="G158" s="1060">
        <v>73554.034</v>
      </c>
      <c r="H158" s="1060">
        <v>0</v>
      </c>
      <c r="I158" s="1060">
        <v>0</v>
      </c>
      <c r="J158" s="1060">
        <v>717</v>
      </c>
      <c r="K158" s="1060">
        <v>1978454.9779999999</v>
      </c>
      <c r="L158" s="1060">
        <v>0</v>
      </c>
      <c r="M158" s="1060">
        <v>0</v>
      </c>
      <c r="N158" s="1060">
        <v>0</v>
      </c>
      <c r="O158" s="1060">
        <v>0</v>
      </c>
      <c r="P158" s="1060">
        <v>2</v>
      </c>
      <c r="Q158" s="1060">
        <v>102456.00599999999</v>
      </c>
      <c r="R158" s="1060">
        <v>0</v>
      </c>
      <c r="S158" s="1060">
        <v>0</v>
      </c>
      <c r="T158" s="1060">
        <v>0</v>
      </c>
      <c r="U158" s="1060">
        <v>0</v>
      </c>
      <c r="V158" s="1060">
        <v>4</v>
      </c>
      <c r="W158" s="1060">
        <v>2000</v>
      </c>
      <c r="X158" s="1061">
        <v>723</v>
      </c>
      <c r="Y158" s="1062">
        <v>0.2459601973124681</v>
      </c>
      <c r="Z158" s="756">
        <v>2082910.9839999999</v>
      </c>
      <c r="AA158" s="1063">
        <v>0.27063719621305499</v>
      </c>
    </row>
    <row r="159" spans="1:27" s="1083" customFormat="1" ht="53.25" customHeight="1" x14ac:dyDescent="0.25">
      <c r="A159" s="1069" t="s">
        <v>255</v>
      </c>
      <c r="B159" s="1070">
        <v>64131</v>
      </c>
      <c r="C159" s="1070">
        <v>22367924.025040016</v>
      </c>
      <c r="D159" s="1070">
        <v>34802</v>
      </c>
      <c r="E159" s="1070">
        <v>7830285.0779499859</v>
      </c>
      <c r="F159" s="1070">
        <v>12836</v>
      </c>
      <c r="G159" s="1070">
        <v>1602142.8263814764</v>
      </c>
      <c r="H159" s="1070">
        <v>27</v>
      </c>
      <c r="I159" s="1070">
        <v>24671.49</v>
      </c>
      <c r="J159" s="1070">
        <v>111796</v>
      </c>
      <c r="K159" s="1070">
        <v>31825023.419371478</v>
      </c>
      <c r="L159" s="1070">
        <v>517</v>
      </c>
      <c r="M159" s="1070">
        <v>736223.48799999978</v>
      </c>
      <c r="N159" s="1070">
        <v>219</v>
      </c>
      <c r="O159" s="1070">
        <v>244841129.41443998</v>
      </c>
      <c r="P159" s="1070">
        <v>468</v>
      </c>
      <c r="Q159" s="1070">
        <v>468573.46716999798</v>
      </c>
      <c r="R159" s="1070">
        <v>460</v>
      </c>
      <c r="S159" s="1070">
        <v>14512068.004940003</v>
      </c>
      <c r="T159" s="1070">
        <v>0</v>
      </c>
      <c r="U159" s="1070">
        <v>78687.80799999999</v>
      </c>
      <c r="V159" s="1070">
        <v>180490</v>
      </c>
      <c r="W159" s="1070">
        <v>477170485.81357807</v>
      </c>
      <c r="X159" s="1071">
        <v>293950</v>
      </c>
      <c r="Y159" s="1095">
        <v>100</v>
      </c>
      <c r="Z159" s="1073">
        <v>769632191.41549945</v>
      </c>
      <c r="AA159" s="1095">
        <v>100</v>
      </c>
    </row>
  </sheetData>
  <mergeCells count="90">
    <mergeCell ref="A132:A136"/>
    <mergeCell ref="B132:O132"/>
    <mergeCell ref="P132:Q133"/>
    <mergeCell ref="R132:S133"/>
    <mergeCell ref="T132:U133"/>
    <mergeCell ref="N133:O133"/>
    <mergeCell ref="B134:C134"/>
    <mergeCell ref="D134:E134"/>
    <mergeCell ref="F134:G134"/>
    <mergeCell ref="H134:I134"/>
    <mergeCell ref="J134:K134"/>
    <mergeCell ref="X99:AA99"/>
    <mergeCell ref="A100:A104"/>
    <mergeCell ref="B100:O100"/>
    <mergeCell ref="P100:Q101"/>
    <mergeCell ref="R100:S101"/>
    <mergeCell ref="T100:U101"/>
    <mergeCell ref="V100:W101"/>
    <mergeCell ref="X100:AA101"/>
    <mergeCell ref="N101:O101"/>
    <mergeCell ref="B101:K101"/>
    <mergeCell ref="L101:M101"/>
    <mergeCell ref="B102:C102"/>
    <mergeCell ref="D102:E102"/>
    <mergeCell ref="F102:G102"/>
    <mergeCell ref="A68:A72"/>
    <mergeCell ref="B68:O68"/>
    <mergeCell ref="P68:Q69"/>
    <mergeCell ref="R68:S69"/>
    <mergeCell ref="T68:U69"/>
    <mergeCell ref="N69:O69"/>
    <mergeCell ref="B4:O4"/>
    <mergeCell ref="X35:AA35"/>
    <mergeCell ref="B5:K5"/>
    <mergeCell ref="L5:M5"/>
    <mergeCell ref="B6:C6"/>
    <mergeCell ref="D6:E6"/>
    <mergeCell ref="F6:G6"/>
    <mergeCell ref="H6:I6"/>
    <mergeCell ref="J6:K6"/>
    <mergeCell ref="Y6:Y7"/>
    <mergeCell ref="AA6:AA7"/>
    <mergeCell ref="X3:AA3"/>
    <mergeCell ref="A36:A40"/>
    <mergeCell ref="P36:Q37"/>
    <mergeCell ref="R36:S37"/>
    <mergeCell ref="T36:U37"/>
    <mergeCell ref="V36:W37"/>
    <mergeCell ref="X36:AA37"/>
    <mergeCell ref="N37:O37"/>
    <mergeCell ref="X4:AA5"/>
    <mergeCell ref="B36:O36"/>
    <mergeCell ref="A4:A8"/>
    <mergeCell ref="N5:O5"/>
    <mergeCell ref="P4:Q5"/>
    <mergeCell ref="R4:S5"/>
    <mergeCell ref="T4:U5"/>
    <mergeCell ref="V4:W5"/>
    <mergeCell ref="L37:M37"/>
    <mergeCell ref="B38:C38"/>
    <mergeCell ref="D38:E38"/>
    <mergeCell ref="F38:G38"/>
    <mergeCell ref="H38:I38"/>
    <mergeCell ref="J38:K38"/>
    <mergeCell ref="B37:K37"/>
    <mergeCell ref="Y38:Y39"/>
    <mergeCell ref="AA38:AA39"/>
    <mergeCell ref="B69:K69"/>
    <mergeCell ref="L69:M69"/>
    <mergeCell ref="B70:C70"/>
    <mergeCell ref="D70:E70"/>
    <mergeCell ref="F70:G70"/>
    <mergeCell ref="H70:I70"/>
    <mergeCell ref="J70:K70"/>
    <mergeCell ref="Y70:Y71"/>
    <mergeCell ref="AA70:AA71"/>
    <mergeCell ref="X67:AA67"/>
    <mergeCell ref="V68:W69"/>
    <mergeCell ref="X68:AA69"/>
    <mergeCell ref="Y134:Y135"/>
    <mergeCell ref="AA134:AA135"/>
    <mergeCell ref="H102:I102"/>
    <mergeCell ref="J102:K102"/>
    <mergeCell ref="Y102:Y103"/>
    <mergeCell ref="AA102:AA103"/>
    <mergeCell ref="B133:K133"/>
    <mergeCell ref="L133:M133"/>
    <mergeCell ref="X131:AA131"/>
    <mergeCell ref="V132:W133"/>
    <mergeCell ref="X132:AA133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25" orientation="landscape" r:id="rId1"/>
  <headerFooter alignWithMargins="0">
    <oddFooter xml:space="preserve">&amp;C&amp;22 19
</oddFooter>
  </headerFooter>
  <rowBreaks count="4" manualBreakCount="4">
    <brk id="32" max="26" man="1"/>
    <brk id="64" max="16383" man="1"/>
    <brk id="96" max="16383" man="1"/>
    <brk id="12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  <pageSetUpPr fitToPage="1"/>
  </sheetPr>
  <dimension ref="A1:AA32"/>
  <sheetViews>
    <sheetView view="pageBreakPreview" zoomScale="55" zoomScaleNormal="55" zoomScaleSheetLayoutView="55" workbookViewId="0">
      <pane xSplit="1" ySplit="8" topLeftCell="B9" activePane="bottomRight" state="frozen"/>
      <selection activeCell="H25" sqref="H25"/>
      <selection pane="topRight" activeCell="H25" sqref="H25"/>
      <selection pane="bottomLeft" activeCell="H25" sqref="H25"/>
      <selection pane="bottomRight" activeCell="H25" sqref="H25"/>
    </sheetView>
  </sheetViews>
  <sheetFormatPr defaultRowHeight="24.6" x14ac:dyDescent="0.7"/>
  <cols>
    <col min="1" max="1" width="16.3984375" style="143" customWidth="1"/>
    <col min="2" max="2" width="20.8984375" style="647" bestFit="1" customWidth="1"/>
    <col min="3" max="3" width="30.09765625" style="143" bestFit="1" customWidth="1"/>
    <col min="4" max="4" width="22.296875" style="647" bestFit="1" customWidth="1"/>
    <col min="5" max="5" width="30.09765625" style="143" bestFit="1" customWidth="1"/>
    <col min="6" max="6" width="20.69921875" style="647" bestFit="1" customWidth="1"/>
    <col min="7" max="7" width="27.296875" style="143" bestFit="1" customWidth="1"/>
    <col min="8" max="8" width="17" style="647" bestFit="1" customWidth="1"/>
    <col min="9" max="9" width="23.8984375" style="143" bestFit="1" customWidth="1"/>
    <col min="10" max="10" width="22.8984375" style="647" bestFit="1" customWidth="1"/>
    <col min="11" max="11" width="30.296875" style="143" bestFit="1" customWidth="1"/>
    <col min="12" max="12" width="20.8984375" style="647" bestFit="1" customWidth="1"/>
    <col min="13" max="13" width="25.69921875" style="143" bestFit="1" customWidth="1"/>
    <col min="14" max="14" width="21" style="647" bestFit="1" customWidth="1"/>
    <col min="15" max="15" width="30.296875" style="143" bestFit="1" customWidth="1"/>
    <col min="16" max="16" width="18.296875" style="647" bestFit="1" customWidth="1"/>
    <col min="17" max="17" width="25.69921875" style="143" bestFit="1" customWidth="1"/>
    <col min="18" max="18" width="18.3984375" style="647" bestFit="1" customWidth="1"/>
    <col min="19" max="19" width="27.3984375" style="143" bestFit="1" customWidth="1"/>
    <col min="20" max="20" width="18" style="647" bestFit="1" customWidth="1"/>
    <col min="21" max="21" width="25.69921875" style="143" bestFit="1" customWidth="1"/>
    <col min="22" max="22" width="21.296875" style="647" bestFit="1" customWidth="1"/>
    <col min="23" max="23" width="30.296875" style="143" bestFit="1" customWidth="1"/>
    <col min="24" max="24" width="25.59765625" style="647" bestFit="1" customWidth="1"/>
    <col min="25" max="25" width="12" style="143" bestFit="1" customWidth="1"/>
    <col min="26" max="26" width="32.09765625" style="143" bestFit="1" customWidth="1"/>
    <col min="27" max="27" width="12" style="143" bestFit="1" customWidth="1"/>
    <col min="28" max="28" width="21.8984375" style="143" customWidth="1"/>
    <col min="29" max="264" width="9" style="143"/>
    <col min="265" max="265" width="14.09765625" style="143" customWidth="1"/>
    <col min="266" max="266" width="14.69921875" style="143" bestFit="1" customWidth="1"/>
    <col min="267" max="267" width="21.3984375" style="143" bestFit="1" customWidth="1"/>
    <col min="268" max="268" width="14.69921875" style="143" bestFit="1" customWidth="1"/>
    <col min="269" max="269" width="21.3984375" style="143" bestFit="1" customWidth="1"/>
    <col min="270" max="270" width="14.69921875" style="143" bestFit="1" customWidth="1"/>
    <col min="271" max="271" width="21.3984375" style="143" bestFit="1" customWidth="1"/>
    <col min="272" max="272" width="14.69921875" style="143" bestFit="1" customWidth="1"/>
    <col min="273" max="273" width="21.3984375" style="143" bestFit="1" customWidth="1"/>
    <col min="274" max="274" width="14.69921875" style="143" bestFit="1" customWidth="1"/>
    <col min="275" max="275" width="21.3984375" style="143" bestFit="1" customWidth="1"/>
    <col min="276" max="276" width="16.59765625" style="143" bestFit="1" customWidth="1"/>
    <col min="277" max="277" width="14.09765625" style="143" bestFit="1" customWidth="1"/>
    <col min="278" max="278" width="16.59765625" style="143" bestFit="1" customWidth="1"/>
    <col min="279" max="279" width="14.09765625" style="143" bestFit="1" customWidth="1"/>
    <col min="280" max="280" width="14.3984375" style="143" bestFit="1" customWidth="1"/>
    <col min="281" max="281" width="14.59765625" style="143" customWidth="1"/>
    <col min="282" max="282" width="13.8984375" style="143" bestFit="1" customWidth="1"/>
    <col min="283" max="283" width="14.59765625" style="143" customWidth="1"/>
    <col min="284" max="520" width="9" style="143"/>
    <col min="521" max="521" width="14.09765625" style="143" customWidth="1"/>
    <col min="522" max="522" width="14.69921875" style="143" bestFit="1" customWidth="1"/>
    <col min="523" max="523" width="21.3984375" style="143" bestFit="1" customWidth="1"/>
    <col min="524" max="524" width="14.69921875" style="143" bestFit="1" customWidth="1"/>
    <col min="525" max="525" width="21.3984375" style="143" bestFit="1" customWidth="1"/>
    <col min="526" max="526" width="14.69921875" style="143" bestFit="1" customWidth="1"/>
    <col min="527" max="527" width="21.3984375" style="143" bestFit="1" customWidth="1"/>
    <col min="528" max="528" width="14.69921875" style="143" bestFit="1" customWidth="1"/>
    <col min="529" max="529" width="21.3984375" style="143" bestFit="1" customWidth="1"/>
    <col min="530" max="530" width="14.69921875" style="143" bestFit="1" customWidth="1"/>
    <col min="531" max="531" width="21.3984375" style="143" bestFit="1" customWidth="1"/>
    <col min="532" max="532" width="16.59765625" style="143" bestFit="1" customWidth="1"/>
    <col min="533" max="533" width="14.09765625" style="143" bestFit="1" customWidth="1"/>
    <col min="534" max="534" width="16.59765625" style="143" bestFit="1" customWidth="1"/>
    <col min="535" max="535" width="14.09765625" style="143" bestFit="1" customWidth="1"/>
    <col min="536" max="536" width="14.3984375" style="143" bestFit="1" customWidth="1"/>
    <col min="537" max="537" width="14.59765625" style="143" customWidth="1"/>
    <col min="538" max="538" width="13.8984375" style="143" bestFit="1" customWidth="1"/>
    <col min="539" max="539" width="14.59765625" style="143" customWidth="1"/>
    <col min="540" max="776" width="9" style="143"/>
    <col min="777" max="777" width="14.09765625" style="143" customWidth="1"/>
    <col min="778" max="778" width="14.69921875" style="143" bestFit="1" customWidth="1"/>
    <col min="779" max="779" width="21.3984375" style="143" bestFit="1" customWidth="1"/>
    <col min="780" max="780" width="14.69921875" style="143" bestFit="1" customWidth="1"/>
    <col min="781" max="781" width="21.3984375" style="143" bestFit="1" customWidth="1"/>
    <col min="782" max="782" width="14.69921875" style="143" bestFit="1" customWidth="1"/>
    <col min="783" max="783" width="21.3984375" style="143" bestFit="1" customWidth="1"/>
    <col min="784" max="784" width="14.69921875" style="143" bestFit="1" customWidth="1"/>
    <col min="785" max="785" width="21.3984375" style="143" bestFit="1" customWidth="1"/>
    <col min="786" max="786" width="14.69921875" style="143" bestFit="1" customWidth="1"/>
    <col min="787" max="787" width="21.3984375" style="143" bestFit="1" customWidth="1"/>
    <col min="788" max="788" width="16.59765625" style="143" bestFit="1" customWidth="1"/>
    <col min="789" max="789" width="14.09765625" style="143" bestFit="1" customWidth="1"/>
    <col min="790" max="790" width="16.59765625" style="143" bestFit="1" customWidth="1"/>
    <col min="791" max="791" width="14.09765625" style="143" bestFit="1" customWidth="1"/>
    <col min="792" max="792" width="14.3984375" style="143" bestFit="1" customWidth="1"/>
    <col min="793" max="793" width="14.59765625" style="143" customWidth="1"/>
    <col min="794" max="794" width="13.8984375" style="143" bestFit="1" customWidth="1"/>
    <col min="795" max="795" width="14.59765625" style="143" customWidth="1"/>
    <col min="796" max="1032" width="9" style="143"/>
    <col min="1033" max="1033" width="14.09765625" style="143" customWidth="1"/>
    <col min="1034" max="1034" width="14.69921875" style="143" bestFit="1" customWidth="1"/>
    <col min="1035" max="1035" width="21.3984375" style="143" bestFit="1" customWidth="1"/>
    <col min="1036" max="1036" width="14.69921875" style="143" bestFit="1" customWidth="1"/>
    <col min="1037" max="1037" width="21.3984375" style="143" bestFit="1" customWidth="1"/>
    <col min="1038" max="1038" width="14.69921875" style="143" bestFit="1" customWidth="1"/>
    <col min="1039" max="1039" width="21.3984375" style="143" bestFit="1" customWidth="1"/>
    <col min="1040" max="1040" width="14.69921875" style="143" bestFit="1" customWidth="1"/>
    <col min="1041" max="1041" width="21.3984375" style="143" bestFit="1" customWidth="1"/>
    <col min="1042" max="1042" width="14.69921875" style="143" bestFit="1" customWidth="1"/>
    <col min="1043" max="1043" width="21.3984375" style="143" bestFit="1" customWidth="1"/>
    <col min="1044" max="1044" width="16.59765625" style="143" bestFit="1" customWidth="1"/>
    <col min="1045" max="1045" width="14.09765625" style="143" bestFit="1" customWidth="1"/>
    <col min="1046" max="1046" width="16.59765625" style="143" bestFit="1" customWidth="1"/>
    <col min="1047" max="1047" width="14.09765625" style="143" bestFit="1" customWidth="1"/>
    <col min="1048" max="1048" width="14.3984375" style="143" bestFit="1" customWidth="1"/>
    <col min="1049" max="1049" width="14.59765625" style="143" customWidth="1"/>
    <col min="1050" max="1050" width="13.8984375" style="143" bestFit="1" customWidth="1"/>
    <col min="1051" max="1051" width="14.59765625" style="143" customWidth="1"/>
    <col min="1052" max="1288" width="9" style="143"/>
    <col min="1289" max="1289" width="14.09765625" style="143" customWidth="1"/>
    <col min="1290" max="1290" width="14.69921875" style="143" bestFit="1" customWidth="1"/>
    <col min="1291" max="1291" width="21.3984375" style="143" bestFit="1" customWidth="1"/>
    <col min="1292" max="1292" width="14.69921875" style="143" bestFit="1" customWidth="1"/>
    <col min="1293" max="1293" width="21.3984375" style="143" bestFit="1" customWidth="1"/>
    <col min="1294" max="1294" width="14.69921875" style="143" bestFit="1" customWidth="1"/>
    <col min="1295" max="1295" width="21.3984375" style="143" bestFit="1" customWidth="1"/>
    <col min="1296" max="1296" width="14.69921875" style="143" bestFit="1" customWidth="1"/>
    <col min="1297" max="1297" width="21.3984375" style="143" bestFit="1" customWidth="1"/>
    <col min="1298" max="1298" width="14.69921875" style="143" bestFit="1" customWidth="1"/>
    <col min="1299" max="1299" width="21.3984375" style="143" bestFit="1" customWidth="1"/>
    <col min="1300" max="1300" width="16.59765625" style="143" bestFit="1" customWidth="1"/>
    <col min="1301" max="1301" width="14.09765625" style="143" bestFit="1" customWidth="1"/>
    <col min="1302" max="1302" width="16.59765625" style="143" bestFit="1" customWidth="1"/>
    <col min="1303" max="1303" width="14.09765625" style="143" bestFit="1" customWidth="1"/>
    <col min="1304" max="1304" width="14.3984375" style="143" bestFit="1" customWidth="1"/>
    <col min="1305" max="1305" width="14.59765625" style="143" customWidth="1"/>
    <col min="1306" max="1306" width="13.8984375" style="143" bestFit="1" customWidth="1"/>
    <col min="1307" max="1307" width="14.59765625" style="143" customWidth="1"/>
    <col min="1308" max="1544" width="9" style="143"/>
    <col min="1545" max="1545" width="14.09765625" style="143" customWidth="1"/>
    <col min="1546" max="1546" width="14.69921875" style="143" bestFit="1" customWidth="1"/>
    <col min="1547" max="1547" width="21.3984375" style="143" bestFit="1" customWidth="1"/>
    <col min="1548" max="1548" width="14.69921875" style="143" bestFit="1" customWidth="1"/>
    <col min="1549" max="1549" width="21.3984375" style="143" bestFit="1" customWidth="1"/>
    <col min="1550" max="1550" width="14.69921875" style="143" bestFit="1" customWidth="1"/>
    <col min="1551" max="1551" width="21.3984375" style="143" bestFit="1" customWidth="1"/>
    <col min="1552" max="1552" width="14.69921875" style="143" bestFit="1" customWidth="1"/>
    <col min="1553" max="1553" width="21.3984375" style="143" bestFit="1" customWidth="1"/>
    <col min="1554" max="1554" width="14.69921875" style="143" bestFit="1" customWidth="1"/>
    <col min="1555" max="1555" width="21.3984375" style="143" bestFit="1" customWidth="1"/>
    <col min="1556" max="1556" width="16.59765625" style="143" bestFit="1" customWidth="1"/>
    <col min="1557" max="1557" width="14.09765625" style="143" bestFit="1" customWidth="1"/>
    <col min="1558" max="1558" width="16.59765625" style="143" bestFit="1" customWidth="1"/>
    <col min="1559" max="1559" width="14.09765625" style="143" bestFit="1" customWidth="1"/>
    <col min="1560" max="1560" width="14.3984375" style="143" bestFit="1" customWidth="1"/>
    <col min="1561" max="1561" width="14.59765625" style="143" customWidth="1"/>
    <col min="1562" max="1562" width="13.8984375" style="143" bestFit="1" customWidth="1"/>
    <col min="1563" max="1563" width="14.59765625" style="143" customWidth="1"/>
    <col min="1564" max="1800" width="9" style="143"/>
    <col min="1801" max="1801" width="14.09765625" style="143" customWidth="1"/>
    <col min="1802" max="1802" width="14.69921875" style="143" bestFit="1" customWidth="1"/>
    <col min="1803" max="1803" width="21.3984375" style="143" bestFit="1" customWidth="1"/>
    <col min="1804" max="1804" width="14.69921875" style="143" bestFit="1" customWidth="1"/>
    <col min="1805" max="1805" width="21.3984375" style="143" bestFit="1" customWidth="1"/>
    <col min="1806" max="1806" width="14.69921875" style="143" bestFit="1" customWidth="1"/>
    <col min="1807" max="1807" width="21.3984375" style="143" bestFit="1" customWidth="1"/>
    <col min="1808" max="1808" width="14.69921875" style="143" bestFit="1" customWidth="1"/>
    <col min="1809" max="1809" width="21.3984375" style="143" bestFit="1" customWidth="1"/>
    <col min="1810" max="1810" width="14.69921875" style="143" bestFit="1" customWidth="1"/>
    <col min="1811" max="1811" width="21.3984375" style="143" bestFit="1" customWidth="1"/>
    <col min="1812" max="1812" width="16.59765625" style="143" bestFit="1" customWidth="1"/>
    <col min="1813" max="1813" width="14.09765625" style="143" bestFit="1" customWidth="1"/>
    <col min="1814" max="1814" width="16.59765625" style="143" bestFit="1" customWidth="1"/>
    <col min="1815" max="1815" width="14.09765625" style="143" bestFit="1" customWidth="1"/>
    <col min="1816" max="1816" width="14.3984375" style="143" bestFit="1" customWidth="1"/>
    <col min="1817" max="1817" width="14.59765625" style="143" customWidth="1"/>
    <col min="1818" max="1818" width="13.8984375" style="143" bestFit="1" customWidth="1"/>
    <col min="1819" max="1819" width="14.59765625" style="143" customWidth="1"/>
    <col min="1820" max="2056" width="9" style="143"/>
    <col min="2057" max="2057" width="14.09765625" style="143" customWidth="1"/>
    <col min="2058" max="2058" width="14.69921875" style="143" bestFit="1" customWidth="1"/>
    <col min="2059" max="2059" width="21.3984375" style="143" bestFit="1" customWidth="1"/>
    <col min="2060" max="2060" width="14.69921875" style="143" bestFit="1" customWidth="1"/>
    <col min="2061" max="2061" width="21.3984375" style="143" bestFit="1" customWidth="1"/>
    <col min="2062" max="2062" width="14.69921875" style="143" bestFit="1" customWidth="1"/>
    <col min="2063" max="2063" width="21.3984375" style="143" bestFit="1" customWidth="1"/>
    <col min="2064" max="2064" width="14.69921875" style="143" bestFit="1" customWidth="1"/>
    <col min="2065" max="2065" width="21.3984375" style="143" bestFit="1" customWidth="1"/>
    <col min="2066" max="2066" width="14.69921875" style="143" bestFit="1" customWidth="1"/>
    <col min="2067" max="2067" width="21.3984375" style="143" bestFit="1" customWidth="1"/>
    <col min="2068" max="2068" width="16.59765625" style="143" bestFit="1" customWidth="1"/>
    <col min="2069" max="2069" width="14.09765625" style="143" bestFit="1" customWidth="1"/>
    <col min="2070" max="2070" width="16.59765625" style="143" bestFit="1" customWidth="1"/>
    <col min="2071" max="2071" width="14.09765625" style="143" bestFit="1" customWidth="1"/>
    <col min="2072" max="2072" width="14.3984375" style="143" bestFit="1" customWidth="1"/>
    <col min="2073" max="2073" width="14.59765625" style="143" customWidth="1"/>
    <col min="2074" max="2074" width="13.8984375" style="143" bestFit="1" customWidth="1"/>
    <col min="2075" max="2075" width="14.59765625" style="143" customWidth="1"/>
    <col min="2076" max="2312" width="9" style="143"/>
    <col min="2313" max="2313" width="14.09765625" style="143" customWidth="1"/>
    <col min="2314" max="2314" width="14.69921875" style="143" bestFit="1" customWidth="1"/>
    <col min="2315" max="2315" width="21.3984375" style="143" bestFit="1" customWidth="1"/>
    <col min="2316" max="2316" width="14.69921875" style="143" bestFit="1" customWidth="1"/>
    <col min="2317" max="2317" width="21.3984375" style="143" bestFit="1" customWidth="1"/>
    <col min="2318" max="2318" width="14.69921875" style="143" bestFit="1" customWidth="1"/>
    <col min="2319" max="2319" width="21.3984375" style="143" bestFit="1" customWidth="1"/>
    <col min="2320" max="2320" width="14.69921875" style="143" bestFit="1" customWidth="1"/>
    <col min="2321" max="2321" width="21.3984375" style="143" bestFit="1" customWidth="1"/>
    <col min="2322" max="2322" width="14.69921875" style="143" bestFit="1" customWidth="1"/>
    <col min="2323" max="2323" width="21.3984375" style="143" bestFit="1" customWidth="1"/>
    <col min="2324" max="2324" width="16.59765625" style="143" bestFit="1" customWidth="1"/>
    <col min="2325" max="2325" width="14.09765625" style="143" bestFit="1" customWidth="1"/>
    <col min="2326" max="2326" width="16.59765625" style="143" bestFit="1" customWidth="1"/>
    <col min="2327" max="2327" width="14.09765625" style="143" bestFit="1" customWidth="1"/>
    <col min="2328" max="2328" width="14.3984375" style="143" bestFit="1" customWidth="1"/>
    <col min="2329" max="2329" width="14.59765625" style="143" customWidth="1"/>
    <col min="2330" max="2330" width="13.8984375" style="143" bestFit="1" customWidth="1"/>
    <col min="2331" max="2331" width="14.59765625" style="143" customWidth="1"/>
    <col min="2332" max="2568" width="9" style="143"/>
    <col min="2569" max="2569" width="14.09765625" style="143" customWidth="1"/>
    <col min="2570" max="2570" width="14.69921875" style="143" bestFit="1" customWidth="1"/>
    <col min="2571" max="2571" width="21.3984375" style="143" bestFit="1" customWidth="1"/>
    <col min="2572" max="2572" width="14.69921875" style="143" bestFit="1" customWidth="1"/>
    <col min="2573" max="2573" width="21.3984375" style="143" bestFit="1" customWidth="1"/>
    <col min="2574" max="2574" width="14.69921875" style="143" bestFit="1" customWidth="1"/>
    <col min="2575" max="2575" width="21.3984375" style="143" bestFit="1" customWidth="1"/>
    <col min="2576" max="2576" width="14.69921875" style="143" bestFit="1" customWidth="1"/>
    <col min="2577" max="2577" width="21.3984375" style="143" bestFit="1" customWidth="1"/>
    <col min="2578" max="2578" width="14.69921875" style="143" bestFit="1" customWidth="1"/>
    <col min="2579" max="2579" width="21.3984375" style="143" bestFit="1" customWidth="1"/>
    <col min="2580" max="2580" width="16.59765625" style="143" bestFit="1" customWidth="1"/>
    <col min="2581" max="2581" width="14.09765625" style="143" bestFit="1" customWidth="1"/>
    <col min="2582" max="2582" width="16.59765625" style="143" bestFit="1" customWidth="1"/>
    <col min="2583" max="2583" width="14.09765625" style="143" bestFit="1" customWidth="1"/>
    <col min="2584" max="2584" width="14.3984375" style="143" bestFit="1" customWidth="1"/>
    <col min="2585" max="2585" width="14.59765625" style="143" customWidth="1"/>
    <col min="2586" max="2586" width="13.8984375" style="143" bestFit="1" customWidth="1"/>
    <col min="2587" max="2587" width="14.59765625" style="143" customWidth="1"/>
    <col min="2588" max="2824" width="9" style="143"/>
    <col min="2825" max="2825" width="14.09765625" style="143" customWidth="1"/>
    <col min="2826" max="2826" width="14.69921875" style="143" bestFit="1" customWidth="1"/>
    <col min="2827" max="2827" width="21.3984375" style="143" bestFit="1" customWidth="1"/>
    <col min="2828" max="2828" width="14.69921875" style="143" bestFit="1" customWidth="1"/>
    <col min="2829" max="2829" width="21.3984375" style="143" bestFit="1" customWidth="1"/>
    <col min="2830" max="2830" width="14.69921875" style="143" bestFit="1" customWidth="1"/>
    <col min="2831" max="2831" width="21.3984375" style="143" bestFit="1" customWidth="1"/>
    <col min="2832" max="2832" width="14.69921875" style="143" bestFit="1" customWidth="1"/>
    <col min="2833" max="2833" width="21.3984375" style="143" bestFit="1" customWidth="1"/>
    <col min="2834" max="2834" width="14.69921875" style="143" bestFit="1" customWidth="1"/>
    <col min="2835" max="2835" width="21.3984375" style="143" bestFit="1" customWidth="1"/>
    <col min="2836" max="2836" width="16.59765625" style="143" bestFit="1" customWidth="1"/>
    <col min="2837" max="2837" width="14.09765625" style="143" bestFit="1" customWidth="1"/>
    <col min="2838" max="2838" width="16.59765625" style="143" bestFit="1" customWidth="1"/>
    <col min="2839" max="2839" width="14.09765625" style="143" bestFit="1" customWidth="1"/>
    <col min="2840" max="2840" width="14.3984375" style="143" bestFit="1" customWidth="1"/>
    <col min="2841" max="2841" width="14.59765625" style="143" customWidth="1"/>
    <col min="2842" max="2842" width="13.8984375" style="143" bestFit="1" customWidth="1"/>
    <col min="2843" max="2843" width="14.59765625" style="143" customWidth="1"/>
    <col min="2844" max="3080" width="9" style="143"/>
    <col min="3081" max="3081" width="14.09765625" style="143" customWidth="1"/>
    <col min="3082" max="3082" width="14.69921875" style="143" bestFit="1" customWidth="1"/>
    <col min="3083" max="3083" width="21.3984375" style="143" bestFit="1" customWidth="1"/>
    <col min="3084" max="3084" width="14.69921875" style="143" bestFit="1" customWidth="1"/>
    <col min="3085" max="3085" width="21.3984375" style="143" bestFit="1" customWidth="1"/>
    <col min="3086" max="3086" width="14.69921875" style="143" bestFit="1" customWidth="1"/>
    <col min="3087" max="3087" width="21.3984375" style="143" bestFit="1" customWidth="1"/>
    <col min="3088" max="3088" width="14.69921875" style="143" bestFit="1" customWidth="1"/>
    <col min="3089" max="3089" width="21.3984375" style="143" bestFit="1" customWidth="1"/>
    <col min="3090" max="3090" width="14.69921875" style="143" bestFit="1" customWidth="1"/>
    <col min="3091" max="3091" width="21.3984375" style="143" bestFit="1" customWidth="1"/>
    <col min="3092" max="3092" width="16.59765625" style="143" bestFit="1" customWidth="1"/>
    <col min="3093" max="3093" width="14.09765625" style="143" bestFit="1" customWidth="1"/>
    <col min="3094" max="3094" width="16.59765625" style="143" bestFit="1" customWidth="1"/>
    <col min="3095" max="3095" width="14.09765625" style="143" bestFit="1" customWidth="1"/>
    <col min="3096" max="3096" width="14.3984375" style="143" bestFit="1" customWidth="1"/>
    <col min="3097" max="3097" width="14.59765625" style="143" customWidth="1"/>
    <col min="3098" max="3098" width="13.8984375" style="143" bestFit="1" customWidth="1"/>
    <col min="3099" max="3099" width="14.59765625" style="143" customWidth="1"/>
    <col min="3100" max="3336" width="9" style="143"/>
    <col min="3337" max="3337" width="14.09765625" style="143" customWidth="1"/>
    <col min="3338" max="3338" width="14.69921875" style="143" bestFit="1" customWidth="1"/>
    <col min="3339" max="3339" width="21.3984375" style="143" bestFit="1" customWidth="1"/>
    <col min="3340" max="3340" width="14.69921875" style="143" bestFit="1" customWidth="1"/>
    <col min="3341" max="3341" width="21.3984375" style="143" bestFit="1" customWidth="1"/>
    <col min="3342" max="3342" width="14.69921875" style="143" bestFit="1" customWidth="1"/>
    <col min="3343" max="3343" width="21.3984375" style="143" bestFit="1" customWidth="1"/>
    <col min="3344" max="3344" width="14.69921875" style="143" bestFit="1" customWidth="1"/>
    <col min="3345" max="3345" width="21.3984375" style="143" bestFit="1" customWidth="1"/>
    <col min="3346" max="3346" width="14.69921875" style="143" bestFit="1" customWidth="1"/>
    <col min="3347" max="3347" width="21.3984375" style="143" bestFit="1" customWidth="1"/>
    <col min="3348" max="3348" width="16.59765625" style="143" bestFit="1" customWidth="1"/>
    <col min="3349" max="3349" width="14.09765625" style="143" bestFit="1" customWidth="1"/>
    <col min="3350" max="3350" width="16.59765625" style="143" bestFit="1" customWidth="1"/>
    <col min="3351" max="3351" width="14.09765625" style="143" bestFit="1" customWidth="1"/>
    <col min="3352" max="3352" width="14.3984375" style="143" bestFit="1" customWidth="1"/>
    <col min="3353" max="3353" width="14.59765625" style="143" customWidth="1"/>
    <col min="3354" max="3354" width="13.8984375" style="143" bestFit="1" customWidth="1"/>
    <col min="3355" max="3355" width="14.59765625" style="143" customWidth="1"/>
    <col min="3356" max="3592" width="9" style="143"/>
    <col min="3593" max="3593" width="14.09765625" style="143" customWidth="1"/>
    <col min="3594" max="3594" width="14.69921875" style="143" bestFit="1" customWidth="1"/>
    <col min="3595" max="3595" width="21.3984375" style="143" bestFit="1" customWidth="1"/>
    <col min="3596" max="3596" width="14.69921875" style="143" bestFit="1" customWidth="1"/>
    <col min="3597" max="3597" width="21.3984375" style="143" bestFit="1" customWidth="1"/>
    <col min="3598" max="3598" width="14.69921875" style="143" bestFit="1" customWidth="1"/>
    <col min="3599" max="3599" width="21.3984375" style="143" bestFit="1" customWidth="1"/>
    <col min="3600" max="3600" width="14.69921875" style="143" bestFit="1" customWidth="1"/>
    <col min="3601" max="3601" width="21.3984375" style="143" bestFit="1" customWidth="1"/>
    <col min="3602" max="3602" width="14.69921875" style="143" bestFit="1" customWidth="1"/>
    <col min="3603" max="3603" width="21.3984375" style="143" bestFit="1" customWidth="1"/>
    <col min="3604" max="3604" width="16.59765625" style="143" bestFit="1" customWidth="1"/>
    <col min="3605" max="3605" width="14.09765625" style="143" bestFit="1" customWidth="1"/>
    <col min="3606" max="3606" width="16.59765625" style="143" bestFit="1" customWidth="1"/>
    <col min="3607" max="3607" width="14.09765625" style="143" bestFit="1" customWidth="1"/>
    <col min="3608" max="3608" width="14.3984375" style="143" bestFit="1" customWidth="1"/>
    <col min="3609" max="3609" width="14.59765625" style="143" customWidth="1"/>
    <col min="3610" max="3610" width="13.8984375" style="143" bestFit="1" customWidth="1"/>
    <col min="3611" max="3611" width="14.59765625" style="143" customWidth="1"/>
    <col min="3612" max="3848" width="9" style="143"/>
    <col min="3849" max="3849" width="14.09765625" style="143" customWidth="1"/>
    <col min="3850" max="3850" width="14.69921875" style="143" bestFit="1" customWidth="1"/>
    <col min="3851" max="3851" width="21.3984375" style="143" bestFit="1" customWidth="1"/>
    <col min="3852" max="3852" width="14.69921875" style="143" bestFit="1" customWidth="1"/>
    <col min="3853" max="3853" width="21.3984375" style="143" bestFit="1" customWidth="1"/>
    <col min="3854" max="3854" width="14.69921875" style="143" bestFit="1" customWidth="1"/>
    <col min="3855" max="3855" width="21.3984375" style="143" bestFit="1" customWidth="1"/>
    <col min="3856" max="3856" width="14.69921875" style="143" bestFit="1" customWidth="1"/>
    <col min="3857" max="3857" width="21.3984375" style="143" bestFit="1" customWidth="1"/>
    <col min="3858" max="3858" width="14.69921875" style="143" bestFit="1" customWidth="1"/>
    <col min="3859" max="3859" width="21.3984375" style="143" bestFit="1" customWidth="1"/>
    <col min="3860" max="3860" width="16.59765625" style="143" bestFit="1" customWidth="1"/>
    <col min="3861" max="3861" width="14.09765625" style="143" bestFit="1" customWidth="1"/>
    <col min="3862" max="3862" width="16.59765625" style="143" bestFit="1" customWidth="1"/>
    <col min="3863" max="3863" width="14.09765625" style="143" bestFit="1" customWidth="1"/>
    <col min="3864" max="3864" width="14.3984375" style="143" bestFit="1" customWidth="1"/>
    <col min="3865" max="3865" width="14.59765625" style="143" customWidth="1"/>
    <col min="3866" max="3866" width="13.8984375" style="143" bestFit="1" customWidth="1"/>
    <col min="3867" max="3867" width="14.59765625" style="143" customWidth="1"/>
    <col min="3868" max="4104" width="9" style="143"/>
    <col min="4105" max="4105" width="14.09765625" style="143" customWidth="1"/>
    <col min="4106" max="4106" width="14.69921875" style="143" bestFit="1" customWidth="1"/>
    <col min="4107" max="4107" width="21.3984375" style="143" bestFit="1" customWidth="1"/>
    <col min="4108" max="4108" width="14.69921875" style="143" bestFit="1" customWidth="1"/>
    <col min="4109" max="4109" width="21.3984375" style="143" bestFit="1" customWidth="1"/>
    <col min="4110" max="4110" width="14.69921875" style="143" bestFit="1" customWidth="1"/>
    <col min="4111" max="4111" width="21.3984375" style="143" bestFit="1" customWidth="1"/>
    <col min="4112" max="4112" width="14.69921875" style="143" bestFit="1" customWidth="1"/>
    <col min="4113" max="4113" width="21.3984375" style="143" bestFit="1" customWidth="1"/>
    <col min="4114" max="4114" width="14.69921875" style="143" bestFit="1" customWidth="1"/>
    <col min="4115" max="4115" width="21.3984375" style="143" bestFit="1" customWidth="1"/>
    <col min="4116" max="4116" width="16.59765625" style="143" bestFit="1" customWidth="1"/>
    <col min="4117" max="4117" width="14.09765625" style="143" bestFit="1" customWidth="1"/>
    <col min="4118" max="4118" width="16.59765625" style="143" bestFit="1" customWidth="1"/>
    <col min="4119" max="4119" width="14.09765625" style="143" bestFit="1" customWidth="1"/>
    <col min="4120" max="4120" width="14.3984375" style="143" bestFit="1" customWidth="1"/>
    <col min="4121" max="4121" width="14.59765625" style="143" customWidth="1"/>
    <col min="4122" max="4122" width="13.8984375" style="143" bestFit="1" customWidth="1"/>
    <col min="4123" max="4123" width="14.59765625" style="143" customWidth="1"/>
    <col min="4124" max="4360" width="9" style="143"/>
    <col min="4361" max="4361" width="14.09765625" style="143" customWidth="1"/>
    <col min="4362" max="4362" width="14.69921875" style="143" bestFit="1" customWidth="1"/>
    <col min="4363" max="4363" width="21.3984375" style="143" bestFit="1" customWidth="1"/>
    <col min="4364" max="4364" width="14.69921875" style="143" bestFit="1" customWidth="1"/>
    <col min="4365" max="4365" width="21.3984375" style="143" bestFit="1" customWidth="1"/>
    <col min="4366" max="4366" width="14.69921875" style="143" bestFit="1" customWidth="1"/>
    <col min="4367" max="4367" width="21.3984375" style="143" bestFit="1" customWidth="1"/>
    <col min="4368" max="4368" width="14.69921875" style="143" bestFit="1" customWidth="1"/>
    <col min="4369" max="4369" width="21.3984375" style="143" bestFit="1" customWidth="1"/>
    <col min="4370" max="4370" width="14.69921875" style="143" bestFit="1" customWidth="1"/>
    <col min="4371" max="4371" width="21.3984375" style="143" bestFit="1" customWidth="1"/>
    <col min="4372" max="4372" width="16.59765625" style="143" bestFit="1" customWidth="1"/>
    <col min="4373" max="4373" width="14.09765625" style="143" bestFit="1" customWidth="1"/>
    <col min="4374" max="4374" width="16.59765625" style="143" bestFit="1" customWidth="1"/>
    <col min="4375" max="4375" width="14.09765625" style="143" bestFit="1" customWidth="1"/>
    <col min="4376" max="4376" width="14.3984375" style="143" bestFit="1" customWidth="1"/>
    <col min="4377" max="4377" width="14.59765625" style="143" customWidth="1"/>
    <col min="4378" max="4378" width="13.8984375" style="143" bestFit="1" customWidth="1"/>
    <col min="4379" max="4379" width="14.59765625" style="143" customWidth="1"/>
    <col min="4380" max="4616" width="9" style="143"/>
    <col min="4617" max="4617" width="14.09765625" style="143" customWidth="1"/>
    <col min="4618" max="4618" width="14.69921875" style="143" bestFit="1" customWidth="1"/>
    <col min="4619" max="4619" width="21.3984375" style="143" bestFit="1" customWidth="1"/>
    <col min="4620" max="4620" width="14.69921875" style="143" bestFit="1" customWidth="1"/>
    <col min="4621" max="4621" width="21.3984375" style="143" bestFit="1" customWidth="1"/>
    <col min="4622" max="4622" width="14.69921875" style="143" bestFit="1" customWidth="1"/>
    <col min="4623" max="4623" width="21.3984375" style="143" bestFit="1" customWidth="1"/>
    <col min="4624" max="4624" width="14.69921875" style="143" bestFit="1" customWidth="1"/>
    <col min="4625" max="4625" width="21.3984375" style="143" bestFit="1" customWidth="1"/>
    <col min="4626" max="4626" width="14.69921875" style="143" bestFit="1" customWidth="1"/>
    <col min="4627" max="4627" width="21.3984375" style="143" bestFit="1" customWidth="1"/>
    <col min="4628" max="4628" width="16.59765625" style="143" bestFit="1" customWidth="1"/>
    <col min="4629" max="4629" width="14.09765625" style="143" bestFit="1" customWidth="1"/>
    <col min="4630" max="4630" width="16.59765625" style="143" bestFit="1" customWidth="1"/>
    <col min="4631" max="4631" width="14.09765625" style="143" bestFit="1" customWidth="1"/>
    <col min="4632" max="4632" width="14.3984375" style="143" bestFit="1" customWidth="1"/>
    <col min="4633" max="4633" width="14.59765625" style="143" customWidth="1"/>
    <col min="4634" max="4634" width="13.8984375" style="143" bestFit="1" customWidth="1"/>
    <col min="4635" max="4635" width="14.59765625" style="143" customWidth="1"/>
    <col min="4636" max="4872" width="9" style="143"/>
    <col min="4873" max="4873" width="14.09765625" style="143" customWidth="1"/>
    <col min="4874" max="4874" width="14.69921875" style="143" bestFit="1" customWidth="1"/>
    <col min="4875" max="4875" width="21.3984375" style="143" bestFit="1" customWidth="1"/>
    <col min="4876" max="4876" width="14.69921875" style="143" bestFit="1" customWidth="1"/>
    <col min="4877" max="4877" width="21.3984375" style="143" bestFit="1" customWidth="1"/>
    <col min="4878" max="4878" width="14.69921875" style="143" bestFit="1" customWidth="1"/>
    <col min="4879" max="4879" width="21.3984375" style="143" bestFit="1" customWidth="1"/>
    <col min="4880" max="4880" width="14.69921875" style="143" bestFit="1" customWidth="1"/>
    <col min="4881" max="4881" width="21.3984375" style="143" bestFit="1" customWidth="1"/>
    <col min="4882" max="4882" width="14.69921875" style="143" bestFit="1" customWidth="1"/>
    <col min="4883" max="4883" width="21.3984375" style="143" bestFit="1" customWidth="1"/>
    <col min="4884" max="4884" width="16.59765625" style="143" bestFit="1" customWidth="1"/>
    <col min="4885" max="4885" width="14.09765625" style="143" bestFit="1" customWidth="1"/>
    <col min="4886" max="4886" width="16.59765625" style="143" bestFit="1" customWidth="1"/>
    <col min="4887" max="4887" width="14.09765625" style="143" bestFit="1" customWidth="1"/>
    <col min="4888" max="4888" width="14.3984375" style="143" bestFit="1" customWidth="1"/>
    <col min="4889" max="4889" width="14.59765625" style="143" customWidth="1"/>
    <col min="4890" max="4890" width="13.8984375" style="143" bestFit="1" customWidth="1"/>
    <col min="4891" max="4891" width="14.59765625" style="143" customWidth="1"/>
    <col min="4892" max="5128" width="9" style="143"/>
    <col min="5129" max="5129" width="14.09765625" style="143" customWidth="1"/>
    <col min="5130" max="5130" width="14.69921875" style="143" bestFit="1" customWidth="1"/>
    <col min="5131" max="5131" width="21.3984375" style="143" bestFit="1" customWidth="1"/>
    <col min="5132" max="5132" width="14.69921875" style="143" bestFit="1" customWidth="1"/>
    <col min="5133" max="5133" width="21.3984375" style="143" bestFit="1" customWidth="1"/>
    <col min="5134" max="5134" width="14.69921875" style="143" bestFit="1" customWidth="1"/>
    <col min="5135" max="5135" width="21.3984375" style="143" bestFit="1" customWidth="1"/>
    <col min="5136" max="5136" width="14.69921875" style="143" bestFit="1" customWidth="1"/>
    <col min="5137" max="5137" width="21.3984375" style="143" bestFit="1" customWidth="1"/>
    <col min="5138" max="5138" width="14.69921875" style="143" bestFit="1" customWidth="1"/>
    <col min="5139" max="5139" width="21.3984375" style="143" bestFit="1" customWidth="1"/>
    <col min="5140" max="5140" width="16.59765625" style="143" bestFit="1" customWidth="1"/>
    <col min="5141" max="5141" width="14.09765625" style="143" bestFit="1" customWidth="1"/>
    <col min="5142" max="5142" width="16.59765625" style="143" bestFit="1" customWidth="1"/>
    <col min="5143" max="5143" width="14.09765625" style="143" bestFit="1" customWidth="1"/>
    <col min="5144" max="5144" width="14.3984375" style="143" bestFit="1" customWidth="1"/>
    <col min="5145" max="5145" width="14.59765625" style="143" customWidth="1"/>
    <col min="5146" max="5146" width="13.8984375" style="143" bestFit="1" customWidth="1"/>
    <col min="5147" max="5147" width="14.59765625" style="143" customWidth="1"/>
    <col min="5148" max="5384" width="9" style="143"/>
    <col min="5385" max="5385" width="14.09765625" style="143" customWidth="1"/>
    <col min="5386" max="5386" width="14.69921875" style="143" bestFit="1" customWidth="1"/>
    <col min="5387" max="5387" width="21.3984375" style="143" bestFit="1" customWidth="1"/>
    <col min="5388" max="5388" width="14.69921875" style="143" bestFit="1" customWidth="1"/>
    <col min="5389" max="5389" width="21.3984375" style="143" bestFit="1" customWidth="1"/>
    <col min="5390" max="5390" width="14.69921875" style="143" bestFit="1" customWidth="1"/>
    <col min="5391" max="5391" width="21.3984375" style="143" bestFit="1" customWidth="1"/>
    <col min="5392" max="5392" width="14.69921875" style="143" bestFit="1" customWidth="1"/>
    <col min="5393" max="5393" width="21.3984375" style="143" bestFit="1" customWidth="1"/>
    <col min="5394" max="5394" width="14.69921875" style="143" bestFit="1" customWidth="1"/>
    <col min="5395" max="5395" width="21.3984375" style="143" bestFit="1" customWidth="1"/>
    <col min="5396" max="5396" width="16.59765625" style="143" bestFit="1" customWidth="1"/>
    <col min="5397" max="5397" width="14.09765625" style="143" bestFit="1" customWidth="1"/>
    <col min="5398" max="5398" width="16.59765625" style="143" bestFit="1" customWidth="1"/>
    <col min="5399" max="5399" width="14.09765625" style="143" bestFit="1" customWidth="1"/>
    <col min="5400" max="5400" width="14.3984375" style="143" bestFit="1" customWidth="1"/>
    <col min="5401" max="5401" width="14.59765625" style="143" customWidth="1"/>
    <col min="5402" max="5402" width="13.8984375" style="143" bestFit="1" customWidth="1"/>
    <col min="5403" max="5403" width="14.59765625" style="143" customWidth="1"/>
    <col min="5404" max="5640" width="9" style="143"/>
    <col min="5641" max="5641" width="14.09765625" style="143" customWidth="1"/>
    <col min="5642" max="5642" width="14.69921875" style="143" bestFit="1" customWidth="1"/>
    <col min="5643" max="5643" width="21.3984375" style="143" bestFit="1" customWidth="1"/>
    <col min="5644" max="5644" width="14.69921875" style="143" bestFit="1" customWidth="1"/>
    <col min="5645" max="5645" width="21.3984375" style="143" bestFit="1" customWidth="1"/>
    <col min="5646" max="5646" width="14.69921875" style="143" bestFit="1" customWidth="1"/>
    <col min="5647" max="5647" width="21.3984375" style="143" bestFit="1" customWidth="1"/>
    <col min="5648" max="5648" width="14.69921875" style="143" bestFit="1" customWidth="1"/>
    <col min="5649" max="5649" width="21.3984375" style="143" bestFit="1" customWidth="1"/>
    <col min="5650" max="5650" width="14.69921875" style="143" bestFit="1" customWidth="1"/>
    <col min="5651" max="5651" width="21.3984375" style="143" bestFit="1" customWidth="1"/>
    <col min="5652" max="5652" width="16.59765625" style="143" bestFit="1" customWidth="1"/>
    <col min="5653" max="5653" width="14.09765625" style="143" bestFit="1" customWidth="1"/>
    <col min="5654" max="5654" width="16.59765625" style="143" bestFit="1" customWidth="1"/>
    <col min="5655" max="5655" width="14.09765625" style="143" bestFit="1" customWidth="1"/>
    <col min="5656" max="5656" width="14.3984375" style="143" bestFit="1" customWidth="1"/>
    <col min="5657" max="5657" width="14.59765625" style="143" customWidth="1"/>
    <col min="5658" max="5658" width="13.8984375" style="143" bestFit="1" customWidth="1"/>
    <col min="5659" max="5659" width="14.59765625" style="143" customWidth="1"/>
    <col min="5660" max="5896" width="9" style="143"/>
    <col min="5897" max="5897" width="14.09765625" style="143" customWidth="1"/>
    <col min="5898" max="5898" width="14.69921875" style="143" bestFit="1" customWidth="1"/>
    <col min="5899" max="5899" width="21.3984375" style="143" bestFit="1" customWidth="1"/>
    <col min="5900" max="5900" width="14.69921875" style="143" bestFit="1" customWidth="1"/>
    <col min="5901" max="5901" width="21.3984375" style="143" bestFit="1" customWidth="1"/>
    <col min="5902" max="5902" width="14.69921875" style="143" bestFit="1" customWidth="1"/>
    <col min="5903" max="5903" width="21.3984375" style="143" bestFit="1" customWidth="1"/>
    <col min="5904" max="5904" width="14.69921875" style="143" bestFit="1" customWidth="1"/>
    <col min="5905" max="5905" width="21.3984375" style="143" bestFit="1" customWidth="1"/>
    <col min="5906" max="5906" width="14.69921875" style="143" bestFit="1" customWidth="1"/>
    <col min="5907" max="5907" width="21.3984375" style="143" bestFit="1" customWidth="1"/>
    <col min="5908" max="5908" width="16.59765625" style="143" bestFit="1" customWidth="1"/>
    <col min="5909" max="5909" width="14.09765625" style="143" bestFit="1" customWidth="1"/>
    <col min="5910" max="5910" width="16.59765625" style="143" bestFit="1" customWidth="1"/>
    <col min="5911" max="5911" width="14.09765625" style="143" bestFit="1" customWidth="1"/>
    <col min="5912" max="5912" width="14.3984375" style="143" bestFit="1" customWidth="1"/>
    <col min="5913" max="5913" width="14.59765625" style="143" customWidth="1"/>
    <col min="5914" max="5914" width="13.8984375" style="143" bestFit="1" customWidth="1"/>
    <col min="5915" max="5915" width="14.59765625" style="143" customWidth="1"/>
    <col min="5916" max="6152" width="9" style="143"/>
    <col min="6153" max="6153" width="14.09765625" style="143" customWidth="1"/>
    <col min="6154" max="6154" width="14.69921875" style="143" bestFit="1" customWidth="1"/>
    <col min="6155" max="6155" width="21.3984375" style="143" bestFit="1" customWidth="1"/>
    <col min="6156" max="6156" width="14.69921875" style="143" bestFit="1" customWidth="1"/>
    <col min="6157" max="6157" width="21.3984375" style="143" bestFit="1" customWidth="1"/>
    <col min="6158" max="6158" width="14.69921875" style="143" bestFit="1" customWidth="1"/>
    <col min="6159" max="6159" width="21.3984375" style="143" bestFit="1" customWidth="1"/>
    <col min="6160" max="6160" width="14.69921875" style="143" bestFit="1" customWidth="1"/>
    <col min="6161" max="6161" width="21.3984375" style="143" bestFit="1" customWidth="1"/>
    <col min="6162" max="6162" width="14.69921875" style="143" bestFit="1" customWidth="1"/>
    <col min="6163" max="6163" width="21.3984375" style="143" bestFit="1" customWidth="1"/>
    <col min="6164" max="6164" width="16.59765625" style="143" bestFit="1" customWidth="1"/>
    <col min="6165" max="6165" width="14.09765625" style="143" bestFit="1" customWidth="1"/>
    <col min="6166" max="6166" width="16.59765625" style="143" bestFit="1" customWidth="1"/>
    <col min="6167" max="6167" width="14.09765625" style="143" bestFit="1" customWidth="1"/>
    <col min="6168" max="6168" width="14.3984375" style="143" bestFit="1" customWidth="1"/>
    <col min="6169" max="6169" width="14.59765625" style="143" customWidth="1"/>
    <col min="6170" max="6170" width="13.8984375" style="143" bestFit="1" customWidth="1"/>
    <col min="6171" max="6171" width="14.59765625" style="143" customWidth="1"/>
    <col min="6172" max="6408" width="9" style="143"/>
    <col min="6409" max="6409" width="14.09765625" style="143" customWidth="1"/>
    <col min="6410" max="6410" width="14.69921875" style="143" bestFit="1" customWidth="1"/>
    <col min="6411" max="6411" width="21.3984375" style="143" bestFit="1" customWidth="1"/>
    <col min="6412" max="6412" width="14.69921875" style="143" bestFit="1" customWidth="1"/>
    <col min="6413" max="6413" width="21.3984375" style="143" bestFit="1" customWidth="1"/>
    <col min="6414" max="6414" width="14.69921875" style="143" bestFit="1" customWidth="1"/>
    <col min="6415" max="6415" width="21.3984375" style="143" bestFit="1" customWidth="1"/>
    <col min="6416" max="6416" width="14.69921875" style="143" bestFit="1" customWidth="1"/>
    <col min="6417" max="6417" width="21.3984375" style="143" bestFit="1" customWidth="1"/>
    <col min="6418" max="6418" width="14.69921875" style="143" bestFit="1" customWidth="1"/>
    <col min="6419" max="6419" width="21.3984375" style="143" bestFit="1" customWidth="1"/>
    <col min="6420" max="6420" width="16.59765625" style="143" bestFit="1" customWidth="1"/>
    <col min="6421" max="6421" width="14.09765625" style="143" bestFit="1" customWidth="1"/>
    <col min="6422" max="6422" width="16.59765625" style="143" bestFit="1" customWidth="1"/>
    <col min="6423" max="6423" width="14.09765625" style="143" bestFit="1" customWidth="1"/>
    <col min="6424" max="6424" width="14.3984375" style="143" bestFit="1" customWidth="1"/>
    <col min="6425" max="6425" width="14.59765625" style="143" customWidth="1"/>
    <col min="6426" max="6426" width="13.8984375" style="143" bestFit="1" customWidth="1"/>
    <col min="6427" max="6427" width="14.59765625" style="143" customWidth="1"/>
    <col min="6428" max="6664" width="9" style="143"/>
    <col min="6665" max="6665" width="14.09765625" style="143" customWidth="1"/>
    <col min="6666" max="6666" width="14.69921875" style="143" bestFit="1" customWidth="1"/>
    <col min="6667" max="6667" width="21.3984375" style="143" bestFit="1" customWidth="1"/>
    <col min="6668" max="6668" width="14.69921875" style="143" bestFit="1" customWidth="1"/>
    <col min="6669" max="6669" width="21.3984375" style="143" bestFit="1" customWidth="1"/>
    <col min="6670" max="6670" width="14.69921875" style="143" bestFit="1" customWidth="1"/>
    <col min="6671" max="6671" width="21.3984375" style="143" bestFit="1" customWidth="1"/>
    <col min="6672" max="6672" width="14.69921875" style="143" bestFit="1" customWidth="1"/>
    <col min="6673" max="6673" width="21.3984375" style="143" bestFit="1" customWidth="1"/>
    <col min="6674" max="6674" width="14.69921875" style="143" bestFit="1" customWidth="1"/>
    <col min="6675" max="6675" width="21.3984375" style="143" bestFit="1" customWidth="1"/>
    <col min="6676" max="6676" width="16.59765625" style="143" bestFit="1" customWidth="1"/>
    <col min="6677" max="6677" width="14.09765625" style="143" bestFit="1" customWidth="1"/>
    <col min="6678" max="6678" width="16.59765625" style="143" bestFit="1" customWidth="1"/>
    <col min="6679" max="6679" width="14.09765625" style="143" bestFit="1" customWidth="1"/>
    <col min="6680" max="6680" width="14.3984375" style="143" bestFit="1" customWidth="1"/>
    <col min="6681" max="6681" width="14.59765625" style="143" customWidth="1"/>
    <col min="6682" max="6682" width="13.8984375" style="143" bestFit="1" customWidth="1"/>
    <col min="6683" max="6683" width="14.59765625" style="143" customWidth="1"/>
    <col min="6684" max="6920" width="9" style="143"/>
    <col min="6921" max="6921" width="14.09765625" style="143" customWidth="1"/>
    <col min="6922" max="6922" width="14.69921875" style="143" bestFit="1" customWidth="1"/>
    <col min="6923" max="6923" width="21.3984375" style="143" bestFit="1" customWidth="1"/>
    <col min="6924" max="6924" width="14.69921875" style="143" bestFit="1" customWidth="1"/>
    <col min="6925" max="6925" width="21.3984375" style="143" bestFit="1" customWidth="1"/>
    <col min="6926" max="6926" width="14.69921875" style="143" bestFit="1" customWidth="1"/>
    <col min="6927" max="6927" width="21.3984375" style="143" bestFit="1" customWidth="1"/>
    <col min="6928" max="6928" width="14.69921875" style="143" bestFit="1" customWidth="1"/>
    <col min="6929" max="6929" width="21.3984375" style="143" bestFit="1" customWidth="1"/>
    <col min="6930" max="6930" width="14.69921875" style="143" bestFit="1" customWidth="1"/>
    <col min="6931" max="6931" width="21.3984375" style="143" bestFit="1" customWidth="1"/>
    <col min="6932" max="6932" width="16.59765625" style="143" bestFit="1" customWidth="1"/>
    <col min="6933" max="6933" width="14.09765625" style="143" bestFit="1" customWidth="1"/>
    <col min="6934" max="6934" width="16.59765625" style="143" bestFit="1" customWidth="1"/>
    <col min="6935" max="6935" width="14.09765625" style="143" bestFit="1" customWidth="1"/>
    <col min="6936" max="6936" width="14.3984375" style="143" bestFit="1" customWidth="1"/>
    <col min="6937" max="6937" width="14.59765625" style="143" customWidth="1"/>
    <col min="6938" max="6938" width="13.8984375" style="143" bestFit="1" customWidth="1"/>
    <col min="6939" max="6939" width="14.59765625" style="143" customWidth="1"/>
    <col min="6940" max="7176" width="9" style="143"/>
    <col min="7177" max="7177" width="14.09765625" style="143" customWidth="1"/>
    <col min="7178" max="7178" width="14.69921875" style="143" bestFit="1" customWidth="1"/>
    <col min="7179" max="7179" width="21.3984375" style="143" bestFit="1" customWidth="1"/>
    <col min="7180" max="7180" width="14.69921875" style="143" bestFit="1" customWidth="1"/>
    <col min="7181" max="7181" width="21.3984375" style="143" bestFit="1" customWidth="1"/>
    <col min="7182" max="7182" width="14.69921875" style="143" bestFit="1" customWidth="1"/>
    <col min="7183" max="7183" width="21.3984375" style="143" bestFit="1" customWidth="1"/>
    <col min="7184" max="7184" width="14.69921875" style="143" bestFit="1" customWidth="1"/>
    <col min="7185" max="7185" width="21.3984375" style="143" bestFit="1" customWidth="1"/>
    <col min="7186" max="7186" width="14.69921875" style="143" bestFit="1" customWidth="1"/>
    <col min="7187" max="7187" width="21.3984375" style="143" bestFit="1" customWidth="1"/>
    <col min="7188" max="7188" width="16.59765625" style="143" bestFit="1" customWidth="1"/>
    <col min="7189" max="7189" width="14.09765625" style="143" bestFit="1" customWidth="1"/>
    <col min="7190" max="7190" width="16.59765625" style="143" bestFit="1" customWidth="1"/>
    <col min="7191" max="7191" width="14.09765625" style="143" bestFit="1" customWidth="1"/>
    <col min="7192" max="7192" width="14.3984375" style="143" bestFit="1" customWidth="1"/>
    <col min="7193" max="7193" width="14.59765625" style="143" customWidth="1"/>
    <col min="7194" max="7194" width="13.8984375" style="143" bestFit="1" customWidth="1"/>
    <col min="7195" max="7195" width="14.59765625" style="143" customWidth="1"/>
    <col min="7196" max="7432" width="9" style="143"/>
    <col min="7433" max="7433" width="14.09765625" style="143" customWidth="1"/>
    <col min="7434" max="7434" width="14.69921875" style="143" bestFit="1" customWidth="1"/>
    <col min="7435" max="7435" width="21.3984375" style="143" bestFit="1" customWidth="1"/>
    <col min="7436" max="7436" width="14.69921875" style="143" bestFit="1" customWidth="1"/>
    <col min="7437" max="7437" width="21.3984375" style="143" bestFit="1" customWidth="1"/>
    <col min="7438" max="7438" width="14.69921875" style="143" bestFit="1" customWidth="1"/>
    <col min="7439" max="7439" width="21.3984375" style="143" bestFit="1" customWidth="1"/>
    <col min="7440" max="7440" width="14.69921875" style="143" bestFit="1" customWidth="1"/>
    <col min="7441" max="7441" width="21.3984375" style="143" bestFit="1" customWidth="1"/>
    <col min="7442" max="7442" width="14.69921875" style="143" bestFit="1" customWidth="1"/>
    <col min="7443" max="7443" width="21.3984375" style="143" bestFit="1" customWidth="1"/>
    <col min="7444" max="7444" width="16.59765625" style="143" bestFit="1" customWidth="1"/>
    <col min="7445" max="7445" width="14.09765625" style="143" bestFit="1" customWidth="1"/>
    <col min="7446" max="7446" width="16.59765625" style="143" bestFit="1" customWidth="1"/>
    <col min="7447" max="7447" width="14.09765625" style="143" bestFit="1" customWidth="1"/>
    <col min="7448" max="7448" width="14.3984375" style="143" bestFit="1" customWidth="1"/>
    <col min="7449" max="7449" width="14.59765625" style="143" customWidth="1"/>
    <col min="7450" max="7450" width="13.8984375" style="143" bestFit="1" customWidth="1"/>
    <col min="7451" max="7451" width="14.59765625" style="143" customWidth="1"/>
    <col min="7452" max="7688" width="9" style="143"/>
    <col min="7689" max="7689" width="14.09765625" style="143" customWidth="1"/>
    <col min="7690" max="7690" width="14.69921875" style="143" bestFit="1" customWidth="1"/>
    <col min="7691" max="7691" width="21.3984375" style="143" bestFit="1" customWidth="1"/>
    <col min="7692" max="7692" width="14.69921875" style="143" bestFit="1" customWidth="1"/>
    <col min="7693" max="7693" width="21.3984375" style="143" bestFit="1" customWidth="1"/>
    <col min="7694" max="7694" width="14.69921875" style="143" bestFit="1" customWidth="1"/>
    <col min="7695" max="7695" width="21.3984375" style="143" bestFit="1" customWidth="1"/>
    <col min="7696" max="7696" width="14.69921875" style="143" bestFit="1" customWidth="1"/>
    <col min="7697" max="7697" width="21.3984375" style="143" bestFit="1" customWidth="1"/>
    <col min="7698" max="7698" width="14.69921875" style="143" bestFit="1" customWidth="1"/>
    <col min="7699" max="7699" width="21.3984375" style="143" bestFit="1" customWidth="1"/>
    <col min="7700" max="7700" width="16.59765625" style="143" bestFit="1" customWidth="1"/>
    <col min="7701" max="7701" width="14.09765625" style="143" bestFit="1" customWidth="1"/>
    <col min="7702" max="7702" width="16.59765625" style="143" bestFit="1" customWidth="1"/>
    <col min="7703" max="7703" width="14.09765625" style="143" bestFit="1" customWidth="1"/>
    <col min="7704" max="7704" width="14.3984375" style="143" bestFit="1" customWidth="1"/>
    <col min="7705" max="7705" width="14.59765625" style="143" customWidth="1"/>
    <col min="7706" max="7706" width="13.8984375" style="143" bestFit="1" customWidth="1"/>
    <col min="7707" max="7707" width="14.59765625" style="143" customWidth="1"/>
    <col min="7708" max="7944" width="9" style="143"/>
    <col min="7945" max="7945" width="14.09765625" style="143" customWidth="1"/>
    <col min="7946" max="7946" width="14.69921875" style="143" bestFit="1" customWidth="1"/>
    <col min="7947" max="7947" width="21.3984375" style="143" bestFit="1" customWidth="1"/>
    <col min="7948" max="7948" width="14.69921875" style="143" bestFit="1" customWidth="1"/>
    <col min="7949" max="7949" width="21.3984375" style="143" bestFit="1" customWidth="1"/>
    <col min="7950" max="7950" width="14.69921875" style="143" bestFit="1" customWidth="1"/>
    <col min="7951" max="7951" width="21.3984375" style="143" bestFit="1" customWidth="1"/>
    <col min="7952" max="7952" width="14.69921875" style="143" bestFit="1" customWidth="1"/>
    <col min="7953" max="7953" width="21.3984375" style="143" bestFit="1" customWidth="1"/>
    <col min="7954" max="7954" width="14.69921875" style="143" bestFit="1" customWidth="1"/>
    <col min="7955" max="7955" width="21.3984375" style="143" bestFit="1" customWidth="1"/>
    <col min="7956" max="7956" width="16.59765625" style="143" bestFit="1" customWidth="1"/>
    <col min="7957" max="7957" width="14.09765625" style="143" bestFit="1" customWidth="1"/>
    <col min="7958" max="7958" width="16.59765625" style="143" bestFit="1" customWidth="1"/>
    <col min="7959" max="7959" width="14.09765625" style="143" bestFit="1" customWidth="1"/>
    <col min="7960" max="7960" width="14.3984375" style="143" bestFit="1" customWidth="1"/>
    <col min="7961" max="7961" width="14.59765625" style="143" customWidth="1"/>
    <col min="7962" max="7962" width="13.8984375" style="143" bestFit="1" customWidth="1"/>
    <col min="7963" max="7963" width="14.59765625" style="143" customWidth="1"/>
    <col min="7964" max="8200" width="9" style="143"/>
    <col min="8201" max="8201" width="14.09765625" style="143" customWidth="1"/>
    <col min="8202" max="8202" width="14.69921875" style="143" bestFit="1" customWidth="1"/>
    <col min="8203" max="8203" width="21.3984375" style="143" bestFit="1" customWidth="1"/>
    <col min="8204" max="8204" width="14.69921875" style="143" bestFit="1" customWidth="1"/>
    <col min="8205" max="8205" width="21.3984375" style="143" bestFit="1" customWidth="1"/>
    <col min="8206" max="8206" width="14.69921875" style="143" bestFit="1" customWidth="1"/>
    <col min="8207" max="8207" width="21.3984375" style="143" bestFit="1" customWidth="1"/>
    <col min="8208" max="8208" width="14.69921875" style="143" bestFit="1" customWidth="1"/>
    <col min="8209" max="8209" width="21.3984375" style="143" bestFit="1" customWidth="1"/>
    <col min="8210" max="8210" width="14.69921875" style="143" bestFit="1" customWidth="1"/>
    <col min="8211" max="8211" width="21.3984375" style="143" bestFit="1" customWidth="1"/>
    <col min="8212" max="8212" width="16.59765625" style="143" bestFit="1" customWidth="1"/>
    <col min="8213" max="8213" width="14.09765625" style="143" bestFit="1" customWidth="1"/>
    <col min="8214" max="8214" width="16.59765625" style="143" bestFit="1" customWidth="1"/>
    <col min="8215" max="8215" width="14.09765625" style="143" bestFit="1" customWidth="1"/>
    <col min="8216" max="8216" width="14.3984375" style="143" bestFit="1" customWidth="1"/>
    <col min="8217" max="8217" width="14.59765625" style="143" customWidth="1"/>
    <col min="8218" max="8218" width="13.8984375" style="143" bestFit="1" customWidth="1"/>
    <col min="8219" max="8219" width="14.59765625" style="143" customWidth="1"/>
    <col min="8220" max="8456" width="9" style="143"/>
    <col min="8457" max="8457" width="14.09765625" style="143" customWidth="1"/>
    <col min="8458" max="8458" width="14.69921875" style="143" bestFit="1" customWidth="1"/>
    <col min="8459" max="8459" width="21.3984375" style="143" bestFit="1" customWidth="1"/>
    <col min="8460" max="8460" width="14.69921875" style="143" bestFit="1" customWidth="1"/>
    <col min="8461" max="8461" width="21.3984375" style="143" bestFit="1" customWidth="1"/>
    <col min="8462" max="8462" width="14.69921875" style="143" bestFit="1" customWidth="1"/>
    <col min="8463" max="8463" width="21.3984375" style="143" bestFit="1" customWidth="1"/>
    <col min="8464" max="8464" width="14.69921875" style="143" bestFit="1" customWidth="1"/>
    <col min="8465" max="8465" width="21.3984375" style="143" bestFit="1" customWidth="1"/>
    <col min="8466" max="8466" width="14.69921875" style="143" bestFit="1" customWidth="1"/>
    <col min="8467" max="8467" width="21.3984375" style="143" bestFit="1" customWidth="1"/>
    <col min="8468" max="8468" width="16.59765625" style="143" bestFit="1" customWidth="1"/>
    <col min="8469" max="8469" width="14.09765625" style="143" bestFit="1" customWidth="1"/>
    <col min="8470" max="8470" width="16.59765625" style="143" bestFit="1" customWidth="1"/>
    <col min="8471" max="8471" width="14.09765625" style="143" bestFit="1" customWidth="1"/>
    <col min="8472" max="8472" width="14.3984375" style="143" bestFit="1" customWidth="1"/>
    <col min="8473" max="8473" width="14.59765625" style="143" customWidth="1"/>
    <col min="8474" max="8474" width="13.8984375" style="143" bestFit="1" customWidth="1"/>
    <col min="8475" max="8475" width="14.59765625" style="143" customWidth="1"/>
    <col min="8476" max="8712" width="9" style="143"/>
    <col min="8713" max="8713" width="14.09765625" style="143" customWidth="1"/>
    <col min="8714" max="8714" width="14.69921875" style="143" bestFit="1" customWidth="1"/>
    <col min="8715" max="8715" width="21.3984375" style="143" bestFit="1" customWidth="1"/>
    <col min="8716" max="8716" width="14.69921875" style="143" bestFit="1" customWidth="1"/>
    <col min="8717" max="8717" width="21.3984375" style="143" bestFit="1" customWidth="1"/>
    <col min="8718" max="8718" width="14.69921875" style="143" bestFit="1" customWidth="1"/>
    <col min="8719" max="8719" width="21.3984375" style="143" bestFit="1" customWidth="1"/>
    <col min="8720" max="8720" width="14.69921875" style="143" bestFit="1" customWidth="1"/>
    <col min="8721" max="8721" width="21.3984375" style="143" bestFit="1" customWidth="1"/>
    <col min="8722" max="8722" width="14.69921875" style="143" bestFit="1" customWidth="1"/>
    <col min="8723" max="8723" width="21.3984375" style="143" bestFit="1" customWidth="1"/>
    <col min="8724" max="8724" width="16.59765625" style="143" bestFit="1" customWidth="1"/>
    <col min="8725" max="8725" width="14.09765625" style="143" bestFit="1" customWidth="1"/>
    <col min="8726" max="8726" width="16.59765625" style="143" bestFit="1" customWidth="1"/>
    <col min="8727" max="8727" width="14.09765625" style="143" bestFit="1" customWidth="1"/>
    <col min="8728" max="8728" width="14.3984375" style="143" bestFit="1" customWidth="1"/>
    <col min="8729" max="8729" width="14.59765625" style="143" customWidth="1"/>
    <col min="8730" max="8730" width="13.8984375" style="143" bestFit="1" customWidth="1"/>
    <col min="8731" max="8731" width="14.59765625" style="143" customWidth="1"/>
    <col min="8732" max="8968" width="9" style="143"/>
    <col min="8969" max="8969" width="14.09765625" style="143" customWidth="1"/>
    <col min="8970" max="8970" width="14.69921875" style="143" bestFit="1" customWidth="1"/>
    <col min="8971" max="8971" width="21.3984375" style="143" bestFit="1" customWidth="1"/>
    <col min="8972" max="8972" width="14.69921875" style="143" bestFit="1" customWidth="1"/>
    <col min="8973" max="8973" width="21.3984375" style="143" bestFit="1" customWidth="1"/>
    <col min="8974" max="8974" width="14.69921875" style="143" bestFit="1" customWidth="1"/>
    <col min="8975" max="8975" width="21.3984375" style="143" bestFit="1" customWidth="1"/>
    <col min="8976" max="8976" width="14.69921875" style="143" bestFit="1" customWidth="1"/>
    <col min="8977" max="8977" width="21.3984375" style="143" bestFit="1" customWidth="1"/>
    <col min="8978" max="8978" width="14.69921875" style="143" bestFit="1" customWidth="1"/>
    <col min="8979" max="8979" width="21.3984375" style="143" bestFit="1" customWidth="1"/>
    <col min="8980" max="8980" width="16.59765625" style="143" bestFit="1" customWidth="1"/>
    <col min="8981" max="8981" width="14.09765625" style="143" bestFit="1" customWidth="1"/>
    <col min="8982" max="8982" width="16.59765625" style="143" bestFit="1" customWidth="1"/>
    <col min="8983" max="8983" width="14.09765625" style="143" bestFit="1" customWidth="1"/>
    <col min="8984" max="8984" width="14.3984375" style="143" bestFit="1" customWidth="1"/>
    <col min="8985" max="8985" width="14.59765625" style="143" customWidth="1"/>
    <col min="8986" max="8986" width="13.8984375" style="143" bestFit="1" customWidth="1"/>
    <col min="8987" max="8987" width="14.59765625" style="143" customWidth="1"/>
    <col min="8988" max="9224" width="9" style="143"/>
    <col min="9225" max="9225" width="14.09765625" style="143" customWidth="1"/>
    <col min="9226" max="9226" width="14.69921875" style="143" bestFit="1" customWidth="1"/>
    <col min="9227" max="9227" width="21.3984375" style="143" bestFit="1" customWidth="1"/>
    <col min="9228" max="9228" width="14.69921875" style="143" bestFit="1" customWidth="1"/>
    <col min="9229" max="9229" width="21.3984375" style="143" bestFit="1" customWidth="1"/>
    <col min="9230" max="9230" width="14.69921875" style="143" bestFit="1" customWidth="1"/>
    <col min="9231" max="9231" width="21.3984375" style="143" bestFit="1" customWidth="1"/>
    <col min="9232" max="9232" width="14.69921875" style="143" bestFit="1" customWidth="1"/>
    <col min="9233" max="9233" width="21.3984375" style="143" bestFit="1" customWidth="1"/>
    <col min="9234" max="9234" width="14.69921875" style="143" bestFit="1" customWidth="1"/>
    <col min="9235" max="9235" width="21.3984375" style="143" bestFit="1" customWidth="1"/>
    <col min="9236" max="9236" width="16.59765625" style="143" bestFit="1" customWidth="1"/>
    <col min="9237" max="9237" width="14.09765625" style="143" bestFit="1" customWidth="1"/>
    <col min="9238" max="9238" width="16.59765625" style="143" bestFit="1" customWidth="1"/>
    <col min="9239" max="9239" width="14.09765625" style="143" bestFit="1" customWidth="1"/>
    <col min="9240" max="9240" width="14.3984375" style="143" bestFit="1" customWidth="1"/>
    <col min="9241" max="9241" width="14.59765625" style="143" customWidth="1"/>
    <col min="9242" max="9242" width="13.8984375" style="143" bestFit="1" customWidth="1"/>
    <col min="9243" max="9243" width="14.59765625" style="143" customWidth="1"/>
    <col min="9244" max="9480" width="9" style="143"/>
    <col min="9481" max="9481" width="14.09765625" style="143" customWidth="1"/>
    <col min="9482" max="9482" width="14.69921875" style="143" bestFit="1" customWidth="1"/>
    <col min="9483" max="9483" width="21.3984375" style="143" bestFit="1" customWidth="1"/>
    <col min="9484" max="9484" width="14.69921875" style="143" bestFit="1" customWidth="1"/>
    <col min="9485" max="9485" width="21.3984375" style="143" bestFit="1" customWidth="1"/>
    <col min="9486" max="9486" width="14.69921875" style="143" bestFit="1" customWidth="1"/>
    <col min="9487" max="9487" width="21.3984375" style="143" bestFit="1" customWidth="1"/>
    <col min="9488" max="9488" width="14.69921875" style="143" bestFit="1" customWidth="1"/>
    <col min="9489" max="9489" width="21.3984375" style="143" bestFit="1" customWidth="1"/>
    <col min="9490" max="9490" width="14.69921875" style="143" bestFit="1" customWidth="1"/>
    <col min="9491" max="9491" width="21.3984375" style="143" bestFit="1" customWidth="1"/>
    <col min="9492" max="9492" width="16.59765625" style="143" bestFit="1" customWidth="1"/>
    <col min="9493" max="9493" width="14.09765625" style="143" bestFit="1" customWidth="1"/>
    <col min="9494" max="9494" width="16.59765625" style="143" bestFit="1" customWidth="1"/>
    <col min="9495" max="9495" width="14.09765625" style="143" bestFit="1" customWidth="1"/>
    <col min="9496" max="9496" width="14.3984375" style="143" bestFit="1" customWidth="1"/>
    <col min="9497" max="9497" width="14.59765625" style="143" customWidth="1"/>
    <col min="9498" max="9498" width="13.8984375" style="143" bestFit="1" customWidth="1"/>
    <col min="9499" max="9499" width="14.59765625" style="143" customWidth="1"/>
    <col min="9500" max="9736" width="9" style="143"/>
    <col min="9737" max="9737" width="14.09765625" style="143" customWidth="1"/>
    <col min="9738" max="9738" width="14.69921875" style="143" bestFit="1" customWidth="1"/>
    <col min="9739" max="9739" width="21.3984375" style="143" bestFit="1" customWidth="1"/>
    <col min="9740" max="9740" width="14.69921875" style="143" bestFit="1" customWidth="1"/>
    <col min="9741" max="9741" width="21.3984375" style="143" bestFit="1" customWidth="1"/>
    <col min="9742" max="9742" width="14.69921875" style="143" bestFit="1" customWidth="1"/>
    <col min="9743" max="9743" width="21.3984375" style="143" bestFit="1" customWidth="1"/>
    <col min="9744" max="9744" width="14.69921875" style="143" bestFit="1" customWidth="1"/>
    <col min="9745" max="9745" width="21.3984375" style="143" bestFit="1" customWidth="1"/>
    <col min="9746" max="9746" width="14.69921875" style="143" bestFit="1" customWidth="1"/>
    <col min="9747" max="9747" width="21.3984375" style="143" bestFit="1" customWidth="1"/>
    <col min="9748" max="9748" width="16.59765625" style="143" bestFit="1" customWidth="1"/>
    <col min="9749" max="9749" width="14.09765625" style="143" bestFit="1" customWidth="1"/>
    <col min="9750" max="9750" width="16.59765625" style="143" bestFit="1" customWidth="1"/>
    <col min="9751" max="9751" width="14.09765625" style="143" bestFit="1" customWidth="1"/>
    <col min="9752" max="9752" width="14.3984375" style="143" bestFit="1" customWidth="1"/>
    <col min="9753" max="9753" width="14.59765625" style="143" customWidth="1"/>
    <col min="9754" max="9754" width="13.8984375" style="143" bestFit="1" customWidth="1"/>
    <col min="9755" max="9755" width="14.59765625" style="143" customWidth="1"/>
    <col min="9756" max="9992" width="9" style="143"/>
    <col min="9993" max="9993" width="14.09765625" style="143" customWidth="1"/>
    <col min="9994" max="9994" width="14.69921875" style="143" bestFit="1" customWidth="1"/>
    <col min="9995" max="9995" width="21.3984375" style="143" bestFit="1" customWidth="1"/>
    <col min="9996" max="9996" width="14.69921875" style="143" bestFit="1" customWidth="1"/>
    <col min="9997" max="9997" width="21.3984375" style="143" bestFit="1" customWidth="1"/>
    <col min="9998" max="9998" width="14.69921875" style="143" bestFit="1" customWidth="1"/>
    <col min="9999" max="9999" width="21.3984375" style="143" bestFit="1" customWidth="1"/>
    <col min="10000" max="10000" width="14.69921875" style="143" bestFit="1" customWidth="1"/>
    <col min="10001" max="10001" width="21.3984375" style="143" bestFit="1" customWidth="1"/>
    <col min="10002" max="10002" width="14.69921875" style="143" bestFit="1" customWidth="1"/>
    <col min="10003" max="10003" width="21.3984375" style="143" bestFit="1" customWidth="1"/>
    <col min="10004" max="10004" width="16.59765625" style="143" bestFit="1" customWidth="1"/>
    <col min="10005" max="10005" width="14.09765625" style="143" bestFit="1" customWidth="1"/>
    <col min="10006" max="10006" width="16.59765625" style="143" bestFit="1" customWidth="1"/>
    <col min="10007" max="10007" width="14.09765625" style="143" bestFit="1" customWidth="1"/>
    <col min="10008" max="10008" width="14.3984375" style="143" bestFit="1" customWidth="1"/>
    <col min="10009" max="10009" width="14.59765625" style="143" customWidth="1"/>
    <col min="10010" max="10010" width="13.8984375" style="143" bestFit="1" customWidth="1"/>
    <col min="10011" max="10011" width="14.59765625" style="143" customWidth="1"/>
    <col min="10012" max="10248" width="9" style="143"/>
    <col min="10249" max="10249" width="14.09765625" style="143" customWidth="1"/>
    <col min="10250" max="10250" width="14.69921875" style="143" bestFit="1" customWidth="1"/>
    <col min="10251" max="10251" width="21.3984375" style="143" bestFit="1" customWidth="1"/>
    <col min="10252" max="10252" width="14.69921875" style="143" bestFit="1" customWidth="1"/>
    <col min="10253" max="10253" width="21.3984375" style="143" bestFit="1" customWidth="1"/>
    <col min="10254" max="10254" width="14.69921875" style="143" bestFit="1" customWidth="1"/>
    <col min="10255" max="10255" width="21.3984375" style="143" bestFit="1" customWidth="1"/>
    <col min="10256" max="10256" width="14.69921875" style="143" bestFit="1" customWidth="1"/>
    <col min="10257" max="10257" width="21.3984375" style="143" bestFit="1" customWidth="1"/>
    <col min="10258" max="10258" width="14.69921875" style="143" bestFit="1" customWidth="1"/>
    <col min="10259" max="10259" width="21.3984375" style="143" bestFit="1" customWidth="1"/>
    <col min="10260" max="10260" width="16.59765625" style="143" bestFit="1" customWidth="1"/>
    <col min="10261" max="10261" width="14.09765625" style="143" bestFit="1" customWidth="1"/>
    <col min="10262" max="10262" width="16.59765625" style="143" bestFit="1" customWidth="1"/>
    <col min="10263" max="10263" width="14.09765625" style="143" bestFit="1" customWidth="1"/>
    <col min="10264" max="10264" width="14.3984375" style="143" bestFit="1" customWidth="1"/>
    <col min="10265" max="10265" width="14.59765625" style="143" customWidth="1"/>
    <col min="10266" max="10266" width="13.8984375" style="143" bestFit="1" customWidth="1"/>
    <col min="10267" max="10267" width="14.59765625" style="143" customWidth="1"/>
    <col min="10268" max="10504" width="9" style="143"/>
    <col min="10505" max="10505" width="14.09765625" style="143" customWidth="1"/>
    <col min="10506" max="10506" width="14.69921875" style="143" bestFit="1" customWidth="1"/>
    <col min="10507" max="10507" width="21.3984375" style="143" bestFit="1" customWidth="1"/>
    <col min="10508" max="10508" width="14.69921875" style="143" bestFit="1" customWidth="1"/>
    <col min="10509" max="10509" width="21.3984375" style="143" bestFit="1" customWidth="1"/>
    <col min="10510" max="10510" width="14.69921875" style="143" bestFit="1" customWidth="1"/>
    <col min="10511" max="10511" width="21.3984375" style="143" bestFit="1" customWidth="1"/>
    <col min="10512" max="10512" width="14.69921875" style="143" bestFit="1" customWidth="1"/>
    <col min="10513" max="10513" width="21.3984375" style="143" bestFit="1" customWidth="1"/>
    <col min="10514" max="10514" width="14.69921875" style="143" bestFit="1" customWidth="1"/>
    <col min="10515" max="10515" width="21.3984375" style="143" bestFit="1" customWidth="1"/>
    <col min="10516" max="10516" width="16.59765625" style="143" bestFit="1" customWidth="1"/>
    <col min="10517" max="10517" width="14.09765625" style="143" bestFit="1" customWidth="1"/>
    <col min="10518" max="10518" width="16.59765625" style="143" bestFit="1" customWidth="1"/>
    <col min="10519" max="10519" width="14.09765625" style="143" bestFit="1" customWidth="1"/>
    <col min="10520" max="10520" width="14.3984375" style="143" bestFit="1" customWidth="1"/>
    <col min="10521" max="10521" width="14.59765625" style="143" customWidth="1"/>
    <col min="10522" max="10522" width="13.8984375" style="143" bestFit="1" customWidth="1"/>
    <col min="10523" max="10523" width="14.59765625" style="143" customWidth="1"/>
    <col min="10524" max="10760" width="9" style="143"/>
    <col min="10761" max="10761" width="14.09765625" style="143" customWidth="1"/>
    <col min="10762" max="10762" width="14.69921875" style="143" bestFit="1" customWidth="1"/>
    <col min="10763" max="10763" width="21.3984375" style="143" bestFit="1" customWidth="1"/>
    <col min="10764" max="10764" width="14.69921875" style="143" bestFit="1" customWidth="1"/>
    <col min="10765" max="10765" width="21.3984375" style="143" bestFit="1" customWidth="1"/>
    <col min="10766" max="10766" width="14.69921875" style="143" bestFit="1" customWidth="1"/>
    <col min="10767" max="10767" width="21.3984375" style="143" bestFit="1" customWidth="1"/>
    <col min="10768" max="10768" width="14.69921875" style="143" bestFit="1" customWidth="1"/>
    <col min="10769" max="10769" width="21.3984375" style="143" bestFit="1" customWidth="1"/>
    <col min="10770" max="10770" width="14.69921875" style="143" bestFit="1" customWidth="1"/>
    <col min="10771" max="10771" width="21.3984375" style="143" bestFit="1" customWidth="1"/>
    <col min="10772" max="10772" width="16.59765625" style="143" bestFit="1" customWidth="1"/>
    <col min="10773" max="10773" width="14.09765625" style="143" bestFit="1" customWidth="1"/>
    <col min="10774" max="10774" width="16.59765625" style="143" bestFit="1" customWidth="1"/>
    <col min="10775" max="10775" width="14.09765625" style="143" bestFit="1" customWidth="1"/>
    <col min="10776" max="10776" width="14.3984375" style="143" bestFit="1" customWidth="1"/>
    <col min="10777" max="10777" width="14.59765625" style="143" customWidth="1"/>
    <col min="10778" max="10778" width="13.8984375" style="143" bestFit="1" customWidth="1"/>
    <col min="10779" max="10779" width="14.59765625" style="143" customWidth="1"/>
    <col min="10780" max="11016" width="9" style="143"/>
    <col min="11017" max="11017" width="14.09765625" style="143" customWidth="1"/>
    <col min="11018" max="11018" width="14.69921875" style="143" bestFit="1" customWidth="1"/>
    <col min="11019" max="11019" width="21.3984375" style="143" bestFit="1" customWidth="1"/>
    <col min="11020" max="11020" width="14.69921875" style="143" bestFit="1" customWidth="1"/>
    <col min="11021" max="11021" width="21.3984375" style="143" bestFit="1" customWidth="1"/>
    <col min="11022" max="11022" width="14.69921875" style="143" bestFit="1" customWidth="1"/>
    <col min="11023" max="11023" width="21.3984375" style="143" bestFit="1" customWidth="1"/>
    <col min="11024" max="11024" width="14.69921875" style="143" bestFit="1" customWidth="1"/>
    <col min="11025" max="11025" width="21.3984375" style="143" bestFit="1" customWidth="1"/>
    <col min="11026" max="11026" width="14.69921875" style="143" bestFit="1" customWidth="1"/>
    <col min="11027" max="11027" width="21.3984375" style="143" bestFit="1" customWidth="1"/>
    <col min="11028" max="11028" width="16.59765625" style="143" bestFit="1" customWidth="1"/>
    <col min="11029" max="11029" width="14.09765625" style="143" bestFit="1" customWidth="1"/>
    <col min="11030" max="11030" width="16.59765625" style="143" bestFit="1" customWidth="1"/>
    <col min="11031" max="11031" width="14.09765625" style="143" bestFit="1" customWidth="1"/>
    <col min="11032" max="11032" width="14.3984375" style="143" bestFit="1" customWidth="1"/>
    <col min="11033" max="11033" width="14.59765625" style="143" customWidth="1"/>
    <col min="11034" max="11034" width="13.8984375" style="143" bestFit="1" customWidth="1"/>
    <col min="11035" max="11035" width="14.59765625" style="143" customWidth="1"/>
    <col min="11036" max="11272" width="9" style="143"/>
    <col min="11273" max="11273" width="14.09765625" style="143" customWidth="1"/>
    <col min="11274" max="11274" width="14.69921875" style="143" bestFit="1" customWidth="1"/>
    <col min="11275" max="11275" width="21.3984375" style="143" bestFit="1" customWidth="1"/>
    <col min="11276" max="11276" width="14.69921875" style="143" bestFit="1" customWidth="1"/>
    <col min="11277" max="11277" width="21.3984375" style="143" bestFit="1" customWidth="1"/>
    <col min="11278" max="11278" width="14.69921875" style="143" bestFit="1" customWidth="1"/>
    <col min="11279" max="11279" width="21.3984375" style="143" bestFit="1" customWidth="1"/>
    <col min="11280" max="11280" width="14.69921875" style="143" bestFit="1" customWidth="1"/>
    <col min="11281" max="11281" width="21.3984375" style="143" bestFit="1" customWidth="1"/>
    <col min="11282" max="11282" width="14.69921875" style="143" bestFit="1" customWidth="1"/>
    <col min="11283" max="11283" width="21.3984375" style="143" bestFit="1" customWidth="1"/>
    <col min="11284" max="11284" width="16.59765625" style="143" bestFit="1" customWidth="1"/>
    <col min="11285" max="11285" width="14.09765625" style="143" bestFit="1" customWidth="1"/>
    <col min="11286" max="11286" width="16.59765625" style="143" bestFit="1" customWidth="1"/>
    <col min="11287" max="11287" width="14.09765625" style="143" bestFit="1" customWidth="1"/>
    <col min="11288" max="11288" width="14.3984375" style="143" bestFit="1" customWidth="1"/>
    <col min="11289" max="11289" width="14.59765625" style="143" customWidth="1"/>
    <col min="11290" max="11290" width="13.8984375" style="143" bestFit="1" customWidth="1"/>
    <col min="11291" max="11291" width="14.59765625" style="143" customWidth="1"/>
    <col min="11292" max="11528" width="9" style="143"/>
    <col min="11529" max="11529" width="14.09765625" style="143" customWidth="1"/>
    <col min="11530" max="11530" width="14.69921875" style="143" bestFit="1" customWidth="1"/>
    <col min="11531" max="11531" width="21.3984375" style="143" bestFit="1" customWidth="1"/>
    <col min="11532" max="11532" width="14.69921875" style="143" bestFit="1" customWidth="1"/>
    <col min="11533" max="11533" width="21.3984375" style="143" bestFit="1" customWidth="1"/>
    <col min="11534" max="11534" width="14.69921875" style="143" bestFit="1" customWidth="1"/>
    <col min="11535" max="11535" width="21.3984375" style="143" bestFit="1" customWidth="1"/>
    <col min="11536" max="11536" width="14.69921875" style="143" bestFit="1" customWidth="1"/>
    <col min="11537" max="11537" width="21.3984375" style="143" bestFit="1" customWidth="1"/>
    <col min="11538" max="11538" width="14.69921875" style="143" bestFit="1" customWidth="1"/>
    <col min="11539" max="11539" width="21.3984375" style="143" bestFit="1" customWidth="1"/>
    <col min="11540" max="11540" width="16.59765625" style="143" bestFit="1" customWidth="1"/>
    <col min="11541" max="11541" width="14.09765625" style="143" bestFit="1" customWidth="1"/>
    <col min="11542" max="11542" width="16.59765625" style="143" bestFit="1" customWidth="1"/>
    <col min="11543" max="11543" width="14.09765625" style="143" bestFit="1" customWidth="1"/>
    <col min="11544" max="11544" width="14.3984375" style="143" bestFit="1" customWidth="1"/>
    <col min="11545" max="11545" width="14.59765625" style="143" customWidth="1"/>
    <col min="11546" max="11546" width="13.8984375" style="143" bestFit="1" customWidth="1"/>
    <col min="11547" max="11547" width="14.59765625" style="143" customWidth="1"/>
    <col min="11548" max="11784" width="9" style="143"/>
    <col min="11785" max="11785" width="14.09765625" style="143" customWidth="1"/>
    <col min="11786" max="11786" width="14.69921875" style="143" bestFit="1" customWidth="1"/>
    <col min="11787" max="11787" width="21.3984375" style="143" bestFit="1" customWidth="1"/>
    <col min="11788" max="11788" width="14.69921875" style="143" bestFit="1" customWidth="1"/>
    <col min="11789" max="11789" width="21.3984375" style="143" bestFit="1" customWidth="1"/>
    <col min="11790" max="11790" width="14.69921875" style="143" bestFit="1" customWidth="1"/>
    <col min="11791" max="11791" width="21.3984375" style="143" bestFit="1" customWidth="1"/>
    <col min="11792" max="11792" width="14.69921875" style="143" bestFit="1" customWidth="1"/>
    <col min="11793" max="11793" width="21.3984375" style="143" bestFit="1" customWidth="1"/>
    <col min="11794" max="11794" width="14.69921875" style="143" bestFit="1" customWidth="1"/>
    <col min="11795" max="11795" width="21.3984375" style="143" bestFit="1" customWidth="1"/>
    <col min="11796" max="11796" width="16.59765625" style="143" bestFit="1" customWidth="1"/>
    <col min="11797" max="11797" width="14.09765625" style="143" bestFit="1" customWidth="1"/>
    <col min="11798" max="11798" width="16.59765625" style="143" bestFit="1" customWidth="1"/>
    <col min="11799" max="11799" width="14.09765625" style="143" bestFit="1" customWidth="1"/>
    <col min="11800" max="11800" width="14.3984375" style="143" bestFit="1" customWidth="1"/>
    <col min="11801" max="11801" width="14.59765625" style="143" customWidth="1"/>
    <col min="11802" max="11802" width="13.8984375" style="143" bestFit="1" customWidth="1"/>
    <col min="11803" max="11803" width="14.59765625" style="143" customWidth="1"/>
    <col min="11804" max="12040" width="9" style="143"/>
    <col min="12041" max="12041" width="14.09765625" style="143" customWidth="1"/>
    <col min="12042" max="12042" width="14.69921875" style="143" bestFit="1" customWidth="1"/>
    <col min="12043" max="12043" width="21.3984375" style="143" bestFit="1" customWidth="1"/>
    <col min="12044" max="12044" width="14.69921875" style="143" bestFit="1" customWidth="1"/>
    <col min="12045" max="12045" width="21.3984375" style="143" bestFit="1" customWidth="1"/>
    <col min="12046" max="12046" width="14.69921875" style="143" bestFit="1" customWidth="1"/>
    <col min="12047" max="12047" width="21.3984375" style="143" bestFit="1" customWidth="1"/>
    <col min="12048" max="12048" width="14.69921875" style="143" bestFit="1" customWidth="1"/>
    <col min="12049" max="12049" width="21.3984375" style="143" bestFit="1" customWidth="1"/>
    <col min="12050" max="12050" width="14.69921875" style="143" bestFit="1" customWidth="1"/>
    <col min="12051" max="12051" width="21.3984375" style="143" bestFit="1" customWidth="1"/>
    <col min="12052" max="12052" width="16.59765625" style="143" bestFit="1" customWidth="1"/>
    <col min="12053" max="12053" width="14.09765625" style="143" bestFit="1" customWidth="1"/>
    <col min="12054" max="12054" width="16.59765625" style="143" bestFit="1" customWidth="1"/>
    <col min="12055" max="12055" width="14.09765625" style="143" bestFit="1" customWidth="1"/>
    <col min="12056" max="12056" width="14.3984375" style="143" bestFit="1" customWidth="1"/>
    <col min="12057" max="12057" width="14.59765625" style="143" customWidth="1"/>
    <col min="12058" max="12058" width="13.8984375" style="143" bestFit="1" customWidth="1"/>
    <col min="12059" max="12059" width="14.59765625" style="143" customWidth="1"/>
    <col min="12060" max="12296" width="9" style="143"/>
    <col min="12297" max="12297" width="14.09765625" style="143" customWidth="1"/>
    <col min="12298" max="12298" width="14.69921875" style="143" bestFit="1" customWidth="1"/>
    <col min="12299" max="12299" width="21.3984375" style="143" bestFit="1" customWidth="1"/>
    <col min="12300" max="12300" width="14.69921875" style="143" bestFit="1" customWidth="1"/>
    <col min="12301" max="12301" width="21.3984375" style="143" bestFit="1" customWidth="1"/>
    <col min="12302" max="12302" width="14.69921875" style="143" bestFit="1" customWidth="1"/>
    <col min="12303" max="12303" width="21.3984375" style="143" bestFit="1" customWidth="1"/>
    <col min="12304" max="12304" width="14.69921875" style="143" bestFit="1" customWidth="1"/>
    <col min="12305" max="12305" width="21.3984375" style="143" bestFit="1" customWidth="1"/>
    <col min="12306" max="12306" width="14.69921875" style="143" bestFit="1" customWidth="1"/>
    <col min="12307" max="12307" width="21.3984375" style="143" bestFit="1" customWidth="1"/>
    <col min="12308" max="12308" width="16.59765625" style="143" bestFit="1" customWidth="1"/>
    <col min="12309" max="12309" width="14.09765625" style="143" bestFit="1" customWidth="1"/>
    <col min="12310" max="12310" width="16.59765625" style="143" bestFit="1" customWidth="1"/>
    <col min="12311" max="12311" width="14.09765625" style="143" bestFit="1" customWidth="1"/>
    <col min="12312" max="12312" width="14.3984375" style="143" bestFit="1" customWidth="1"/>
    <col min="12313" max="12313" width="14.59765625" style="143" customWidth="1"/>
    <col min="12314" max="12314" width="13.8984375" style="143" bestFit="1" customWidth="1"/>
    <col min="12315" max="12315" width="14.59765625" style="143" customWidth="1"/>
    <col min="12316" max="12552" width="9" style="143"/>
    <col min="12553" max="12553" width="14.09765625" style="143" customWidth="1"/>
    <col min="12554" max="12554" width="14.69921875" style="143" bestFit="1" customWidth="1"/>
    <col min="12555" max="12555" width="21.3984375" style="143" bestFit="1" customWidth="1"/>
    <col min="12556" max="12556" width="14.69921875" style="143" bestFit="1" customWidth="1"/>
    <col min="12557" max="12557" width="21.3984375" style="143" bestFit="1" customWidth="1"/>
    <col min="12558" max="12558" width="14.69921875" style="143" bestFit="1" customWidth="1"/>
    <col min="12559" max="12559" width="21.3984375" style="143" bestFit="1" customWidth="1"/>
    <col min="12560" max="12560" width="14.69921875" style="143" bestFit="1" customWidth="1"/>
    <col min="12561" max="12561" width="21.3984375" style="143" bestFit="1" customWidth="1"/>
    <col min="12562" max="12562" width="14.69921875" style="143" bestFit="1" customWidth="1"/>
    <col min="12563" max="12563" width="21.3984375" style="143" bestFit="1" customWidth="1"/>
    <col min="12564" max="12564" width="16.59765625" style="143" bestFit="1" customWidth="1"/>
    <col min="12565" max="12565" width="14.09765625" style="143" bestFit="1" customWidth="1"/>
    <col min="12566" max="12566" width="16.59765625" style="143" bestFit="1" customWidth="1"/>
    <col min="12567" max="12567" width="14.09765625" style="143" bestFit="1" customWidth="1"/>
    <col min="12568" max="12568" width="14.3984375" style="143" bestFit="1" customWidth="1"/>
    <col min="12569" max="12569" width="14.59765625" style="143" customWidth="1"/>
    <col min="12570" max="12570" width="13.8984375" style="143" bestFit="1" customWidth="1"/>
    <col min="12571" max="12571" width="14.59765625" style="143" customWidth="1"/>
    <col min="12572" max="12808" width="9" style="143"/>
    <col min="12809" max="12809" width="14.09765625" style="143" customWidth="1"/>
    <col min="12810" max="12810" width="14.69921875" style="143" bestFit="1" customWidth="1"/>
    <col min="12811" max="12811" width="21.3984375" style="143" bestFit="1" customWidth="1"/>
    <col min="12812" max="12812" width="14.69921875" style="143" bestFit="1" customWidth="1"/>
    <col min="12813" max="12813" width="21.3984375" style="143" bestFit="1" customWidth="1"/>
    <col min="12814" max="12814" width="14.69921875" style="143" bestFit="1" customWidth="1"/>
    <col min="12815" max="12815" width="21.3984375" style="143" bestFit="1" customWidth="1"/>
    <col min="12816" max="12816" width="14.69921875" style="143" bestFit="1" customWidth="1"/>
    <col min="12817" max="12817" width="21.3984375" style="143" bestFit="1" customWidth="1"/>
    <col min="12818" max="12818" width="14.69921875" style="143" bestFit="1" customWidth="1"/>
    <col min="12819" max="12819" width="21.3984375" style="143" bestFit="1" customWidth="1"/>
    <col min="12820" max="12820" width="16.59765625" style="143" bestFit="1" customWidth="1"/>
    <col min="12821" max="12821" width="14.09765625" style="143" bestFit="1" customWidth="1"/>
    <col min="12822" max="12822" width="16.59765625" style="143" bestFit="1" customWidth="1"/>
    <col min="12823" max="12823" width="14.09765625" style="143" bestFit="1" customWidth="1"/>
    <col min="12824" max="12824" width="14.3984375" style="143" bestFit="1" customWidth="1"/>
    <col min="12825" max="12825" width="14.59765625" style="143" customWidth="1"/>
    <col min="12826" max="12826" width="13.8984375" style="143" bestFit="1" customWidth="1"/>
    <col min="12827" max="12827" width="14.59765625" style="143" customWidth="1"/>
    <col min="12828" max="13064" width="9" style="143"/>
    <col min="13065" max="13065" width="14.09765625" style="143" customWidth="1"/>
    <col min="13066" max="13066" width="14.69921875" style="143" bestFit="1" customWidth="1"/>
    <col min="13067" max="13067" width="21.3984375" style="143" bestFit="1" customWidth="1"/>
    <col min="13068" max="13068" width="14.69921875" style="143" bestFit="1" customWidth="1"/>
    <col min="13069" max="13069" width="21.3984375" style="143" bestFit="1" customWidth="1"/>
    <col min="13070" max="13070" width="14.69921875" style="143" bestFit="1" customWidth="1"/>
    <col min="13071" max="13071" width="21.3984375" style="143" bestFit="1" customWidth="1"/>
    <col min="13072" max="13072" width="14.69921875" style="143" bestFit="1" customWidth="1"/>
    <col min="13073" max="13073" width="21.3984375" style="143" bestFit="1" customWidth="1"/>
    <col min="13074" max="13074" width="14.69921875" style="143" bestFit="1" customWidth="1"/>
    <col min="13075" max="13075" width="21.3984375" style="143" bestFit="1" customWidth="1"/>
    <col min="13076" max="13076" width="16.59765625" style="143" bestFit="1" customWidth="1"/>
    <col min="13077" max="13077" width="14.09765625" style="143" bestFit="1" customWidth="1"/>
    <col min="13078" max="13078" width="16.59765625" style="143" bestFit="1" customWidth="1"/>
    <col min="13079" max="13079" width="14.09765625" style="143" bestFit="1" customWidth="1"/>
    <col min="13080" max="13080" width="14.3984375" style="143" bestFit="1" customWidth="1"/>
    <col min="13081" max="13081" width="14.59765625" style="143" customWidth="1"/>
    <col min="13082" max="13082" width="13.8984375" style="143" bestFit="1" customWidth="1"/>
    <col min="13083" max="13083" width="14.59765625" style="143" customWidth="1"/>
    <col min="13084" max="13320" width="9" style="143"/>
    <col min="13321" max="13321" width="14.09765625" style="143" customWidth="1"/>
    <col min="13322" max="13322" width="14.69921875" style="143" bestFit="1" customWidth="1"/>
    <col min="13323" max="13323" width="21.3984375" style="143" bestFit="1" customWidth="1"/>
    <col min="13324" max="13324" width="14.69921875" style="143" bestFit="1" customWidth="1"/>
    <col min="13325" max="13325" width="21.3984375" style="143" bestFit="1" customWidth="1"/>
    <col min="13326" max="13326" width="14.69921875" style="143" bestFit="1" customWidth="1"/>
    <col min="13327" max="13327" width="21.3984375" style="143" bestFit="1" customWidth="1"/>
    <col min="13328" max="13328" width="14.69921875" style="143" bestFit="1" customWidth="1"/>
    <col min="13329" max="13329" width="21.3984375" style="143" bestFit="1" customWidth="1"/>
    <col min="13330" max="13330" width="14.69921875" style="143" bestFit="1" customWidth="1"/>
    <col min="13331" max="13331" width="21.3984375" style="143" bestFit="1" customWidth="1"/>
    <col min="13332" max="13332" width="16.59765625" style="143" bestFit="1" customWidth="1"/>
    <col min="13333" max="13333" width="14.09765625" style="143" bestFit="1" customWidth="1"/>
    <col min="13334" max="13334" width="16.59765625" style="143" bestFit="1" customWidth="1"/>
    <col min="13335" max="13335" width="14.09765625" style="143" bestFit="1" customWidth="1"/>
    <col min="13336" max="13336" width="14.3984375" style="143" bestFit="1" customWidth="1"/>
    <col min="13337" max="13337" width="14.59765625" style="143" customWidth="1"/>
    <col min="13338" max="13338" width="13.8984375" style="143" bestFit="1" customWidth="1"/>
    <col min="13339" max="13339" width="14.59765625" style="143" customWidth="1"/>
    <col min="13340" max="13576" width="9" style="143"/>
    <col min="13577" max="13577" width="14.09765625" style="143" customWidth="1"/>
    <col min="13578" max="13578" width="14.69921875" style="143" bestFit="1" customWidth="1"/>
    <col min="13579" max="13579" width="21.3984375" style="143" bestFit="1" customWidth="1"/>
    <col min="13580" max="13580" width="14.69921875" style="143" bestFit="1" customWidth="1"/>
    <col min="13581" max="13581" width="21.3984375" style="143" bestFit="1" customWidth="1"/>
    <col min="13582" max="13582" width="14.69921875" style="143" bestFit="1" customWidth="1"/>
    <col min="13583" max="13583" width="21.3984375" style="143" bestFit="1" customWidth="1"/>
    <col min="13584" max="13584" width="14.69921875" style="143" bestFit="1" customWidth="1"/>
    <col min="13585" max="13585" width="21.3984375" style="143" bestFit="1" customWidth="1"/>
    <col min="13586" max="13586" width="14.69921875" style="143" bestFit="1" customWidth="1"/>
    <col min="13587" max="13587" width="21.3984375" style="143" bestFit="1" customWidth="1"/>
    <col min="13588" max="13588" width="16.59765625" style="143" bestFit="1" customWidth="1"/>
    <col min="13589" max="13589" width="14.09765625" style="143" bestFit="1" customWidth="1"/>
    <col min="13590" max="13590" width="16.59765625" style="143" bestFit="1" customWidth="1"/>
    <col min="13591" max="13591" width="14.09765625" style="143" bestFit="1" customWidth="1"/>
    <col min="13592" max="13592" width="14.3984375" style="143" bestFit="1" customWidth="1"/>
    <col min="13593" max="13593" width="14.59765625" style="143" customWidth="1"/>
    <col min="13594" max="13594" width="13.8984375" style="143" bestFit="1" customWidth="1"/>
    <col min="13595" max="13595" width="14.59765625" style="143" customWidth="1"/>
    <col min="13596" max="13832" width="9" style="143"/>
    <col min="13833" max="13833" width="14.09765625" style="143" customWidth="1"/>
    <col min="13834" max="13834" width="14.69921875" style="143" bestFit="1" customWidth="1"/>
    <col min="13835" max="13835" width="21.3984375" style="143" bestFit="1" customWidth="1"/>
    <col min="13836" max="13836" width="14.69921875" style="143" bestFit="1" customWidth="1"/>
    <col min="13837" max="13837" width="21.3984375" style="143" bestFit="1" customWidth="1"/>
    <col min="13838" max="13838" width="14.69921875" style="143" bestFit="1" customWidth="1"/>
    <col min="13839" max="13839" width="21.3984375" style="143" bestFit="1" customWidth="1"/>
    <col min="13840" max="13840" width="14.69921875" style="143" bestFit="1" customWidth="1"/>
    <col min="13841" max="13841" width="21.3984375" style="143" bestFit="1" customWidth="1"/>
    <col min="13842" max="13842" width="14.69921875" style="143" bestFit="1" customWidth="1"/>
    <col min="13843" max="13843" width="21.3984375" style="143" bestFit="1" customWidth="1"/>
    <col min="13844" max="13844" width="16.59765625" style="143" bestFit="1" customWidth="1"/>
    <col min="13845" max="13845" width="14.09765625" style="143" bestFit="1" customWidth="1"/>
    <col min="13846" max="13846" width="16.59765625" style="143" bestFit="1" customWidth="1"/>
    <col min="13847" max="13847" width="14.09765625" style="143" bestFit="1" customWidth="1"/>
    <col min="13848" max="13848" width="14.3984375" style="143" bestFit="1" customWidth="1"/>
    <col min="13849" max="13849" width="14.59765625" style="143" customWidth="1"/>
    <col min="13850" max="13850" width="13.8984375" style="143" bestFit="1" customWidth="1"/>
    <col min="13851" max="13851" width="14.59765625" style="143" customWidth="1"/>
    <col min="13852" max="14088" width="9" style="143"/>
    <col min="14089" max="14089" width="14.09765625" style="143" customWidth="1"/>
    <col min="14090" max="14090" width="14.69921875" style="143" bestFit="1" customWidth="1"/>
    <col min="14091" max="14091" width="21.3984375" style="143" bestFit="1" customWidth="1"/>
    <col min="14092" max="14092" width="14.69921875" style="143" bestFit="1" customWidth="1"/>
    <col min="14093" max="14093" width="21.3984375" style="143" bestFit="1" customWidth="1"/>
    <col min="14094" max="14094" width="14.69921875" style="143" bestFit="1" customWidth="1"/>
    <col min="14095" max="14095" width="21.3984375" style="143" bestFit="1" customWidth="1"/>
    <col min="14096" max="14096" width="14.69921875" style="143" bestFit="1" customWidth="1"/>
    <col min="14097" max="14097" width="21.3984375" style="143" bestFit="1" customWidth="1"/>
    <col min="14098" max="14098" width="14.69921875" style="143" bestFit="1" customWidth="1"/>
    <col min="14099" max="14099" width="21.3984375" style="143" bestFit="1" customWidth="1"/>
    <col min="14100" max="14100" width="16.59765625" style="143" bestFit="1" customWidth="1"/>
    <col min="14101" max="14101" width="14.09765625" style="143" bestFit="1" customWidth="1"/>
    <col min="14102" max="14102" width="16.59765625" style="143" bestFit="1" customWidth="1"/>
    <col min="14103" max="14103" width="14.09765625" style="143" bestFit="1" customWidth="1"/>
    <col min="14104" max="14104" width="14.3984375" style="143" bestFit="1" customWidth="1"/>
    <col min="14105" max="14105" width="14.59765625" style="143" customWidth="1"/>
    <col min="14106" max="14106" width="13.8984375" style="143" bestFit="1" customWidth="1"/>
    <col min="14107" max="14107" width="14.59765625" style="143" customWidth="1"/>
    <col min="14108" max="14344" width="9" style="143"/>
    <col min="14345" max="14345" width="14.09765625" style="143" customWidth="1"/>
    <col min="14346" max="14346" width="14.69921875" style="143" bestFit="1" customWidth="1"/>
    <col min="14347" max="14347" width="21.3984375" style="143" bestFit="1" customWidth="1"/>
    <col min="14348" max="14348" width="14.69921875" style="143" bestFit="1" customWidth="1"/>
    <col min="14349" max="14349" width="21.3984375" style="143" bestFit="1" customWidth="1"/>
    <col min="14350" max="14350" width="14.69921875" style="143" bestFit="1" customWidth="1"/>
    <col min="14351" max="14351" width="21.3984375" style="143" bestFit="1" customWidth="1"/>
    <col min="14352" max="14352" width="14.69921875" style="143" bestFit="1" customWidth="1"/>
    <col min="14353" max="14353" width="21.3984375" style="143" bestFit="1" customWidth="1"/>
    <col min="14354" max="14354" width="14.69921875" style="143" bestFit="1" customWidth="1"/>
    <col min="14355" max="14355" width="21.3984375" style="143" bestFit="1" customWidth="1"/>
    <col min="14356" max="14356" width="16.59765625" style="143" bestFit="1" customWidth="1"/>
    <col min="14357" max="14357" width="14.09765625" style="143" bestFit="1" customWidth="1"/>
    <col min="14358" max="14358" width="16.59765625" style="143" bestFit="1" customWidth="1"/>
    <col min="14359" max="14359" width="14.09765625" style="143" bestFit="1" customWidth="1"/>
    <col min="14360" max="14360" width="14.3984375" style="143" bestFit="1" customWidth="1"/>
    <col min="14361" max="14361" width="14.59765625" style="143" customWidth="1"/>
    <col min="14362" max="14362" width="13.8984375" style="143" bestFit="1" customWidth="1"/>
    <col min="14363" max="14363" width="14.59765625" style="143" customWidth="1"/>
    <col min="14364" max="14600" width="9" style="143"/>
    <col min="14601" max="14601" width="14.09765625" style="143" customWidth="1"/>
    <col min="14602" max="14602" width="14.69921875" style="143" bestFit="1" customWidth="1"/>
    <col min="14603" max="14603" width="21.3984375" style="143" bestFit="1" customWidth="1"/>
    <col min="14604" max="14604" width="14.69921875" style="143" bestFit="1" customWidth="1"/>
    <col min="14605" max="14605" width="21.3984375" style="143" bestFit="1" customWidth="1"/>
    <col min="14606" max="14606" width="14.69921875" style="143" bestFit="1" customWidth="1"/>
    <col min="14607" max="14607" width="21.3984375" style="143" bestFit="1" customWidth="1"/>
    <col min="14608" max="14608" width="14.69921875" style="143" bestFit="1" customWidth="1"/>
    <col min="14609" max="14609" width="21.3984375" style="143" bestFit="1" customWidth="1"/>
    <col min="14610" max="14610" width="14.69921875" style="143" bestFit="1" customWidth="1"/>
    <col min="14611" max="14611" width="21.3984375" style="143" bestFit="1" customWidth="1"/>
    <col min="14612" max="14612" width="16.59765625" style="143" bestFit="1" customWidth="1"/>
    <col min="14613" max="14613" width="14.09765625" style="143" bestFit="1" customWidth="1"/>
    <col min="14614" max="14614" width="16.59765625" style="143" bestFit="1" customWidth="1"/>
    <col min="14615" max="14615" width="14.09765625" style="143" bestFit="1" customWidth="1"/>
    <col min="14616" max="14616" width="14.3984375" style="143" bestFit="1" customWidth="1"/>
    <col min="14617" max="14617" width="14.59765625" style="143" customWidth="1"/>
    <col min="14618" max="14618" width="13.8984375" style="143" bestFit="1" customWidth="1"/>
    <col min="14619" max="14619" width="14.59765625" style="143" customWidth="1"/>
    <col min="14620" max="14856" width="9" style="143"/>
    <col min="14857" max="14857" width="14.09765625" style="143" customWidth="1"/>
    <col min="14858" max="14858" width="14.69921875" style="143" bestFit="1" customWidth="1"/>
    <col min="14859" max="14859" width="21.3984375" style="143" bestFit="1" customWidth="1"/>
    <col min="14860" max="14860" width="14.69921875" style="143" bestFit="1" customWidth="1"/>
    <col min="14861" max="14861" width="21.3984375" style="143" bestFit="1" customWidth="1"/>
    <col min="14862" max="14862" width="14.69921875" style="143" bestFit="1" customWidth="1"/>
    <col min="14863" max="14863" width="21.3984375" style="143" bestFit="1" customWidth="1"/>
    <col min="14864" max="14864" width="14.69921875" style="143" bestFit="1" customWidth="1"/>
    <col min="14865" max="14865" width="21.3984375" style="143" bestFit="1" customWidth="1"/>
    <col min="14866" max="14866" width="14.69921875" style="143" bestFit="1" customWidth="1"/>
    <col min="14867" max="14867" width="21.3984375" style="143" bestFit="1" customWidth="1"/>
    <col min="14868" max="14868" width="16.59765625" style="143" bestFit="1" customWidth="1"/>
    <col min="14869" max="14869" width="14.09765625" style="143" bestFit="1" customWidth="1"/>
    <col min="14870" max="14870" width="16.59765625" style="143" bestFit="1" customWidth="1"/>
    <col min="14871" max="14871" width="14.09765625" style="143" bestFit="1" customWidth="1"/>
    <col min="14872" max="14872" width="14.3984375" style="143" bestFit="1" customWidth="1"/>
    <col min="14873" max="14873" width="14.59765625" style="143" customWidth="1"/>
    <col min="14874" max="14874" width="13.8984375" style="143" bestFit="1" customWidth="1"/>
    <col min="14875" max="14875" width="14.59765625" style="143" customWidth="1"/>
    <col min="14876" max="15112" width="9" style="143"/>
    <col min="15113" max="15113" width="14.09765625" style="143" customWidth="1"/>
    <col min="15114" max="15114" width="14.69921875" style="143" bestFit="1" customWidth="1"/>
    <col min="15115" max="15115" width="21.3984375" style="143" bestFit="1" customWidth="1"/>
    <col min="15116" max="15116" width="14.69921875" style="143" bestFit="1" customWidth="1"/>
    <col min="15117" max="15117" width="21.3984375" style="143" bestFit="1" customWidth="1"/>
    <col min="15118" max="15118" width="14.69921875" style="143" bestFit="1" customWidth="1"/>
    <col min="15119" max="15119" width="21.3984375" style="143" bestFit="1" customWidth="1"/>
    <col min="15120" max="15120" width="14.69921875" style="143" bestFit="1" customWidth="1"/>
    <col min="15121" max="15121" width="21.3984375" style="143" bestFit="1" customWidth="1"/>
    <col min="15122" max="15122" width="14.69921875" style="143" bestFit="1" customWidth="1"/>
    <col min="15123" max="15123" width="21.3984375" style="143" bestFit="1" customWidth="1"/>
    <col min="15124" max="15124" width="16.59765625" style="143" bestFit="1" customWidth="1"/>
    <col min="15125" max="15125" width="14.09765625" style="143" bestFit="1" customWidth="1"/>
    <col min="15126" max="15126" width="16.59765625" style="143" bestFit="1" customWidth="1"/>
    <col min="15127" max="15127" width="14.09765625" style="143" bestFit="1" customWidth="1"/>
    <col min="15128" max="15128" width="14.3984375" style="143" bestFit="1" customWidth="1"/>
    <col min="15129" max="15129" width="14.59765625" style="143" customWidth="1"/>
    <col min="15130" max="15130" width="13.8984375" style="143" bestFit="1" customWidth="1"/>
    <col min="15131" max="15131" width="14.59765625" style="143" customWidth="1"/>
    <col min="15132" max="15368" width="9" style="143"/>
    <col min="15369" max="15369" width="14.09765625" style="143" customWidth="1"/>
    <col min="15370" max="15370" width="14.69921875" style="143" bestFit="1" customWidth="1"/>
    <col min="15371" max="15371" width="21.3984375" style="143" bestFit="1" customWidth="1"/>
    <col min="15372" max="15372" width="14.69921875" style="143" bestFit="1" customWidth="1"/>
    <col min="15373" max="15373" width="21.3984375" style="143" bestFit="1" customWidth="1"/>
    <col min="15374" max="15374" width="14.69921875" style="143" bestFit="1" customWidth="1"/>
    <col min="15375" max="15375" width="21.3984375" style="143" bestFit="1" customWidth="1"/>
    <col min="15376" max="15376" width="14.69921875" style="143" bestFit="1" customWidth="1"/>
    <col min="15377" max="15377" width="21.3984375" style="143" bestFit="1" customWidth="1"/>
    <col min="15378" max="15378" width="14.69921875" style="143" bestFit="1" customWidth="1"/>
    <col min="15379" max="15379" width="21.3984375" style="143" bestFit="1" customWidth="1"/>
    <col min="15380" max="15380" width="16.59765625" style="143" bestFit="1" customWidth="1"/>
    <col min="15381" max="15381" width="14.09765625" style="143" bestFit="1" customWidth="1"/>
    <col min="15382" max="15382" width="16.59765625" style="143" bestFit="1" customWidth="1"/>
    <col min="15383" max="15383" width="14.09765625" style="143" bestFit="1" customWidth="1"/>
    <col min="15384" max="15384" width="14.3984375" style="143" bestFit="1" customWidth="1"/>
    <col min="15385" max="15385" width="14.59765625" style="143" customWidth="1"/>
    <col min="15386" max="15386" width="13.8984375" style="143" bestFit="1" customWidth="1"/>
    <col min="15387" max="15387" width="14.59765625" style="143" customWidth="1"/>
    <col min="15388" max="15624" width="9" style="143"/>
    <col min="15625" max="15625" width="14.09765625" style="143" customWidth="1"/>
    <col min="15626" max="15626" width="14.69921875" style="143" bestFit="1" customWidth="1"/>
    <col min="15627" max="15627" width="21.3984375" style="143" bestFit="1" customWidth="1"/>
    <col min="15628" max="15628" width="14.69921875" style="143" bestFit="1" customWidth="1"/>
    <col min="15629" max="15629" width="21.3984375" style="143" bestFit="1" customWidth="1"/>
    <col min="15630" max="15630" width="14.69921875" style="143" bestFit="1" customWidth="1"/>
    <col min="15631" max="15631" width="21.3984375" style="143" bestFit="1" customWidth="1"/>
    <col min="15632" max="15632" width="14.69921875" style="143" bestFit="1" customWidth="1"/>
    <col min="15633" max="15633" width="21.3984375" style="143" bestFit="1" customWidth="1"/>
    <col min="15634" max="15634" width="14.69921875" style="143" bestFit="1" customWidth="1"/>
    <col min="15635" max="15635" width="21.3984375" style="143" bestFit="1" customWidth="1"/>
    <col min="15636" max="15636" width="16.59765625" style="143" bestFit="1" customWidth="1"/>
    <col min="15637" max="15637" width="14.09765625" style="143" bestFit="1" customWidth="1"/>
    <col min="15638" max="15638" width="16.59765625" style="143" bestFit="1" customWidth="1"/>
    <col min="15639" max="15639" width="14.09765625" style="143" bestFit="1" customWidth="1"/>
    <col min="15640" max="15640" width="14.3984375" style="143" bestFit="1" customWidth="1"/>
    <col min="15641" max="15641" width="14.59765625" style="143" customWidth="1"/>
    <col min="15642" max="15642" width="13.8984375" style="143" bestFit="1" customWidth="1"/>
    <col min="15643" max="15643" width="14.59765625" style="143" customWidth="1"/>
    <col min="15644" max="15880" width="9" style="143"/>
    <col min="15881" max="15881" width="14.09765625" style="143" customWidth="1"/>
    <col min="15882" max="15882" width="14.69921875" style="143" bestFit="1" customWidth="1"/>
    <col min="15883" max="15883" width="21.3984375" style="143" bestFit="1" customWidth="1"/>
    <col min="15884" max="15884" width="14.69921875" style="143" bestFit="1" customWidth="1"/>
    <col min="15885" max="15885" width="21.3984375" style="143" bestFit="1" customWidth="1"/>
    <col min="15886" max="15886" width="14.69921875" style="143" bestFit="1" customWidth="1"/>
    <col min="15887" max="15887" width="21.3984375" style="143" bestFit="1" customWidth="1"/>
    <col min="15888" max="15888" width="14.69921875" style="143" bestFit="1" customWidth="1"/>
    <col min="15889" max="15889" width="21.3984375" style="143" bestFit="1" customWidth="1"/>
    <col min="15890" max="15890" width="14.69921875" style="143" bestFit="1" customWidth="1"/>
    <col min="15891" max="15891" width="21.3984375" style="143" bestFit="1" customWidth="1"/>
    <col min="15892" max="15892" width="16.59765625" style="143" bestFit="1" customWidth="1"/>
    <col min="15893" max="15893" width="14.09765625" style="143" bestFit="1" customWidth="1"/>
    <col min="15894" max="15894" width="16.59765625" style="143" bestFit="1" customWidth="1"/>
    <col min="15895" max="15895" width="14.09765625" style="143" bestFit="1" customWidth="1"/>
    <col min="15896" max="15896" width="14.3984375" style="143" bestFit="1" customWidth="1"/>
    <col min="15897" max="15897" width="14.59765625" style="143" customWidth="1"/>
    <col min="15898" max="15898" width="13.8984375" style="143" bestFit="1" customWidth="1"/>
    <col min="15899" max="15899" width="14.59765625" style="143" customWidth="1"/>
    <col min="15900" max="16136" width="9" style="143"/>
    <col min="16137" max="16137" width="14.09765625" style="143" customWidth="1"/>
    <col min="16138" max="16138" width="14.69921875" style="143" bestFit="1" customWidth="1"/>
    <col min="16139" max="16139" width="21.3984375" style="143" bestFit="1" customWidth="1"/>
    <col min="16140" max="16140" width="14.69921875" style="143" bestFit="1" customWidth="1"/>
    <col min="16141" max="16141" width="21.3984375" style="143" bestFit="1" customWidth="1"/>
    <col min="16142" max="16142" width="14.69921875" style="143" bestFit="1" customWidth="1"/>
    <col min="16143" max="16143" width="21.3984375" style="143" bestFit="1" customWidth="1"/>
    <col min="16144" max="16144" width="14.69921875" style="143" bestFit="1" customWidth="1"/>
    <col min="16145" max="16145" width="21.3984375" style="143" bestFit="1" customWidth="1"/>
    <col min="16146" max="16146" width="14.69921875" style="143" bestFit="1" customWidth="1"/>
    <col min="16147" max="16147" width="21.3984375" style="143" bestFit="1" customWidth="1"/>
    <col min="16148" max="16148" width="16.59765625" style="143" bestFit="1" customWidth="1"/>
    <col min="16149" max="16149" width="14.09765625" style="143" bestFit="1" customWidth="1"/>
    <col min="16150" max="16150" width="16.59765625" style="143" bestFit="1" customWidth="1"/>
    <col min="16151" max="16151" width="14.09765625" style="143" bestFit="1" customWidth="1"/>
    <col min="16152" max="16152" width="14.3984375" style="143" bestFit="1" customWidth="1"/>
    <col min="16153" max="16153" width="14.59765625" style="143" customWidth="1"/>
    <col min="16154" max="16154" width="13.8984375" style="143" bestFit="1" customWidth="1"/>
    <col min="16155" max="16155" width="14.59765625" style="143" customWidth="1"/>
    <col min="16156" max="16384" width="9" style="143"/>
  </cols>
  <sheetData>
    <row r="1" spans="1:27" s="140" customFormat="1" ht="33.6" x14ac:dyDescent="0.95">
      <c r="A1" s="1681" t="s">
        <v>905</v>
      </c>
      <c r="B1" s="1681"/>
      <c r="C1" s="1681"/>
      <c r="D1" s="1681"/>
      <c r="E1" s="1681"/>
      <c r="F1" s="660"/>
      <c r="H1" s="660"/>
      <c r="J1" s="660"/>
      <c r="L1" s="660"/>
      <c r="N1" s="660"/>
      <c r="P1" s="660"/>
      <c r="R1" s="660"/>
      <c r="T1" s="660"/>
      <c r="V1" s="660"/>
      <c r="X1" s="660"/>
    </row>
    <row r="2" spans="1:27" s="140" customFormat="1" ht="33.6" x14ac:dyDescent="0.95">
      <c r="A2" s="1740" t="s">
        <v>949</v>
      </c>
      <c r="B2" s="1740"/>
      <c r="C2" s="1740"/>
      <c r="D2" s="1740"/>
      <c r="E2" s="1740"/>
      <c r="F2" s="660"/>
      <c r="H2" s="660"/>
      <c r="J2" s="660"/>
      <c r="L2" s="660"/>
      <c r="N2" s="660"/>
      <c r="P2" s="660"/>
      <c r="R2" s="660"/>
      <c r="T2" s="660"/>
      <c r="V2" s="660"/>
      <c r="X2" s="660"/>
    </row>
    <row r="3" spans="1:27" ht="34.200000000000003" x14ac:dyDescent="0.7">
      <c r="A3" s="635"/>
      <c r="B3" s="658"/>
      <c r="C3" s="637"/>
      <c r="D3" s="658"/>
      <c r="E3" s="636"/>
      <c r="X3" s="1757" t="s">
        <v>439</v>
      </c>
      <c r="Y3" s="1757"/>
      <c r="Z3" s="1757"/>
      <c r="AA3" s="1757"/>
    </row>
    <row r="4" spans="1:27" s="638" customFormat="1" ht="66.75" customHeight="1" x14ac:dyDescent="0.25">
      <c r="A4" s="1741" t="s">
        <v>265</v>
      </c>
      <c r="B4" s="1744" t="s">
        <v>586</v>
      </c>
      <c r="C4" s="1745"/>
      <c r="D4" s="1745"/>
      <c r="E4" s="1745"/>
      <c r="F4" s="1745"/>
      <c r="G4" s="1745"/>
      <c r="H4" s="1745"/>
      <c r="I4" s="1745"/>
      <c r="J4" s="1745"/>
      <c r="K4" s="1745"/>
      <c r="L4" s="1745"/>
      <c r="M4" s="1745"/>
      <c r="N4" s="1745"/>
      <c r="O4" s="1746"/>
      <c r="P4" s="1747" t="s">
        <v>593</v>
      </c>
      <c r="Q4" s="1748"/>
      <c r="R4" s="1747" t="s">
        <v>499</v>
      </c>
      <c r="S4" s="1748"/>
      <c r="T4" s="1747" t="s">
        <v>500</v>
      </c>
      <c r="U4" s="1748"/>
      <c r="V4" s="1747" t="s">
        <v>443</v>
      </c>
      <c r="W4" s="1748"/>
      <c r="X4" s="1751" t="s">
        <v>592</v>
      </c>
      <c r="Y4" s="1752"/>
      <c r="Z4" s="1752"/>
      <c r="AA4" s="1753"/>
    </row>
    <row r="5" spans="1:27" s="604" customFormat="1" ht="66.75" customHeight="1" x14ac:dyDescent="0.25">
      <c r="A5" s="1742"/>
      <c r="B5" s="1758" t="s">
        <v>188</v>
      </c>
      <c r="C5" s="1759"/>
      <c r="D5" s="1759"/>
      <c r="E5" s="1759"/>
      <c r="F5" s="1759"/>
      <c r="G5" s="1759"/>
      <c r="H5" s="1759"/>
      <c r="I5" s="1759"/>
      <c r="J5" s="1759"/>
      <c r="K5" s="1760"/>
      <c r="L5" s="1688" t="s">
        <v>193</v>
      </c>
      <c r="M5" s="1689"/>
      <c r="N5" s="1688" t="s">
        <v>194</v>
      </c>
      <c r="O5" s="1689"/>
      <c r="P5" s="1749"/>
      <c r="Q5" s="1750"/>
      <c r="R5" s="1749"/>
      <c r="S5" s="1750"/>
      <c r="T5" s="1749"/>
      <c r="U5" s="1750"/>
      <c r="V5" s="1749"/>
      <c r="W5" s="1750"/>
      <c r="X5" s="1754"/>
      <c r="Y5" s="1755"/>
      <c r="Z5" s="1755"/>
      <c r="AA5" s="1756"/>
    </row>
    <row r="6" spans="1:27" s="604" customFormat="1" ht="66.75" customHeight="1" x14ac:dyDescent="0.25">
      <c r="A6" s="1742"/>
      <c r="B6" s="1738" t="s">
        <v>189</v>
      </c>
      <c r="C6" s="1739"/>
      <c r="D6" s="1738" t="s">
        <v>587</v>
      </c>
      <c r="E6" s="1739"/>
      <c r="F6" s="1738" t="s">
        <v>191</v>
      </c>
      <c r="G6" s="1739"/>
      <c r="H6" s="1738" t="s">
        <v>588</v>
      </c>
      <c r="I6" s="1739"/>
      <c r="J6" s="1738" t="s">
        <v>316</v>
      </c>
      <c r="K6" s="1739"/>
      <c r="L6" s="655" t="s">
        <v>256</v>
      </c>
      <c r="M6" s="598" t="s">
        <v>257</v>
      </c>
      <c r="N6" s="655" t="s">
        <v>256</v>
      </c>
      <c r="O6" s="598" t="s">
        <v>257</v>
      </c>
      <c r="P6" s="655" t="s">
        <v>256</v>
      </c>
      <c r="Q6" s="598" t="s">
        <v>257</v>
      </c>
      <c r="R6" s="655" t="s">
        <v>256</v>
      </c>
      <c r="S6" s="598" t="s">
        <v>257</v>
      </c>
      <c r="T6" s="655" t="s">
        <v>256</v>
      </c>
      <c r="U6" s="598" t="s">
        <v>257</v>
      </c>
      <c r="V6" s="655" t="s">
        <v>256</v>
      </c>
      <c r="W6" s="598" t="s">
        <v>257</v>
      </c>
      <c r="X6" s="655" t="s">
        <v>256</v>
      </c>
      <c r="Y6" s="1662" t="s">
        <v>258</v>
      </c>
      <c r="Z6" s="598" t="s">
        <v>257</v>
      </c>
      <c r="AA6" s="1662" t="s">
        <v>258</v>
      </c>
    </row>
    <row r="7" spans="1:27" s="604" customFormat="1" ht="66.75" customHeight="1" x14ac:dyDescent="0.25">
      <c r="A7" s="1742"/>
      <c r="B7" s="648" t="s">
        <v>648</v>
      </c>
      <c r="C7" s="599" t="s">
        <v>650</v>
      </c>
      <c r="D7" s="648" t="s">
        <v>648</v>
      </c>
      <c r="E7" s="599" t="s">
        <v>650</v>
      </c>
      <c r="F7" s="648" t="s">
        <v>648</v>
      </c>
      <c r="G7" s="599" t="s">
        <v>650</v>
      </c>
      <c r="H7" s="648" t="s">
        <v>648</v>
      </c>
      <c r="I7" s="599" t="s">
        <v>650</v>
      </c>
      <c r="J7" s="648" t="s">
        <v>648</v>
      </c>
      <c r="K7" s="599" t="s">
        <v>650</v>
      </c>
      <c r="L7" s="655" t="s">
        <v>259</v>
      </c>
      <c r="M7" s="598" t="s">
        <v>260</v>
      </c>
      <c r="N7" s="655" t="s">
        <v>259</v>
      </c>
      <c r="O7" s="598" t="s">
        <v>260</v>
      </c>
      <c r="P7" s="655" t="s">
        <v>259</v>
      </c>
      <c r="Q7" s="598" t="s">
        <v>260</v>
      </c>
      <c r="R7" s="655" t="s">
        <v>259</v>
      </c>
      <c r="S7" s="598" t="s">
        <v>260</v>
      </c>
      <c r="T7" s="655" t="s">
        <v>259</v>
      </c>
      <c r="U7" s="598" t="s">
        <v>260</v>
      </c>
      <c r="V7" s="655" t="s">
        <v>259</v>
      </c>
      <c r="W7" s="598" t="s">
        <v>260</v>
      </c>
      <c r="X7" s="655" t="s">
        <v>259</v>
      </c>
      <c r="Y7" s="1663"/>
      <c r="Z7" s="598" t="s">
        <v>260</v>
      </c>
      <c r="AA7" s="1663"/>
    </row>
    <row r="8" spans="1:27" s="604" customFormat="1" ht="66.75" customHeight="1" x14ac:dyDescent="0.25">
      <c r="A8" s="1743"/>
      <c r="B8" s="649" t="s">
        <v>649</v>
      </c>
      <c r="C8" s="600" t="s">
        <v>262</v>
      </c>
      <c r="D8" s="649" t="s">
        <v>649</v>
      </c>
      <c r="E8" s="600" t="s">
        <v>262</v>
      </c>
      <c r="F8" s="649" t="s">
        <v>649</v>
      </c>
      <c r="G8" s="600" t="s">
        <v>262</v>
      </c>
      <c r="H8" s="649" t="s">
        <v>649</v>
      </c>
      <c r="I8" s="600" t="s">
        <v>262</v>
      </c>
      <c r="J8" s="649" t="s">
        <v>649</v>
      </c>
      <c r="K8" s="600" t="s">
        <v>262</v>
      </c>
      <c r="L8" s="649" t="s">
        <v>649</v>
      </c>
      <c r="M8" s="600" t="s">
        <v>262</v>
      </c>
      <c r="N8" s="649" t="s">
        <v>649</v>
      </c>
      <c r="O8" s="600" t="s">
        <v>262</v>
      </c>
      <c r="P8" s="649" t="s">
        <v>649</v>
      </c>
      <c r="Q8" s="600" t="s">
        <v>262</v>
      </c>
      <c r="R8" s="649" t="s">
        <v>649</v>
      </c>
      <c r="S8" s="600" t="s">
        <v>262</v>
      </c>
      <c r="T8" s="649" t="s">
        <v>649</v>
      </c>
      <c r="U8" s="600" t="s">
        <v>262</v>
      </c>
      <c r="V8" s="649" t="s">
        <v>649</v>
      </c>
      <c r="W8" s="600" t="s">
        <v>262</v>
      </c>
      <c r="X8" s="649" t="s">
        <v>649</v>
      </c>
      <c r="Y8" s="600" t="s">
        <v>263</v>
      </c>
      <c r="Z8" s="600" t="s">
        <v>262</v>
      </c>
      <c r="AA8" s="600" t="s">
        <v>263</v>
      </c>
    </row>
    <row r="9" spans="1:27" s="420" customFormat="1" ht="54" customHeight="1" x14ac:dyDescent="0.25">
      <c r="A9" s="618" t="s">
        <v>636</v>
      </c>
      <c r="B9" s="654">
        <v>138276</v>
      </c>
      <c r="C9" s="654">
        <v>70073727.568000004</v>
      </c>
      <c r="D9" s="654">
        <v>18584</v>
      </c>
      <c r="E9" s="654">
        <v>7445995.8969999999</v>
      </c>
      <c r="F9" s="654">
        <v>14036</v>
      </c>
      <c r="G9" s="654">
        <v>6324179.4330000002</v>
      </c>
      <c r="H9" s="654">
        <v>0</v>
      </c>
      <c r="I9" s="654">
        <v>0</v>
      </c>
      <c r="J9" s="654">
        <v>170896</v>
      </c>
      <c r="K9" s="654">
        <v>83843902.898000002</v>
      </c>
      <c r="L9" s="654">
        <v>0</v>
      </c>
      <c r="M9" s="654">
        <v>0</v>
      </c>
      <c r="N9" s="654">
        <v>362</v>
      </c>
      <c r="O9" s="654">
        <v>437447560.35077929</v>
      </c>
      <c r="P9" s="654">
        <v>6251</v>
      </c>
      <c r="Q9" s="654">
        <v>1749764.0610000002</v>
      </c>
      <c r="R9" s="654">
        <v>0</v>
      </c>
      <c r="S9" s="654">
        <v>0</v>
      </c>
      <c r="T9" s="654">
        <v>0</v>
      </c>
      <c r="U9" s="654">
        <v>0</v>
      </c>
      <c r="V9" s="654">
        <v>25534</v>
      </c>
      <c r="W9" s="654">
        <v>8803000</v>
      </c>
      <c r="X9" s="656">
        <v>203043</v>
      </c>
      <c r="Y9" s="654">
        <v>0.76875857358166722</v>
      </c>
      <c r="Z9" s="656">
        <v>531844227.30977929</v>
      </c>
      <c r="AA9" s="654">
        <v>2.3261827028784925</v>
      </c>
    </row>
    <row r="10" spans="1:27" s="420" customFormat="1" ht="54" customHeight="1" x14ac:dyDescent="0.25">
      <c r="A10" s="619" t="s">
        <v>159</v>
      </c>
      <c r="B10" s="654">
        <v>3880074</v>
      </c>
      <c r="C10" s="654">
        <v>1125402856.332</v>
      </c>
      <c r="D10" s="654">
        <v>1537763</v>
      </c>
      <c r="E10" s="654">
        <v>585696641.74100006</v>
      </c>
      <c r="F10" s="654">
        <v>850395</v>
      </c>
      <c r="G10" s="654">
        <v>186622855.18200001</v>
      </c>
      <c r="H10" s="654">
        <v>0</v>
      </c>
      <c r="I10" s="654">
        <v>0</v>
      </c>
      <c r="J10" s="654">
        <v>6268232</v>
      </c>
      <c r="K10" s="654">
        <v>1897722353.2549999</v>
      </c>
      <c r="L10" s="654">
        <v>0</v>
      </c>
      <c r="M10" s="654">
        <v>0</v>
      </c>
      <c r="N10" s="654">
        <v>22923</v>
      </c>
      <c r="O10" s="654">
        <v>531434296.99945003</v>
      </c>
      <c r="P10" s="654">
        <v>102942</v>
      </c>
      <c r="Q10" s="654">
        <v>36949685.57</v>
      </c>
      <c r="R10" s="654">
        <v>461452</v>
      </c>
      <c r="S10" s="654">
        <v>1083962161.15201</v>
      </c>
      <c r="T10" s="654">
        <v>28468</v>
      </c>
      <c r="U10" s="654">
        <v>16872742.53424</v>
      </c>
      <c r="V10" s="654">
        <v>960019</v>
      </c>
      <c r="W10" s="654">
        <v>2542056553.1599998</v>
      </c>
      <c r="X10" s="656">
        <v>7844036</v>
      </c>
      <c r="Y10" s="654">
        <v>29.698979656935954</v>
      </c>
      <c r="Z10" s="656">
        <v>6108997792.6707001</v>
      </c>
      <c r="AA10" s="654">
        <v>26.719562359668718</v>
      </c>
    </row>
    <row r="11" spans="1:27" s="420" customFormat="1" ht="54" customHeight="1" x14ac:dyDescent="0.25">
      <c r="A11" s="619" t="s">
        <v>692</v>
      </c>
      <c r="B11" s="654">
        <v>10054</v>
      </c>
      <c r="C11" s="654">
        <v>1743580.3558000005</v>
      </c>
      <c r="D11" s="654">
        <v>33904</v>
      </c>
      <c r="E11" s="654">
        <v>6747417.2690000013</v>
      </c>
      <c r="F11" s="654">
        <v>725</v>
      </c>
      <c r="G11" s="654">
        <v>433300</v>
      </c>
      <c r="H11" s="654">
        <v>0</v>
      </c>
      <c r="I11" s="654">
        <v>0</v>
      </c>
      <c r="J11" s="654">
        <v>44683</v>
      </c>
      <c r="K11" s="654">
        <v>8924297.6248000003</v>
      </c>
      <c r="L11" s="654">
        <v>0</v>
      </c>
      <c r="M11" s="654">
        <v>0</v>
      </c>
      <c r="N11" s="654">
        <v>104</v>
      </c>
      <c r="O11" s="654">
        <v>3762462.4133238802</v>
      </c>
      <c r="P11" s="654">
        <v>2493</v>
      </c>
      <c r="Q11" s="654">
        <v>838653.13100000005</v>
      </c>
      <c r="R11" s="654">
        <v>0</v>
      </c>
      <c r="S11" s="654">
        <v>0</v>
      </c>
      <c r="T11" s="654">
        <v>0</v>
      </c>
      <c r="U11" s="654">
        <v>0</v>
      </c>
      <c r="V11" s="654">
        <v>2348</v>
      </c>
      <c r="W11" s="654">
        <v>351487.1</v>
      </c>
      <c r="X11" s="656">
        <v>49628</v>
      </c>
      <c r="Y11" s="654">
        <v>0.1879008411504508</v>
      </c>
      <c r="Z11" s="656">
        <v>13876900.26912388</v>
      </c>
      <c r="AA11" s="654">
        <v>6.0694849578209038E-2</v>
      </c>
    </row>
    <row r="12" spans="1:27" s="420" customFormat="1" ht="54" customHeight="1" x14ac:dyDescent="0.25">
      <c r="A12" s="619" t="s">
        <v>160</v>
      </c>
      <c r="B12" s="654">
        <v>406978</v>
      </c>
      <c r="C12" s="654">
        <v>104515548</v>
      </c>
      <c r="D12" s="654">
        <v>639899</v>
      </c>
      <c r="E12" s="654">
        <v>146826205</v>
      </c>
      <c r="F12" s="654">
        <v>10771</v>
      </c>
      <c r="G12" s="654">
        <v>7885754</v>
      </c>
      <c r="H12" s="654">
        <v>0</v>
      </c>
      <c r="I12" s="654">
        <v>0</v>
      </c>
      <c r="J12" s="654">
        <v>1057648</v>
      </c>
      <c r="K12" s="654">
        <v>259227507</v>
      </c>
      <c r="L12" s="654">
        <v>0</v>
      </c>
      <c r="M12" s="654">
        <v>0</v>
      </c>
      <c r="N12" s="654">
        <v>4107</v>
      </c>
      <c r="O12" s="654">
        <v>297486727.20454997</v>
      </c>
      <c r="P12" s="654">
        <v>12340</v>
      </c>
      <c r="Q12" s="654">
        <v>5424367</v>
      </c>
      <c r="R12" s="654">
        <v>15266</v>
      </c>
      <c r="S12" s="654">
        <v>40185588</v>
      </c>
      <c r="T12" s="654">
        <v>0</v>
      </c>
      <c r="U12" s="654">
        <v>0</v>
      </c>
      <c r="V12" s="654">
        <v>21081</v>
      </c>
      <c r="W12" s="654">
        <v>29473204.5</v>
      </c>
      <c r="X12" s="656">
        <v>1110442</v>
      </c>
      <c r="Y12" s="654">
        <v>4.2043400066250678</v>
      </c>
      <c r="Z12" s="656">
        <v>631797393.70455003</v>
      </c>
      <c r="AA12" s="654">
        <v>2.7633583171397404</v>
      </c>
    </row>
    <row r="13" spans="1:27" s="420" customFormat="1" ht="54" customHeight="1" x14ac:dyDescent="0.25">
      <c r="A13" s="619" t="s">
        <v>161</v>
      </c>
      <c r="B13" s="654">
        <v>688277</v>
      </c>
      <c r="C13" s="654">
        <v>240978102</v>
      </c>
      <c r="D13" s="654">
        <v>609960</v>
      </c>
      <c r="E13" s="654">
        <v>139370817</v>
      </c>
      <c r="F13" s="654">
        <v>24980</v>
      </c>
      <c r="G13" s="654">
        <v>6367135</v>
      </c>
      <c r="H13" s="654">
        <v>0</v>
      </c>
      <c r="I13" s="654">
        <v>0</v>
      </c>
      <c r="J13" s="654">
        <v>1323217</v>
      </c>
      <c r="K13" s="654">
        <v>386716054</v>
      </c>
      <c r="L13" s="654">
        <v>0</v>
      </c>
      <c r="M13" s="654">
        <v>0</v>
      </c>
      <c r="N13" s="654">
        <v>1349</v>
      </c>
      <c r="O13" s="654">
        <v>304906981</v>
      </c>
      <c r="P13" s="654">
        <v>15389</v>
      </c>
      <c r="Q13" s="654">
        <v>7841423.9999999991</v>
      </c>
      <c r="R13" s="654">
        <v>4428</v>
      </c>
      <c r="S13" s="654">
        <v>10024762</v>
      </c>
      <c r="T13" s="654">
        <v>0</v>
      </c>
      <c r="U13" s="654">
        <v>0</v>
      </c>
      <c r="V13" s="654">
        <v>5652</v>
      </c>
      <c r="W13" s="654">
        <v>12964500</v>
      </c>
      <c r="X13" s="656">
        <v>1350035</v>
      </c>
      <c r="Y13" s="654">
        <v>5.1114836802319017</v>
      </c>
      <c r="Z13" s="656">
        <v>722453721</v>
      </c>
      <c r="AA13" s="654">
        <v>3.1598713742201467</v>
      </c>
    </row>
    <row r="14" spans="1:27" s="420" customFormat="1" ht="54" customHeight="1" x14ac:dyDescent="0.25">
      <c r="A14" s="619" t="s">
        <v>162</v>
      </c>
      <c r="B14" s="654">
        <v>7</v>
      </c>
      <c r="C14" s="654">
        <v>2100</v>
      </c>
      <c r="D14" s="654">
        <v>265</v>
      </c>
      <c r="E14" s="654">
        <v>48475.839999999997</v>
      </c>
      <c r="F14" s="654">
        <v>2</v>
      </c>
      <c r="G14" s="654">
        <v>1000</v>
      </c>
      <c r="H14" s="654">
        <v>0</v>
      </c>
      <c r="I14" s="654">
        <v>0</v>
      </c>
      <c r="J14" s="654">
        <v>274</v>
      </c>
      <c r="K14" s="654">
        <v>51575.839999999997</v>
      </c>
      <c r="L14" s="654">
        <v>0</v>
      </c>
      <c r="M14" s="654">
        <v>0</v>
      </c>
      <c r="N14" s="654">
        <v>26</v>
      </c>
      <c r="O14" s="654">
        <v>5457016.6100000013</v>
      </c>
      <c r="P14" s="654">
        <v>0</v>
      </c>
      <c r="Q14" s="654">
        <v>0</v>
      </c>
      <c r="R14" s="654">
        <v>0</v>
      </c>
      <c r="S14" s="654">
        <v>0</v>
      </c>
      <c r="T14" s="654">
        <v>0</v>
      </c>
      <c r="U14" s="654">
        <v>0</v>
      </c>
      <c r="V14" s="654">
        <v>0</v>
      </c>
      <c r="W14" s="654">
        <v>0</v>
      </c>
      <c r="X14" s="656">
        <v>300</v>
      </c>
      <c r="Y14" s="654">
        <v>1.1358558141600556E-3</v>
      </c>
      <c r="Z14" s="656">
        <v>5508592.4500000011</v>
      </c>
      <c r="AA14" s="654">
        <v>2.4093506738267913E-2</v>
      </c>
    </row>
    <row r="15" spans="1:27" s="420" customFormat="1" ht="54" customHeight="1" x14ac:dyDescent="0.25">
      <c r="A15" s="619" t="s">
        <v>163</v>
      </c>
      <c r="B15" s="654">
        <v>12102</v>
      </c>
      <c r="C15" s="654">
        <v>4877256.1199999973</v>
      </c>
      <c r="D15" s="654">
        <v>38105</v>
      </c>
      <c r="E15" s="654">
        <v>8387319.8028900018</v>
      </c>
      <c r="F15" s="654">
        <v>23802</v>
      </c>
      <c r="G15" s="654">
        <v>1822562.2899999972</v>
      </c>
      <c r="H15" s="654">
        <v>0</v>
      </c>
      <c r="I15" s="654">
        <v>0</v>
      </c>
      <c r="J15" s="654">
        <v>74009</v>
      </c>
      <c r="K15" s="654">
        <v>15087138.212889997</v>
      </c>
      <c r="L15" s="654">
        <v>0</v>
      </c>
      <c r="M15" s="654">
        <v>0</v>
      </c>
      <c r="N15" s="654">
        <v>3390</v>
      </c>
      <c r="O15" s="654">
        <v>1255624492.0699999</v>
      </c>
      <c r="P15" s="654">
        <v>11077</v>
      </c>
      <c r="Q15" s="654">
        <v>2478726.1505200006</v>
      </c>
      <c r="R15" s="654">
        <v>0</v>
      </c>
      <c r="S15" s="654">
        <v>0</v>
      </c>
      <c r="T15" s="654">
        <v>0</v>
      </c>
      <c r="U15" s="654">
        <v>0</v>
      </c>
      <c r="V15" s="654">
        <v>24</v>
      </c>
      <c r="W15" s="654">
        <v>416558</v>
      </c>
      <c r="X15" s="656">
        <v>88500</v>
      </c>
      <c r="Y15" s="654">
        <v>0.33507746517721637</v>
      </c>
      <c r="Z15" s="656">
        <v>1273606914.4334099</v>
      </c>
      <c r="AA15" s="654">
        <v>5.5705077210433238</v>
      </c>
    </row>
    <row r="16" spans="1:27" s="420" customFormat="1" ht="54" customHeight="1" x14ac:dyDescent="0.25">
      <c r="A16" s="619" t="s">
        <v>164</v>
      </c>
      <c r="B16" s="654">
        <v>471675</v>
      </c>
      <c r="C16" s="654">
        <v>201069607.83599997</v>
      </c>
      <c r="D16" s="654">
        <v>1424093</v>
      </c>
      <c r="E16" s="654">
        <v>276252031.97299999</v>
      </c>
      <c r="F16" s="654">
        <v>121546</v>
      </c>
      <c r="G16" s="654">
        <v>102521973.611</v>
      </c>
      <c r="H16" s="654">
        <v>0</v>
      </c>
      <c r="I16" s="654">
        <v>0</v>
      </c>
      <c r="J16" s="654">
        <v>2017314</v>
      </c>
      <c r="K16" s="654">
        <v>579843613.41999996</v>
      </c>
      <c r="L16" s="654">
        <v>32806</v>
      </c>
      <c r="M16" s="654">
        <v>3340533.2480000001</v>
      </c>
      <c r="N16" s="654">
        <v>1363381</v>
      </c>
      <c r="O16" s="654">
        <v>1247435101.1237249</v>
      </c>
      <c r="P16" s="654">
        <v>34561</v>
      </c>
      <c r="Q16" s="654">
        <v>10960006.591000002</v>
      </c>
      <c r="R16" s="654">
        <v>32033</v>
      </c>
      <c r="S16" s="654">
        <v>135527912.17699999</v>
      </c>
      <c r="T16" s="654">
        <v>0</v>
      </c>
      <c r="U16" s="654">
        <v>0</v>
      </c>
      <c r="V16" s="654">
        <v>87966</v>
      </c>
      <c r="W16" s="654">
        <v>51923810</v>
      </c>
      <c r="X16" s="656">
        <v>3568061</v>
      </c>
      <c r="Y16" s="654">
        <v>13.509342773759142</v>
      </c>
      <c r="Z16" s="656">
        <v>2029030976.5597248</v>
      </c>
      <c r="AA16" s="654">
        <v>8.87458492339473</v>
      </c>
    </row>
    <row r="17" spans="1:27" s="420" customFormat="1" ht="54" customHeight="1" x14ac:dyDescent="0.25">
      <c r="A17" s="619" t="s">
        <v>165</v>
      </c>
      <c r="B17" s="654">
        <v>17966</v>
      </c>
      <c r="C17" s="654">
        <v>5195434.0999999996</v>
      </c>
      <c r="D17" s="654">
        <v>64385</v>
      </c>
      <c r="E17" s="654">
        <v>16915328.619999997</v>
      </c>
      <c r="F17" s="654">
        <v>0</v>
      </c>
      <c r="G17" s="654">
        <v>0</v>
      </c>
      <c r="H17" s="654">
        <v>13895</v>
      </c>
      <c r="I17" s="654">
        <v>2330633.04</v>
      </c>
      <c r="J17" s="654">
        <v>96246</v>
      </c>
      <c r="K17" s="654">
        <v>24441395.759999998</v>
      </c>
      <c r="L17" s="654">
        <v>1</v>
      </c>
      <c r="M17" s="654">
        <v>31.5</v>
      </c>
      <c r="N17" s="654">
        <v>1506</v>
      </c>
      <c r="O17" s="654">
        <v>898629973.20000005</v>
      </c>
      <c r="P17" s="654">
        <v>1012</v>
      </c>
      <c r="Q17" s="654">
        <v>231048.35</v>
      </c>
      <c r="R17" s="654">
        <v>3222</v>
      </c>
      <c r="S17" s="654">
        <v>2029515.33</v>
      </c>
      <c r="T17" s="654">
        <v>0</v>
      </c>
      <c r="U17" s="654">
        <v>0</v>
      </c>
      <c r="V17" s="654">
        <v>1342</v>
      </c>
      <c r="W17" s="654">
        <v>878900</v>
      </c>
      <c r="X17" s="656">
        <v>103329</v>
      </c>
      <c r="Y17" s="654">
        <v>0.391222818071148</v>
      </c>
      <c r="Z17" s="656">
        <v>926210864.13999999</v>
      </c>
      <c r="AA17" s="654">
        <v>4.0510652945861025</v>
      </c>
    </row>
    <row r="18" spans="1:27" s="420" customFormat="1" ht="54" customHeight="1" x14ac:dyDescent="0.25">
      <c r="A18" s="619" t="s">
        <v>166</v>
      </c>
      <c r="B18" s="654">
        <v>1356365</v>
      </c>
      <c r="C18" s="654">
        <v>506340331.11500007</v>
      </c>
      <c r="D18" s="654">
        <v>309493</v>
      </c>
      <c r="E18" s="654">
        <v>65483874.275999986</v>
      </c>
      <c r="F18" s="654">
        <v>55302</v>
      </c>
      <c r="G18" s="654">
        <v>36356004.780999988</v>
      </c>
      <c r="H18" s="654">
        <v>0</v>
      </c>
      <c r="I18" s="654">
        <v>0</v>
      </c>
      <c r="J18" s="654">
        <v>1721160</v>
      </c>
      <c r="K18" s="654">
        <v>608180210.17200005</v>
      </c>
      <c r="L18" s="654">
        <v>0</v>
      </c>
      <c r="M18" s="654">
        <v>0</v>
      </c>
      <c r="N18" s="654">
        <v>2019</v>
      </c>
      <c r="O18" s="654">
        <v>1120421592.4359994</v>
      </c>
      <c r="P18" s="654">
        <v>35749</v>
      </c>
      <c r="Q18" s="654">
        <v>11014962.046</v>
      </c>
      <c r="R18" s="654">
        <v>58301</v>
      </c>
      <c r="S18" s="654">
        <v>100281511.58400001</v>
      </c>
      <c r="T18" s="654">
        <v>7475</v>
      </c>
      <c r="U18" s="654">
        <v>1861893.5669999998</v>
      </c>
      <c r="V18" s="654">
        <v>13767</v>
      </c>
      <c r="W18" s="654">
        <v>6339305.5</v>
      </c>
      <c r="X18" s="656">
        <v>1838471</v>
      </c>
      <c r="Y18" s="654">
        <v>6.9607932483821715</v>
      </c>
      <c r="Z18" s="656">
        <v>1848099475.3049994</v>
      </c>
      <c r="AA18" s="654">
        <v>8.0832258994310582</v>
      </c>
    </row>
    <row r="19" spans="1:27" s="420" customFormat="1" ht="54" customHeight="1" x14ac:dyDescent="0.25">
      <c r="A19" s="619" t="s">
        <v>690</v>
      </c>
      <c r="B19" s="654">
        <v>0</v>
      </c>
      <c r="C19" s="654">
        <v>0</v>
      </c>
      <c r="D19" s="654">
        <v>0</v>
      </c>
      <c r="E19" s="654">
        <v>0</v>
      </c>
      <c r="F19" s="654">
        <v>0</v>
      </c>
      <c r="G19" s="654">
        <v>0</v>
      </c>
      <c r="H19" s="654">
        <v>0</v>
      </c>
      <c r="I19" s="654">
        <v>0</v>
      </c>
      <c r="J19" s="654">
        <v>0</v>
      </c>
      <c r="K19" s="654">
        <v>0</v>
      </c>
      <c r="L19" s="654">
        <v>0</v>
      </c>
      <c r="M19" s="654">
        <v>0</v>
      </c>
      <c r="N19" s="654">
        <v>0</v>
      </c>
      <c r="O19" s="654">
        <v>0</v>
      </c>
      <c r="P19" s="654">
        <v>0</v>
      </c>
      <c r="Q19" s="654">
        <v>0</v>
      </c>
      <c r="R19" s="654">
        <v>0</v>
      </c>
      <c r="S19" s="654">
        <v>0</v>
      </c>
      <c r="T19" s="654">
        <v>0</v>
      </c>
      <c r="U19" s="654">
        <v>0</v>
      </c>
      <c r="V19" s="654">
        <v>0</v>
      </c>
      <c r="W19" s="654">
        <v>0</v>
      </c>
      <c r="X19" s="656">
        <v>0</v>
      </c>
      <c r="Y19" s="654">
        <v>0</v>
      </c>
      <c r="Z19" s="656">
        <v>0</v>
      </c>
      <c r="AA19" s="654">
        <v>0</v>
      </c>
    </row>
    <row r="20" spans="1:27" s="420" customFormat="1" ht="54" customHeight="1" x14ac:dyDescent="0.25">
      <c r="A20" s="619" t="s">
        <v>167</v>
      </c>
      <c r="B20" s="654">
        <v>690503</v>
      </c>
      <c r="C20" s="654">
        <v>341744608.88720995</v>
      </c>
      <c r="D20" s="654">
        <v>924262</v>
      </c>
      <c r="E20" s="654">
        <v>525066413.03818333</v>
      </c>
      <c r="F20" s="654">
        <v>173733</v>
      </c>
      <c r="G20" s="654">
        <v>228695819.0675689</v>
      </c>
      <c r="H20" s="654">
        <v>0</v>
      </c>
      <c r="I20" s="654">
        <v>0</v>
      </c>
      <c r="J20" s="654">
        <v>1788498</v>
      </c>
      <c r="K20" s="654">
        <v>1095506840.9929621</v>
      </c>
      <c r="L20" s="654">
        <v>5374</v>
      </c>
      <c r="M20" s="654">
        <v>189415.962</v>
      </c>
      <c r="N20" s="654">
        <v>2331</v>
      </c>
      <c r="O20" s="654">
        <v>1067703868.9955081</v>
      </c>
      <c r="P20" s="654">
        <v>27698</v>
      </c>
      <c r="Q20" s="654">
        <v>14636908.405790009</v>
      </c>
      <c r="R20" s="654">
        <v>9935</v>
      </c>
      <c r="S20" s="654">
        <v>24666466.51512</v>
      </c>
      <c r="T20" s="654">
        <v>7798</v>
      </c>
      <c r="U20" s="654">
        <v>10760584.516000001</v>
      </c>
      <c r="V20" s="654">
        <v>88101</v>
      </c>
      <c r="W20" s="654">
        <v>253621981.5808219</v>
      </c>
      <c r="X20" s="656">
        <v>1929735</v>
      </c>
      <c r="Y20" s="654">
        <v>7.3063357317938502</v>
      </c>
      <c r="Z20" s="656">
        <v>2467086066.9682021</v>
      </c>
      <c r="AA20" s="654">
        <v>10.790552272275153</v>
      </c>
    </row>
    <row r="21" spans="1:27" s="420" customFormat="1" ht="54" customHeight="1" x14ac:dyDescent="0.25">
      <c r="A21" s="619" t="s">
        <v>168</v>
      </c>
      <c r="B21" s="654">
        <v>191705</v>
      </c>
      <c r="C21" s="654">
        <v>32381493.849440001</v>
      </c>
      <c r="D21" s="654">
        <v>279816</v>
      </c>
      <c r="E21" s="654">
        <v>55339415.116399989</v>
      </c>
      <c r="F21" s="654">
        <v>518</v>
      </c>
      <c r="G21" s="654">
        <v>1409728.5164999999</v>
      </c>
      <c r="H21" s="654">
        <v>0</v>
      </c>
      <c r="I21" s="654">
        <v>0</v>
      </c>
      <c r="J21" s="654">
        <v>472039</v>
      </c>
      <c r="K21" s="654">
        <v>89130637.482339978</v>
      </c>
      <c r="L21" s="654">
        <v>496951</v>
      </c>
      <c r="M21" s="654">
        <v>58355281.001000002</v>
      </c>
      <c r="N21" s="654">
        <v>286444</v>
      </c>
      <c r="O21" s="654">
        <v>432175047.24751997</v>
      </c>
      <c r="P21" s="654">
        <v>1300</v>
      </c>
      <c r="Q21" s="654">
        <v>555830.30372000008</v>
      </c>
      <c r="R21" s="654">
        <v>497</v>
      </c>
      <c r="S21" s="654">
        <v>480662</v>
      </c>
      <c r="T21" s="654">
        <v>0</v>
      </c>
      <c r="U21" s="654">
        <v>0</v>
      </c>
      <c r="V21" s="654">
        <v>80811</v>
      </c>
      <c r="W21" s="654">
        <v>29669037.5</v>
      </c>
      <c r="X21" s="656">
        <v>1338042</v>
      </c>
      <c r="Y21" s="654">
        <v>5.0660759509678304</v>
      </c>
      <c r="Z21" s="656">
        <v>610366495.53457999</v>
      </c>
      <c r="AA21" s="654">
        <v>2.6696237571496821</v>
      </c>
    </row>
    <row r="22" spans="1:27" s="420" customFormat="1" ht="54" customHeight="1" x14ac:dyDescent="0.25">
      <c r="A22" s="620" t="s">
        <v>169</v>
      </c>
      <c r="B22" s="654">
        <v>41280</v>
      </c>
      <c r="C22" s="654">
        <v>12607521.952229999</v>
      </c>
      <c r="D22" s="654">
        <v>18929</v>
      </c>
      <c r="E22" s="654">
        <v>3822611.2392700613</v>
      </c>
      <c r="F22" s="654">
        <v>3215</v>
      </c>
      <c r="G22" s="654">
        <v>1673608.83867</v>
      </c>
      <c r="H22" s="654">
        <v>0</v>
      </c>
      <c r="I22" s="654">
        <v>0</v>
      </c>
      <c r="J22" s="654">
        <v>63424</v>
      </c>
      <c r="K22" s="654">
        <v>18103742.030170061</v>
      </c>
      <c r="L22" s="654">
        <v>75</v>
      </c>
      <c r="M22" s="654">
        <v>1291.9809999999998</v>
      </c>
      <c r="N22" s="654">
        <v>102</v>
      </c>
      <c r="O22" s="654">
        <v>4782456.1706700027</v>
      </c>
      <c r="P22" s="654">
        <v>1158</v>
      </c>
      <c r="Q22" s="654">
        <v>541174.04904999991</v>
      </c>
      <c r="R22" s="654">
        <v>13</v>
      </c>
      <c r="S22" s="654">
        <v>16005</v>
      </c>
      <c r="T22" s="654">
        <v>0</v>
      </c>
      <c r="U22" s="654">
        <v>0</v>
      </c>
      <c r="V22" s="654">
        <v>5245</v>
      </c>
      <c r="W22" s="654">
        <v>2180265</v>
      </c>
      <c r="X22" s="656">
        <v>70017</v>
      </c>
      <c r="Y22" s="654">
        <v>0.26509738846681541</v>
      </c>
      <c r="Z22" s="656">
        <v>25624934.230890062</v>
      </c>
      <c r="AA22" s="654">
        <v>0.11207845400863187</v>
      </c>
    </row>
    <row r="23" spans="1:27" s="420" customFormat="1" ht="54" customHeight="1" x14ac:dyDescent="0.25">
      <c r="A23" s="619" t="s">
        <v>170</v>
      </c>
      <c r="B23" s="654">
        <v>30705</v>
      </c>
      <c r="C23" s="654">
        <v>12689770.617999999</v>
      </c>
      <c r="D23" s="654">
        <v>357073</v>
      </c>
      <c r="E23" s="654">
        <v>98903204.457999989</v>
      </c>
      <c r="F23" s="654">
        <v>34493</v>
      </c>
      <c r="G23" s="654">
        <v>9418917.880000975</v>
      </c>
      <c r="H23" s="654">
        <v>40574</v>
      </c>
      <c r="I23" s="654">
        <v>6152914.9537400007</v>
      </c>
      <c r="J23" s="654">
        <v>462845</v>
      </c>
      <c r="K23" s="654">
        <v>127164807.90974095</v>
      </c>
      <c r="L23" s="654">
        <v>0</v>
      </c>
      <c r="M23" s="654">
        <v>0</v>
      </c>
      <c r="N23" s="654">
        <v>1470616</v>
      </c>
      <c r="O23" s="654">
        <v>1497562820.719341</v>
      </c>
      <c r="P23" s="654">
        <v>44588</v>
      </c>
      <c r="Q23" s="654">
        <v>10986890.495000001</v>
      </c>
      <c r="R23" s="654">
        <v>13563</v>
      </c>
      <c r="S23" s="654">
        <v>42346262.972999997</v>
      </c>
      <c r="T23" s="654">
        <v>0</v>
      </c>
      <c r="U23" s="654">
        <v>0</v>
      </c>
      <c r="V23" s="654">
        <v>5961</v>
      </c>
      <c r="W23" s="654">
        <v>3247500</v>
      </c>
      <c r="X23" s="656">
        <v>1997573</v>
      </c>
      <c r="Y23" s="654">
        <v>7.563183020863816</v>
      </c>
      <c r="Z23" s="656">
        <v>1681308282.0970819</v>
      </c>
      <c r="AA23" s="654">
        <v>7.3537138191829179</v>
      </c>
    </row>
    <row r="24" spans="1:27" s="420" customFormat="1" ht="54" customHeight="1" x14ac:dyDescent="0.25">
      <c r="A24" s="619" t="s">
        <v>171</v>
      </c>
      <c r="B24" s="654">
        <v>2691</v>
      </c>
      <c r="C24" s="654">
        <v>248501.3</v>
      </c>
      <c r="D24" s="654">
        <v>9139</v>
      </c>
      <c r="E24" s="654">
        <v>785715</v>
      </c>
      <c r="F24" s="654">
        <v>53157</v>
      </c>
      <c r="G24" s="654">
        <v>14664778.362</v>
      </c>
      <c r="H24" s="654">
        <v>0</v>
      </c>
      <c r="I24" s="654">
        <v>0</v>
      </c>
      <c r="J24" s="654">
        <v>64987</v>
      </c>
      <c r="K24" s="654">
        <v>15698994.662</v>
      </c>
      <c r="L24" s="654">
        <v>2691</v>
      </c>
      <c r="M24" s="654">
        <v>250591.891</v>
      </c>
      <c r="N24" s="654">
        <v>1319</v>
      </c>
      <c r="O24" s="654">
        <v>73697359.406200007</v>
      </c>
      <c r="P24" s="654">
        <v>0</v>
      </c>
      <c r="Q24" s="654">
        <v>0</v>
      </c>
      <c r="R24" s="654">
        <v>0</v>
      </c>
      <c r="S24" s="654">
        <v>0</v>
      </c>
      <c r="T24" s="654">
        <v>0</v>
      </c>
      <c r="U24" s="654">
        <v>0</v>
      </c>
      <c r="V24" s="654">
        <v>0</v>
      </c>
      <c r="W24" s="654">
        <v>0</v>
      </c>
      <c r="X24" s="656">
        <v>68997</v>
      </c>
      <c r="Y24" s="654">
        <v>0.2612354786986712</v>
      </c>
      <c r="Z24" s="656">
        <v>89646945.95920001</v>
      </c>
      <c r="AA24" s="654">
        <v>0.39209822039623288</v>
      </c>
    </row>
    <row r="25" spans="1:27" s="420" customFormat="1" ht="54" hidden="1" customHeight="1" x14ac:dyDescent="0.25">
      <c r="A25" s="619" t="s">
        <v>172</v>
      </c>
      <c r="B25" s="654">
        <v>0</v>
      </c>
      <c r="C25" s="654">
        <v>0</v>
      </c>
      <c r="D25" s="654">
        <v>0</v>
      </c>
      <c r="E25" s="654">
        <v>0</v>
      </c>
      <c r="F25" s="654">
        <v>0</v>
      </c>
      <c r="G25" s="654">
        <v>0</v>
      </c>
      <c r="H25" s="654">
        <v>0</v>
      </c>
      <c r="I25" s="654">
        <v>0</v>
      </c>
      <c r="J25" s="654">
        <v>0</v>
      </c>
      <c r="K25" s="654">
        <v>0</v>
      </c>
      <c r="L25" s="654">
        <v>0</v>
      </c>
      <c r="M25" s="654">
        <v>0</v>
      </c>
      <c r="N25" s="654">
        <v>0</v>
      </c>
      <c r="O25" s="654">
        <v>0</v>
      </c>
      <c r="P25" s="654">
        <v>0</v>
      </c>
      <c r="Q25" s="654">
        <v>0</v>
      </c>
      <c r="R25" s="654">
        <v>0</v>
      </c>
      <c r="S25" s="654">
        <v>0</v>
      </c>
      <c r="T25" s="654">
        <v>0</v>
      </c>
      <c r="U25" s="654">
        <v>0</v>
      </c>
      <c r="V25" s="654">
        <v>0</v>
      </c>
      <c r="W25" s="654">
        <v>0</v>
      </c>
      <c r="X25" s="656">
        <v>0</v>
      </c>
      <c r="Y25" s="654">
        <v>0</v>
      </c>
      <c r="Z25" s="656">
        <v>0</v>
      </c>
      <c r="AA25" s="654">
        <v>0</v>
      </c>
    </row>
    <row r="26" spans="1:27" s="420" customFormat="1" ht="54" customHeight="1" x14ac:dyDescent="0.25">
      <c r="A26" s="619" t="s">
        <v>695</v>
      </c>
      <c r="B26" s="654">
        <v>5461</v>
      </c>
      <c r="C26" s="654">
        <v>1896560.3810000003</v>
      </c>
      <c r="D26" s="654">
        <v>25544</v>
      </c>
      <c r="E26" s="654">
        <v>4901638.1160000013</v>
      </c>
      <c r="F26" s="654">
        <v>305</v>
      </c>
      <c r="G26" s="654">
        <v>482312.65800000005</v>
      </c>
      <c r="H26" s="654">
        <v>0</v>
      </c>
      <c r="I26" s="654">
        <v>0</v>
      </c>
      <c r="J26" s="654">
        <v>31310</v>
      </c>
      <c r="K26" s="654">
        <v>7280511.1550000003</v>
      </c>
      <c r="L26" s="654">
        <v>0</v>
      </c>
      <c r="M26" s="654">
        <v>0</v>
      </c>
      <c r="N26" s="654">
        <v>177</v>
      </c>
      <c r="O26" s="654">
        <v>70183291.879999995</v>
      </c>
      <c r="P26" s="654">
        <v>116</v>
      </c>
      <c r="Q26" s="654">
        <v>5908.9009999999998</v>
      </c>
      <c r="R26" s="654">
        <v>0</v>
      </c>
      <c r="S26" s="654">
        <v>0</v>
      </c>
      <c r="T26" s="654">
        <v>0</v>
      </c>
      <c r="U26" s="654">
        <v>0</v>
      </c>
      <c r="V26" s="654">
        <v>200.00000000000006</v>
      </c>
      <c r="W26" s="654">
        <v>40272438.509999998</v>
      </c>
      <c r="X26" s="656">
        <v>31803</v>
      </c>
      <c r="Y26" s="654">
        <v>0.12041207485910749</v>
      </c>
      <c r="Z26" s="656">
        <v>117742150.44599999</v>
      </c>
      <c r="AA26" s="654">
        <v>0.51498115369723074</v>
      </c>
    </row>
    <row r="27" spans="1:27" s="420" customFormat="1" ht="54" customHeight="1" x14ac:dyDescent="0.25">
      <c r="A27" s="619" t="s">
        <v>884</v>
      </c>
      <c r="B27" s="654">
        <v>83980</v>
      </c>
      <c r="C27" s="654">
        <v>17765291.436999999</v>
      </c>
      <c r="D27" s="654">
        <v>103088</v>
      </c>
      <c r="E27" s="654">
        <v>23204592.246870011</v>
      </c>
      <c r="F27" s="654">
        <v>55</v>
      </c>
      <c r="G27" s="654">
        <v>59077.060000000005</v>
      </c>
      <c r="H27" s="654">
        <v>0</v>
      </c>
      <c r="I27" s="654">
        <v>0</v>
      </c>
      <c r="J27" s="654">
        <v>187123</v>
      </c>
      <c r="K27" s="654">
        <v>41028960.743869998</v>
      </c>
      <c r="L27" s="654">
        <v>0</v>
      </c>
      <c r="M27" s="654">
        <v>0</v>
      </c>
      <c r="N27" s="654">
        <v>575</v>
      </c>
      <c r="O27" s="654">
        <v>897691573.26999998</v>
      </c>
      <c r="P27" s="654">
        <v>1436</v>
      </c>
      <c r="Q27" s="654">
        <v>310163.02099999995</v>
      </c>
      <c r="R27" s="654">
        <v>0</v>
      </c>
      <c r="S27" s="654">
        <v>0</v>
      </c>
      <c r="T27" s="654">
        <v>0</v>
      </c>
      <c r="U27" s="654">
        <v>0</v>
      </c>
      <c r="V27" s="654">
        <v>33487</v>
      </c>
      <c r="W27" s="654">
        <v>13610560</v>
      </c>
      <c r="X27" s="656">
        <v>222621</v>
      </c>
      <c r="Y27" s="654">
        <v>0.84288452401375258</v>
      </c>
      <c r="Z27" s="656">
        <v>952641257.03487003</v>
      </c>
      <c r="AA27" s="654">
        <v>4.1666666673664796</v>
      </c>
    </row>
    <row r="28" spans="1:27" s="420" customFormat="1" ht="54" customHeight="1" x14ac:dyDescent="0.25">
      <c r="A28" s="619" t="s">
        <v>173</v>
      </c>
      <c r="B28" s="654">
        <v>1172092</v>
      </c>
      <c r="C28" s="654">
        <v>284428474.65399998</v>
      </c>
      <c r="D28" s="654">
        <v>2584845</v>
      </c>
      <c r="E28" s="654">
        <v>524209493.55600005</v>
      </c>
      <c r="F28" s="654">
        <v>30050</v>
      </c>
      <c r="G28" s="654">
        <v>9943143.6449999996</v>
      </c>
      <c r="H28" s="654">
        <v>0</v>
      </c>
      <c r="I28" s="654">
        <v>0</v>
      </c>
      <c r="J28" s="654">
        <v>3786987</v>
      </c>
      <c r="K28" s="654">
        <v>818581111.85500002</v>
      </c>
      <c r="L28" s="654">
        <v>166129</v>
      </c>
      <c r="M28" s="654">
        <v>3322629.46</v>
      </c>
      <c r="N28" s="654">
        <v>2069</v>
      </c>
      <c r="O28" s="654">
        <v>1527422326.2500002</v>
      </c>
      <c r="P28" s="654">
        <v>35110</v>
      </c>
      <c r="Q28" s="654">
        <v>14578522.731000001</v>
      </c>
      <c r="R28" s="654">
        <v>734</v>
      </c>
      <c r="S28" s="654">
        <v>1539465.1538100003</v>
      </c>
      <c r="T28" s="654">
        <v>75919</v>
      </c>
      <c r="U28" s="654">
        <v>63194672.012840003</v>
      </c>
      <c r="V28" s="654">
        <v>109978</v>
      </c>
      <c r="W28" s="654">
        <v>50538000</v>
      </c>
      <c r="X28" s="656">
        <v>4176926</v>
      </c>
      <c r="Y28" s="654">
        <v>15.814618941387682</v>
      </c>
      <c r="Z28" s="656">
        <v>2479176727.4626503</v>
      </c>
      <c r="AA28" s="654">
        <v>10.843434458194189</v>
      </c>
    </row>
    <row r="29" spans="1:27" s="420" customFormat="1" ht="54" customHeight="1" x14ac:dyDescent="0.25">
      <c r="A29" s="619" t="s">
        <v>174</v>
      </c>
      <c r="B29" s="654">
        <v>77935</v>
      </c>
      <c r="C29" s="654">
        <v>35040851.934990004</v>
      </c>
      <c r="D29" s="654">
        <v>78601</v>
      </c>
      <c r="E29" s="654">
        <v>36473729.708390005</v>
      </c>
      <c r="F29" s="654">
        <v>28828</v>
      </c>
      <c r="G29" s="654">
        <v>23511562.153000012</v>
      </c>
      <c r="H29" s="654">
        <v>0</v>
      </c>
      <c r="I29" s="654">
        <v>0</v>
      </c>
      <c r="J29" s="654">
        <v>185364</v>
      </c>
      <c r="K29" s="654">
        <v>95026143.796380013</v>
      </c>
      <c r="L29" s="654">
        <v>838</v>
      </c>
      <c r="M29" s="654">
        <v>77211.759000000035</v>
      </c>
      <c r="N29" s="654">
        <v>1663</v>
      </c>
      <c r="O29" s="654">
        <v>141447941.55517644</v>
      </c>
      <c r="P29" s="654">
        <v>6192</v>
      </c>
      <c r="Q29" s="654">
        <v>3038936.915</v>
      </c>
      <c r="R29" s="654">
        <v>926</v>
      </c>
      <c r="S29" s="654">
        <v>4194805.8119999999</v>
      </c>
      <c r="T29" s="654">
        <v>0</v>
      </c>
      <c r="U29" s="654">
        <v>0</v>
      </c>
      <c r="V29" s="654">
        <v>18113</v>
      </c>
      <c r="W29" s="654">
        <v>9607700</v>
      </c>
      <c r="X29" s="656">
        <v>213096</v>
      </c>
      <c r="Y29" s="654">
        <v>0.80682110191417078</v>
      </c>
      <c r="Z29" s="656">
        <v>253392739.83755645</v>
      </c>
      <c r="AA29" s="654">
        <v>1.1082903191911271</v>
      </c>
    </row>
    <row r="30" spans="1:27" s="420" customFormat="1" ht="54" customHeight="1" x14ac:dyDescent="0.25">
      <c r="A30" s="621" t="s">
        <v>691</v>
      </c>
      <c r="B30" s="654">
        <v>101020</v>
      </c>
      <c r="C30" s="654">
        <v>47945192.085000001</v>
      </c>
      <c r="D30" s="654">
        <v>80363</v>
      </c>
      <c r="E30" s="654">
        <v>27343605.013000004</v>
      </c>
      <c r="F30" s="654">
        <v>11144</v>
      </c>
      <c r="G30" s="654">
        <v>4377628.2630000003</v>
      </c>
      <c r="H30" s="654">
        <v>451</v>
      </c>
      <c r="I30" s="654">
        <v>410517.06599999999</v>
      </c>
      <c r="J30" s="654">
        <v>192978</v>
      </c>
      <c r="K30" s="654">
        <v>80076942.427000016</v>
      </c>
      <c r="L30" s="654">
        <v>0</v>
      </c>
      <c r="M30" s="654">
        <v>0</v>
      </c>
      <c r="N30" s="654">
        <v>8</v>
      </c>
      <c r="O30" s="654">
        <v>7650268.5375400018</v>
      </c>
      <c r="P30" s="654">
        <v>10274</v>
      </c>
      <c r="Q30" s="654">
        <v>5510696.618999999</v>
      </c>
      <c r="R30" s="654">
        <v>0</v>
      </c>
      <c r="S30" s="654">
        <v>0</v>
      </c>
      <c r="T30" s="654">
        <v>0</v>
      </c>
      <c r="U30" s="654">
        <v>0</v>
      </c>
      <c r="V30" s="654">
        <v>3888</v>
      </c>
      <c r="W30" s="654">
        <v>1739800</v>
      </c>
      <c r="X30" s="656">
        <v>207148</v>
      </c>
      <c r="Y30" s="654">
        <v>0.78430086730542392</v>
      </c>
      <c r="Z30" s="656">
        <v>94977707.583540022</v>
      </c>
      <c r="AA30" s="654">
        <v>0.41541392985957065</v>
      </c>
    </row>
    <row r="31" spans="1:27" s="420" customFormat="1" ht="74.25" customHeight="1" x14ac:dyDescent="0.25">
      <c r="A31" s="1042" t="s">
        <v>250</v>
      </c>
      <c r="B31" s="1043">
        <v>9379146</v>
      </c>
      <c r="C31" s="1043">
        <v>3046946810.5256696</v>
      </c>
      <c r="D31" s="1043">
        <v>9138111</v>
      </c>
      <c r="E31" s="1043">
        <v>2553224524.9110036</v>
      </c>
      <c r="F31" s="1043">
        <v>1437057</v>
      </c>
      <c r="G31" s="1043">
        <v>642571340.74073982</v>
      </c>
      <c r="H31" s="1043">
        <v>54920</v>
      </c>
      <c r="I31" s="1043">
        <v>8894065.0597399995</v>
      </c>
      <c r="J31" s="1043">
        <v>20009234</v>
      </c>
      <c r="K31" s="1043">
        <v>6251636741.2371531</v>
      </c>
      <c r="L31" s="1043">
        <v>704865</v>
      </c>
      <c r="M31" s="1043">
        <v>65536986.802000009</v>
      </c>
      <c r="N31" s="1043">
        <v>3164471</v>
      </c>
      <c r="O31" s="1043">
        <v>11822923157.439783</v>
      </c>
      <c r="P31" s="1043">
        <v>349686</v>
      </c>
      <c r="Q31" s="1043">
        <v>127653668.34008002</v>
      </c>
      <c r="R31" s="1043">
        <v>600370</v>
      </c>
      <c r="S31" s="1043">
        <v>1445255117.6969402</v>
      </c>
      <c r="T31" s="1043">
        <v>119660</v>
      </c>
      <c r="U31" s="1043">
        <v>92689892.630080014</v>
      </c>
      <c r="V31" s="1043">
        <v>1463517</v>
      </c>
      <c r="W31" s="1043">
        <v>3057694600.850822</v>
      </c>
      <c r="X31" s="657">
        <v>26411803</v>
      </c>
      <c r="Y31" s="419">
        <v>100</v>
      </c>
      <c r="Z31" s="657">
        <v>22863390164.996857</v>
      </c>
      <c r="AA31" s="419">
        <v>100</v>
      </c>
    </row>
    <row r="32" spans="1:27" x14ac:dyDescent="0.7">
      <c r="A32" s="611"/>
      <c r="B32" s="659"/>
      <c r="C32" s="612"/>
      <c r="D32" s="659"/>
      <c r="E32" s="612"/>
      <c r="F32" s="659"/>
      <c r="G32" s="612"/>
      <c r="H32" s="659"/>
      <c r="I32" s="612"/>
      <c r="J32" s="659"/>
      <c r="K32" s="612"/>
      <c r="L32" s="659"/>
      <c r="M32" s="612"/>
      <c r="N32" s="659"/>
      <c r="O32" s="612"/>
      <c r="P32" s="659"/>
      <c r="Q32" s="612"/>
      <c r="R32" s="659"/>
      <c r="S32" s="612"/>
      <c r="T32" s="659"/>
      <c r="U32" s="612"/>
      <c r="V32" s="659"/>
      <c r="W32" s="612"/>
      <c r="X32" s="659"/>
      <c r="Y32" s="612"/>
      <c r="Z32" s="611"/>
      <c r="AA32" s="612"/>
    </row>
  </sheetData>
  <mergeCells count="20">
    <mergeCell ref="P4:Q5"/>
    <mergeCell ref="R4:S5"/>
    <mergeCell ref="T4:U5"/>
    <mergeCell ref="B5:K5"/>
    <mergeCell ref="L5:M5"/>
    <mergeCell ref="N5:O5"/>
    <mergeCell ref="V4:W5"/>
    <mergeCell ref="X4:AA5"/>
    <mergeCell ref="Y6:Y7"/>
    <mergeCell ref="AA6:AA7"/>
    <mergeCell ref="X3:AA3"/>
    <mergeCell ref="D6:E6"/>
    <mergeCell ref="F6:G6"/>
    <mergeCell ref="H6:I6"/>
    <mergeCell ref="J6:K6"/>
    <mergeCell ref="A1:E1"/>
    <mergeCell ref="A2:E2"/>
    <mergeCell ref="A4:A8"/>
    <mergeCell ref="B4:O4"/>
    <mergeCell ref="B6:C6"/>
  </mergeCells>
  <printOptions horizontalCentered="1"/>
  <pageMargins left="0.16" right="0.17" top="0.75" bottom="0.75" header="0.3" footer="0.3"/>
  <pageSetup paperSize="9" scale="2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79998168889431442"/>
  </sheetPr>
  <dimension ref="A1:S29"/>
  <sheetViews>
    <sheetView view="pageBreakPreview" topLeftCell="A4" zoomScale="40" zoomScaleNormal="60" zoomScaleSheetLayoutView="40" workbookViewId="0">
      <selection activeCell="H25" sqref="H25"/>
    </sheetView>
  </sheetViews>
  <sheetFormatPr defaultColWidth="9" defaultRowHeight="21" x14ac:dyDescent="0.4"/>
  <cols>
    <col min="1" max="1" width="30.296875" style="71" customWidth="1"/>
    <col min="2" max="2" width="21" style="70" customWidth="1"/>
    <col min="3" max="3" width="20.8984375" style="71" bestFit="1" customWidth="1"/>
    <col min="4" max="4" width="18.59765625" style="70" customWidth="1"/>
    <col min="5" max="5" width="18.69921875" style="71" bestFit="1" customWidth="1"/>
    <col min="6" max="6" width="18.59765625" style="70" customWidth="1"/>
    <col min="7" max="7" width="23.3984375" style="71" bestFit="1" customWidth="1"/>
    <col min="8" max="8" width="15" style="70" customWidth="1"/>
    <col min="9" max="9" width="17" style="71" bestFit="1" customWidth="1"/>
    <col min="10" max="10" width="16.69921875" style="70" customWidth="1"/>
    <col min="11" max="11" width="18.69921875" style="71" bestFit="1" customWidth="1"/>
    <col min="12" max="12" width="15" style="70" customWidth="1"/>
    <col min="13" max="13" width="17" style="71" bestFit="1" customWidth="1"/>
    <col min="14" max="14" width="18.59765625" style="70" customWidth="1"/>
    <col min="15" max="15" width="20.8984375" style="71" bestFit="1" customWidth="1"/>
    <col min="16" max="16" width="20.09765625" style="70" customWidth="1"/>
    <col min="17" max="17" width="10.69921875" style="71" customWidth="1"/>
    <col min="18" max="18" width="20.59765625" style="71" bestFit="1" customWidth="1"/>
    <col min="19" max="19" width="10.69921875" style="71" customWidth="1"/>
    <col min="20" max="16384" width="9" style="71"/>
  </cols>
  <sheetData>
    <row r="1" spans="1:19" s="581" customFormat="1" ht="28.8" x14ac:dyDescent="0.55000000000000004">
      <c r="A1" s="1769" t="s">
        <v>699</v>
      </c>
      <c r="B1" s="1770"/>
      <c r="C1" s="1769"/>
      <c r="D1" s="1770"/>
      <c r="E1" s="1769"/>
      <c r="F1" s="661"/>
      <c r="H1" s="661"/>
      <c r="J1" s="661"/>
      <c r="L1" s="661"/>
      <c r="N1" s="661"/>
      <c r="P1" s="661"/>
    </row>
    <row r="2" spans="1:19" s="581" customFormat="1" ht="28.8" x14ac:dyDescent="0.55000000000000004">
      <c r="A2" s="1769" t="s">
        <v>700</v>
      </c>
      <c r="B2" s="1770"/>
      <c r="C2" s="1769"/>
      <c r="D2" s="1770"/>
      <c r="E2" s="1769"/>
      <c r="F2" s="661"/>
      <c r="H2" s="661"/>
      <c r="J2" s="661"/>
      <c r="L2" s="661"/>
      <c r="N2" s="661"/>
      <c r="P2" s="661"/>
    </row>
    <row r="3" spans="1:19" s="581" customFormat="1" ht="28.8" x14ac:dyDescent="0.55000000000000004">
      <c r="A3" s="623"/>
      <c r="B3" s="661"/>
      <c r="D3" s="661"/>
      <c r="F3" s="661"/>
      <c r="H3" s="661"/>
      <c r="J3" s="661"/>
      <c r="L3" s="661"/>
      <c r="N3" s="661"/>
      <c r="P3" s="1761" t="s">
        <v>249</v>
      </c>
      <c r="Q3" s="1762"/>
      <c r="R3" s="1762"/>
      <c r="S3" s="1762"/>
    </row>
    <row r="4" spans="1:19" ht="45" customHeight="1" x14ac:dyDescent="0.4">
      <c r="A4" s="1773" t="s">
        <v>447</v>
      </c>
      <c r="B4" s="1765" t="s">
        <v>601</v>
      </c>
      <c r="C4" s="1767"/>
      <c r="D4" s="1768"/>
      <c r="E4" s="1767"/>
      <c r="F4" s="1768"/>
      <c r="G4" s="1767"/>
      <c r="H4" s="1768"/>
      <c r="I4" s="1767"/>
      <c r="J4" s="1768"/>
      <c r="K4" s="1767"/>
      <c r="L4" s="1768"/>
      <c r="M4" s="1767"/>
      <c r="N4" s="1768"/>
      <c r="O4" s="1766"/>
      <c r="P4" s="1763" t="s">
        <v>595</v>
      </c>
      <c r="Q4" s="1764"/>
      <c r="R4" s="1764"/>
      <c r="S4" s="1764"/>
    </row>
    <row r="5" spans="1:19" s="464" customFormat="1" ht="94.5" customHeight="1" x14ac:dyDescent="0.25">
      <c r="A5" s="1773"/>
      <c r="B5" s="1763" t="s">
        <v>594</v>
      </c>
      <c r="C5" s="1764"/>
      <c r="D5" s="1765" t="s">
        <v>596</v>
      </c>
      <c r="E5" s="1766"/>
      <c r="F5" s="1763" t="s">
        <v>597</v>
      </c>
      <c r="G5" s="1764"/>
      <c r="H5" s="1765" t="s">
        <v>598</v>
      </c>
      <c r="I5" s="1766"/>
      <c r="J5" s="1765" t="s">
        <v>599</v>
      </c>
      <c r="K5" s="1766"/>
      <c r="L5" s="1765" t="s">
        <v>600</v>
      </c>
      <c r="M5" s="1766"/>
      <c r="N5" s="1765" t="s">
        <v>501</v>
      </c>
      <c r="O5" s="1766"/>
      <c r="P5" s="1763"/>
      <c r="Q5" s="1764"/>
      <c r="R5" s="1764"/>
      <c r="S5" s="1764"/>
    </row>
    <row r="6" spans="1:19" s="464" customFormat="1" ht="154.5" customHeight="1" x14ac:dyDescent="0.25">
      <c r="A6" s="1773"/>
      <c r="B6" s="662" t="s">
        <v>658</v>
      </c>
      <c r="C6" s="624" t="s">
        <v>659</v>
      </c>
      <c r="D6" s="662" t="s">
        <v>658</v>
      </c>
      <c r="E6" s="624" t="s">
        <v>659</v>
      </c>
      <c r="F6" s="662" t="s">
        <v>658</v>
      </c>
      <c r="G6" s="624" t="s">
        <v>659</v>
      </c>
      <c r="H6" s="662" t="s">
        <v>658</v>
      </c>
      <c r="I6" s="624" t="s">
        <v>659</v>
      </c>
      <c r="J6" s="662" t="s">
        <v>658</v>
      </c>
      <c r="K6" s="624" t="s">
        <v>659</v>
      </c>
      <c r="L6" s="662" t="s">
        <v>658</v>
      </c>
      <c r="M6" s="624" t="s">
        <v>659</v>
      </c>
      <c r="N6" s="662" t="s">
        <v>658</v>
      </c>
      <c r="O6" s="624" t="s">
        <v>659</v>
      </c>
      <c r="P6" s="668" t="s">
        <v>658</v>
      </c>
      <c r="Q6" s="626" t="s">
        <v>448</v>
      </c>
      <c r="R6" s="625" t="s">
        <v>659</v>
      </c>
      <c r="S6" s="626" t="s">
        <v>448</v>
      </c>
    </row>
    <row r="7" spans="1:19" s="597" customFormat="1" ht="90" customHeight="1" x14ac:dyDescent="0.25">
      <c r="A7" s="627" t="s">
        <v>654</v>
      </c>
      <c r="B7" s="663">
        <v>677634</v>
      </c>
      <c r="C7" s="663">
        <v>192749.23913008976</v>
      </c>
      <c r="D7" s="663">
        <v>43372</v>
      </c>
      <c r="E7" s="663">
        <v>3588.8940469999998</v>
      </c>
      <c r="F7" s="663">
        <v>409879</v>
      </c>
      <c r="G7" s="663">
        <v>979362.07693311258</v>
      </c>
      <c r="H7" s="663">
        <v>166</v>
      </c>
      <c r="I7" s="663">
        <v>25.93487</v>
      </c>
      <c r="J7" s="663">
        <v>0</v>
      </c>
      <c r="K7" s="663">
        <v>0</v>
      </c>
      <c r="L7" s="663">
        <v>7</v>
      </c>
      <c r="M7" s="663">
        <v>0.89439693999999992</v>
      </c>
      <c r="N7" s="663">
        <v>176085</v>
      </c>
      <c r="O7" s="663">
        <v>102225.44524500001</v>
      </c>
      <c r="P7" s="669">
        <v>1307143</v>
      </c>
      <c r="Q7" s="1044">
        <v>37.062745722939361</v>
      </c>
      <c r="R7" s="669">
        <v>1277952.4846221425</v>
      </c>
      <c r="S7" s="1044">
        <v>36.330401289337679</v>
      </c>
    </row>
    <row r="8" spans="1:19" s="597" customFormat="1" ht="90" customHeight="1" x14ac:dyDescent="0.25">
      <c r="A8" s="628" t="s">
        <v>655</v>
      </c>
      <c r="B8" s="663">
        <v>103207</v>
      </c>
      <c r="C8" s="663">
        <v>22846.93629292</v>
      </c>
      <c r="D8" s="663">
        <v>4287</v>
      </c>
      <c r="E8" s="663">
        <v>342.67752999999999</v>
      </c>
      <c r="F8" s="663">
        <v>4291</v>
      </c>
      <c r="G8" s="663">
        <v>47769.287144446003</v>
      </c>
      <c r="H8" s="663">
        <v>356</v>
      </c>
      <c r="I8" s="663">
        <v>103.19188749000001</v>
      </c>
      <c r="J8" s="663">
        <v>530</v>
      </c>
      <c r="K8" s="663">
        <v>1302.57434158</v>
      </c>
      <c r="L8" s="663">
        <v>409</v>
      </c>
      <c r="M8" s="663">
        <v>250.81618682000001</v>
      </c>
      <c r="N8" s="663">
        <v>8660</v>
      </c>
      <c r="O8" s="663">
        <v>3839.5821666700003</v>
      </c>
      <c r="P8" s="669">
        <v>121740</v>
      </c>
      <c r="Q8" s="1044">
        <v>3.4518171801483364</v>
      </c>
      <c r="R8" s="669">
        <v>76455.065549926003</v>
      </c>
      <c r="S8" s="1044">
        <v>2.1735105533698356</v>
      </c>
    </row>
    <row r="9" spans="1:19" s="597" customFormat="1" ht="90" customHeight="1" x14ac:dyDescent="0.25">
      <c r="A9" s="628" t="s">
        <v>656</v>
      </c>
      <c r="B9" s="663">
        <v>684116</v>
      </c>
      <c r="C9" s="663">
        <v>205324.46358785988</v>
      </c>
      <c r="D9" s="663">
        <v>29868</v>
      </c>
      <c r="E9" s="663">
        <v>2578.3732</v>
      </c>
      <c r="F9" s="663">
        <v>82003</v>
      </c>
      <c r="G9" s="663">
        <v>216806.34397565987</v>
      </c>
      <c r="H9" s="663">
        <v>6482</v>
      </c>
      <c r="I9" s="663">
        <v>2995.3101309600006</v>
      </c>
      <c r="J9" s="663">
        <v>44372</v>
      </c>
      <c r="K9" s="663">
        <v>92197.682194419991</v>
      </c>
      <c r="L9" s="663">
        <v>6154</v>
      </c>
      <c r="M9" s="663">
        <v>3896.8246650000001</v>
      </c>
      <c r="N9" s="663">
        <v>42</v>
      </c>
      <c r="O9" s="663">
        <v>38.799999999999997</v>
      </c>
      <c r="P9" s="669">
        <v>853037</v>
      </c>
      <c r="Q9" s="1044">
        <v>24.187019647627707</v>
      </c>
      <c r="R9" s="669">
        <v>523837.79775389971</v>
      </c>
      <c r="S9" s="1044">
        <v>14.891975743956658</v>
      </c>
    </row>
    <row r="10" spans="1:19" s="597" customFormat="1" ht="90" customHeight="1" x14ac:dyDescent="0.25">
      <c r="A10" s="628" t="s">
        <v>657</v>
      </c>
      <c r="B10" s="663">
        <v>766629</v>
      </c>
      <c r="C10" s="663">
        <v>253488.26700577996</v>
      </c>
      <c r="D10" s="663">
        <v>6241</v>
      </c>
      <c r="E10" s="663">
        <v>862.31039699999997</v>
      </c>
      <c r="F10" s="663">
        <v>59001</v>
      </c>
      <c r="G10" s="663">
        <v>527186.05137714848</v>
      </c>
      <c r="H10" s="663">
        <v>3876</v>
      </c>
      <c r="I10" s="663">
        <v>3115.0282061699991</v>
      </c>
      <c r="J10" s="663">
        <v>7157</v>
      </c>
      <c r="K10" s="663">
        <v>16049.195996080001</v>
      </c>
      <c r="L10" s="663">
        <v>4091</v>
      </c>
      <c r="M10" s="663">
        <v>3867.1381969500003</v>
      </c>
      <c r="N10" s="663">
        <v>103973</v>
      </c>
      <c r="O10" s="663">
        <v>65138.749499999998</v>
      </c>
      <c r="P10" s="669">
        <v>950968</v>
      </c>
      <c r="Q10" s="1044">
        <v>26.963756203148542</v>
      </c>
      <c r="R10" s="669">
        <v>869706.74067912833</v>
      </c>
      <c r="S10" s="1044">
        <v>24.724545922579459</v>
      </c>
    </row>
    <row r="11" spans="1:19" s="597" customFormat="1" ht="90" customHeight="1" x14ac:dyDescent="0.25">
      <c r="A11" s="629" t="s">
        <v>192</v>
      </c>
      <c r="B11" s="664">
        <v>111796</v>
      </c>
      <c r="C11" s="664">
        <v>31825.023419371479</v>
      </c>
      <c r="D11" s="664">
        <v>517</v>
      </c>
      <c r="E11" s="664">
        <v>736.22348799999975</v>
      </c>
      <c r="F11" s="664">
        <v>219</v>
      </c>
      <c r="G11" s="664">
        <v>244841.12941443999</v>
      </c>
      <c r="H11" s="664">
        <v>468</v>
      </c>
      <c r="I11" s="664">
        <v>468.57346716999797</v>
      </c>
      <c r="J11" s="664">
        <v>460</v>
      </c>
      <c r="K11" s="664">
        <v>14512.068004940003</v>
      </c>
      <c r="L11" s="664">
        <v>0</v>
      </c>
      <c r="M11" s="664">
        <v>78.68780799999999</v>
      </c>
      <c r="N11" s="664">
        <v>180490</v>
      </c>
      <c r="O11" s="664">
        <v>477170.48581357807</v>
      </c>
      <c r="P11" s="669">
        <v>293950</v>
      </c>
      <c r="Q11" s="1044">
        <v>8.3346612461360579</v>
      </c>
      <c r="R11" s="669">
        <v>769632.19141549955</v>
      </c>
      <c r="S11" s="1044">
        <v>21.879566490756353</v>
      </c>
    </row>
    <row r="12" spans="1:19" s="597" customFormat="1" ht="90" customHeight="1" x14ac:dyDescent="0.25">
      <c r="A12" s="630" t="s">
        <v>316</v>
      </c>
      <c r="B12" s="665">
        <v>2343382</v>
      </c>
      <c r="C12" s="665">
        <v>706233.92943602114</v>
      </c>
      <c r="D12" s="665">
        <v>84285</v>
      </c>
      <c r="E12" s="665">
        <v>8108.4786619999995</v>
      </c>
      <c r="F12" s="665">
        <v>555393</v>
      </c>
      <c r="G12" s="665">
        <v>2015964.8888448069</v>
      </c>
      <c r="H12" s="665">
        <v>11348</v>
      </c>
      <c r="I12" s="665">
        <v>6708.0385617899983</v>
      </c>
      <c r="J12" s="665">
        <v>52519</v>
      </c>
      <c r="K12" s="665">
        <v>124061.52053702</v>
      </c>
      <c r="L12" s="665">
        <v>10661</v>
      </c>
      <c r="M12" s="665">
        <v>8094.3612537100007</v>
      </c>
      <c r="N12" s="665">
        <v>469250</v>
      </c>
      <c r="O12" s="665">
        <v>648413.06272524805</v>
      </c>
      <c r="P12" s="669">
        <v>3526838</v>
      </c>
      <c r="Q12" s="1044">
        <v>100</v>
      </c>
      <c r="R12" s="669">
        <v>3517584.2800205965</v>
      </c>
      <c r="S12" s="1044">
        <v>100</v>
      </c>
    </row>
    <row r="13" spans="1:19" s="597" customFormat="1" ht="33.75" customHeight="1" x14ac:dyDescent="0.4">
      <c r="A13" s="1771" t="s">
        <v>247</v>
      </c>
      <c r="B13" s="1772"/>
      <c r="C13" s="1771"/>
      <c r="D13" s="1772"/>
      <c r="E13" s="1771"/>
      <c r="F13" s="667"/>
      <c r="G13" s="631"/>
      <c r="H13" s="667"/>
      <c r="I13" s="631"/>
      <c r="J13" s="667"/>
      <c r="K13" s="631"/>
      <c r="L13" s="667"/>
      <c r="M13" s="631"/>
      <c r="N13" s="667"/>
      <c r="O13" s="71"/>
      <c r="P13" s="70"/>
      <c r="Q13" s="71"/>
      <c r="R13" s="71"/>
      <c r="S13" s="632"/>
    </row>
    <row r="14" spans="1:19" ht="33.75" customHeight="1" x14ac:dyDescent="0.4">
      <c r="A14" s="1771" t="s">
        <v>248</v>
      </c>
      <c r="B14" s="1772"/>
      <c r="C14" s="1771"/>
      <c r="D14" s="1772"/>
      <c r="E14" s="1771"/>
    </row>
    <row r="15" spans="1:19" x14ac:dyDescent="0.4">
      <c r="A15" s="117"/>
      <c r="B15" s="118"/>
      <c r="C15" s="117"/>
      <c r="D15" s="118"/>
      <c r="E15" s="117"/>
      <c r="F15" s="118"/>
      <c r="G15" s="117"/>
      <c r="H15" s="118"/>
      <c r="I15" s="117"/>
      <c r="J15" s="118"/>
      <c r="K15" s="117"/>
      <c r="L15" s="118"/>
      <c r="M15" s="117"/>
      <c r="N15" s="118"/>
      <c r="O15" s="117"/>
      <c r="P15" s="118"/>
      <c r="Q15" s="117"/>
      <c r="R15" s="117"/>
      <c r="S15" s="117"/>
    </row>
    <row r="16" spans="1:19" ht="23.4" x14ac:dyDescent="0.45">
      <c r="A16" s="633"/>
      <c r="B16" s="666"/>
      <c r="C16" s="634"/>
      <c r="D16" s="666"/>
      <c r="E16" s="634"/>
      <c r="F16" s="666"/>
      <c r="G16" s="634"/>
      <c r="H16" s="666"/>
      <c r="I16" s="634"/>
      <c r="J16" s="666"/>
      <c r="K16" s="634"/>
      <c r="L16" s="666"/>
      <c r="M16" s="634"/>
      <c r="N16" s="666"/>
      <c r="O16" s="634"/>
      <c r="P16" s="666"/>
      <c r="Q16" s="634"/>
      <c r="R16" s="634"/>
      <c r="S16" s="634"/>
    </row>
    <row r="25" spans="9:13" x14ac:dyDescent="0.4">
      <c r="M25" s="70"/>
    </row>
    <row r="29" spans="9:13" x14ac:dyDescent="0.4">
      <c r="I29" s="70"/>
    </row>
  </sheetData>
  <mergeCells count="15">
    <mergeCell ref="A1:E1"/>
    <mergeCell ref="A2:E2"/>
    <mergeCell ref="A14:E14"/>
    <mergeCell ref="A4:A6"/>
    <mergeCell ref="B5:C5"/>
    <mergeCell ref="A13:E13"/>
    <mergeCell ref="P3:S3"/>
    <mergeCell ref="P4:S5"/>
    <mergeCell ref="D5:E5"/>
    <mergeCell ref="N5:O5"/>
    <mergeCell ref="F5:G5"/>
    <mergeCell ref="H5:I5"/>
    <mergeCell ref="J5:K5"/>
    <mergeCell ref="L5:M5"/>
    <mergeCell ref="B4:O4"/>
  </mergeCells>
  <printOptions horizontalCentered="1"/>
  <pageMargins left="0.25" right="0.25" top="0.75" bottom="0.75" header="0.3" footer="0.3"/>
  <pageSetup paperSize="9" scale="37" orientation="landscape" r:id="rId1"/>
  <headerFooter alignWithMargins="0"/>
  <rowBreaks count="1" manualBreakCount="1">
    <brk id="1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79998168889431442"/>
    <pageSetUpPr fitToPage="1"/>
  </sheetPr>
  <dimension ref="A1:Q28"/>
  <sheetViews>
    <sheetView topLeftCell="B1" zoomScale="55" zoomScaleNormal="55" workbookViewId="0">
      <selection activeCell="B2" sqref="B2:C2"/>
    </sheetView>
  </sheetViews>
  <sheetFormatPr defaultColWidth="25.3984375" defaultRowHeight="25.5" customHeight="1" x14ac:dyDescent="0.4"/>
  <cols>
    <col min="1" max="1" width="9.69921875" style="39" hidden="1" customWidth="1"/>
    <col min="2" max="2" width="42.09765625" style="45" bestFit="1" customWidth="1"/>
    <col min="3" max="3" width="20" style="41" bestFit="1" customWidth="1"/>
    <col min="4" max="4" width="21.296875" style="41" customWidth="1"/>
    <col min="5" max="5" width="18.8984375" style="41" bestFit="1" customWidth="1"/>
    <col min="6" max="6" width="20" style="41" bestFit="1" customWidth="1"/>
    <col min="7" max="7" width="17.69921875" style="41" bestFit="1" customWidth="1"/>
    <col min="8" max="8" width="18.8984375" style="41" bestFit="1" customWidth="1"/>
    <col min="9" max="9" width="21" style="41" customWidth="1"/>
    <col min="10" max="10" width="21.59765625" style="41" customWidth="1"/>
    <col min="11" max="11" width="19" style="41" customWidth="1"/>
    <col min="12" max="13" width="18.8984375" style="41" bestFit="1" customWidth="1"/>
    <col min="14" max="14" width="17.69921875" style="41" bestFit="1" customWidth="1"/>
    <col min="15" max="15" width="18.296875" style="41" bestFit="1" customWidth="1"/>
    <col min="16" max="16" width="20.69921875" style="41" customWidth="1"/>
    <col min="17" max="17" width="25.3984375" style="41" customWidth="1"/>
    <col min="18" max="16384" width="25.3984375" style="41"/>
  </cols>
  <sheetData>
    <row r="1" spans="1:17" ht="28.8" x14ac:dyDescent="0.55000000000000004">
      <c r="A1" s="39" t="s">
        <v>322</v>
      </c>
      <c r="B1" s="1778" t="s">
        <v>908</v>
      </c>
      <c r="C1" s="1778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40"/>
    </row>
    <row r="2" spans="1:17" ht="28.8" x14ac:dyDescent="0.55000000000000004">
      <c r="B2" s="1779" t="s">
        <v>1009</v>
      </c>
      <c r="C2" s="177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</row>
    <row r="3" spans="1:17" ht="21" x14ac:dyDescent="0.4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1787" t="s">
        <v>439</v>
      </c>
      <c r="O3" s="1787"/>
      <c r="P3" s="1787"/>
    </row>
    <row r="4" spans="1:17" s="44" customFormat="1" ht="21" x14ac:dyDescent="0.25">
      <c r="A4" s="39"/>
      <c r="B4" s="1774" t="s">
        <v>342</v>
      </c>
      <c r="C4" s="1781" t="s">
        <v>450</v>
      </c>
      <c r="D4" s="1782"/>
      <c r="E4" s="1782"/>
      <c r="F4" s="1782"/>
      <c r="G4" s="1782"/>
      <c r="H4" s="1782"/>
      <c r="I4" s="1782"/>
      <c r="J4" s="1782"/>
      <c r="K4" s="1783"/>
      <c r="L4" s="1784" t="s">
        <v>451</v>
      </c>
      <c r="M4" s="1785"/>
      <c r="N4" s="1785"/>
      <c r="O4" s="1786"/>
      <c r="P4" s="1776" t="s">
        <v>453</v>
      </c>
    </row>
    <row r="5" spans="1:17" s="44" customFormat="1" ht="39" customHeight="1" x14ac:dyDescent="0.25">
      <c r="A5" s="39"/>
      <c r="B5" s="1780"/>
      <c r="C5" s="1788" t="s">
        <v>139</v>
      </c>
      <c r="D5" s="1789"/>
      <c r="E5" s="1789"/>
      <c r="F5" s="1790"/>
      <c r="G5" s="1775" t="s">
        <v>346</v>
      </c>
      <c r="H5" s="1774" t="s">
        <v>347</v>
      </c>
      <c r="I5" s="1775" t="s">
        <v>348</v>
      </c>
      <c r="J5" s="1775" t="s">
        <v>349</v>
      </c>
      <c r="K5" s="1777" t="s">
        <v>350</v>
      </c>
      <c r="L5" s="1774" t="s">
        <v>640</v>
      </c>
      <c r="M5" s="1774" t="s">
        <v>641</v>
      </c>
      <c r="N5" s="1774" t="s">
        <v>642</v>
      </c>
      <c r="O5" s="1776" t="s">
        <v>452</v>
      </c>
      <c r="P5" s="1777"/>
    </row>
    <row r="6" spans="1:17" s="44" customFormat="1" ht="42" x14ac:dyDescent="0.25">
      <c r="A6" s="39"/>
      <c r="B6" s="1780"/>
      <c r="C6" s="46" t="s">
        <v>343</v>
      </c>
      <c r="D6" s="46" t="s">
        <v>449</v>
      </c>
      <c r="E6" s="46" t="s">
        <v>344</v>
      </c>
      <c r="F6" s="144" t="s">
        <v>345</v>
      </c>
      <c r="G6" s="1775"/>
      <c r="H6" s="1775"/>
      <c r="I6" s="1775"/>
      <c r="J6" s="1775"/>
      <c r="K6" s="1777"/>
      <c r="L6" s="1775"/>
      <c r="M6" s="1775"/>
      <c r="N6" s="1775"/>
      <c r="O6" s="1777"/>
      <c r="P6" s="1777"/>
    </row>
    <row r="7" spans="1:17" s="425" customFormat="1" ht="48.75" customHeight="1" x14ac:dyDescent="0.25">
      <c r="A7" s="421" t="s">
        <v>323</v>
      </c>
      <c r="B7" s="422" t="s">
        <v>324</v>
      </c>
      <c r="C7" s="423"/>
      <c r="D7" s="423"/>
      <c r="E7" s="423"/>
      <c r="F7" s="424"/>
      <c r="G7" s="423"/>
      <c r="H7" s="423"/>
      <c r="I7" s="423"/>
      <c r="J7" s="423"/>
      <c r="K7" s="424"/>
      <c r="L7" s="423"/>
      <c r="M7" s="423"/>
      <c r="N7" s="423"/>
      <c r="O7" s="424"/>
      <c r="P7" s="424"/>
    </row>
    <row r="8" spans="1:17" s="425" customFormat="1" ht="36" customHeight="1" x14ac:dyDescent="0.25">
      <c r="A8" s="421" t="s">
        <v>325</v>
      </c>
      <c r="B8" s="426" t="s">
        <v>142</v>
      </c>
      <c r="C8" s="427">
        <v>71332656.972709984</v>
      </c>
      <c r="D8" s="427">
        <v>155146.29070000001</v>
      </c>
      <c r="E8" s="427">
        <v>5495495.6698399996</v>
      </c>
      <c r="F8" s="428">
        <v>76983298.93324998</v>
      </c>
      <c r="G8" s="427">
        <v>3820180.5432000002</v>
      </c>
      <c r="H8" s="427">
        <v>8092326.0118300011</v>
      </c>
      <c r="I8" s="427">
        <v>356327.77668825997</v>
      </c>
      <c r="J8" s="427">
        <v>4333791.8221799992</v>
      </c>
      <c r="K8" s="428">
        <v>93585925.087148249</v>
      </c>
      <c r="L8" s="427">
        <v>2352421.0901399995</v>
      </c>
      <c r="M8" s="427">
        <v>23947364.595649995</v>
      </c>
      <c r="N8" s="427">
        <v>1105197.44524</v>
      </c>
      <c r="O8" s="428">
        <v>27404983.131029993</v>
      </c>
      <c r="P8" s="428">
        <v>120990908.21817824</v>
      </c>
    </row>
    <row r="9" spans="1:17" s="425" customFormat="1" ht="36" customHeight="1" x14ac:dyDescent="0.25">
      <c r="A9" s="421" t="s">
        <v>326</v>
      </c>
      <c r="B9" s="426" t="s">
        <v>143</v>
      </c>
      <c r="C9" s="427">
        <v>577785.25401999999</v>
      </c>
      <c r="D9" s="427">
        <v>0</v>
      </c>
      <c r="E9" s="427">
        <v>2057573.7279500002</v>
      </c>
      <c r="F9" s="428">
        <v>2635358.9819700001</v>
      </c>
      <c r="G9" s="427">
        <v>0</v>
      </c>
      <c r="H9" s="427">
        <v>0</v>
      </c>
      <c r="I9" s="427">
        <v>0</v>
      </c>
      <c r="J9" s="427">
        <v>0</v>
      </c>
      <c r="K9" s="428">
        <v>2635358.9819700001</v>
      </c>
      <c r="L9" s="427">
        <v>542.21298999999999</v>
      </c>
      <c r="M9" s="427">
        <v>-3989.2879700000003</v>
      </c>
      <c r="N9" s="427">
        <v>44.119059999999998</v>
      </c>
      <c r="O9" s="428">
        <v>-3402.9559200000003</v>
      </c>
      <c r="P9" s="428">
        <v>2631956.02605</v>
      </c>
    </row>
    <row r="10" spans="1:17" s="425" customFormat="1" ht="36" customHeight="1" x14ac:dyDescent="0.25">
      <c r="A10" s="421" t="s">
        <v>327</v>
      </c>
      <c r="B10" s="426" t="s">
        <v>144</v>
      </c>
      <c r="C10" s="427">
        <v>4173988.9155331915</v>
      </c>
      <c r="D10" s="427">
        <v>0</v>
      </c>
      <c r="E10" s="427">
        <v>398285.18944498408</v>
      </c>
      <c r="F10" s="428">
        <v>4572274.1049781758</v>
      </c>
      <c r="G10" s="427">
        <v>51.596530000000001</v>
      </c>
      <c r="H10" s="427">
        <v>1509369.9202899996</v>
      </c>
      <c r="I10" s="427">
        <v>0</v>
      </c>
      <c r="J10" s="427">
        <v>194490.07398000004</v>
      </c>
      <c r="K10" s="428">
        <v>6276185.6957781753</v>
      </c>
      <c r="L10" s="427">
        <v>191485.54593999998</v>
      </c>
      <c r="M10" s="427">
        <v>2731498.2557160337</v>
      </c>
      <c r="N10" s="427">
        <v>113774.6079747098</v>
      </c>
      <c r="O10" s="428">
        <v>3036758.4096307438</v>
      </c>
      <c r="P10" s="428">
        <v>9312944.1054089181</v>
      </c>
    </row>
    <row r="11" spans="1:17" s="425" customFormat="1" ht="48.75" customHeight="1" x14ac:dyDescent="0.25">
      <c r="A11" s="421" t="s">
        <v>328</v>
      </c>
      <c r="B11" s="426" t="s">
        <v>145</v>
      </c>
      <c r="C11" s="429">
        <v>67736453.311196804</v>
      </c>
      <c r="D11" s="429">
        <v>155146.29070000001</v>
      </c>
      <c r="E11" s="429">
        <v>7154784.2083450155</v>
      </c>
      <c r="F11" s="430">
        <v>75046383.810241804</v>
      </c>
      <c r="G11" s="429">
        <v>3820128.94667</v>
      </c>
      <c r="H11" s="429">
        <v>6582956.0915400013</v>
      </c>
      <c r="I11" s="429">
        <v>356327.77668825997</v>
      </c>
      <c r="J11" s="429">
        <v>4139301.7481999993</v>
      </c>
      <c r="K11" s="430">
        <v>89945098.37334007</v>
      </c>
      <c r="L11" s="429">
        <v>2161477.7571899993</v>
      </c>
      <c r="M11" s="429">
        <v>21211877.051963963</v>
      </c>
      <c r="N11" s="429">
        <v>991466.95632529014</v>
      </c>
      <c r="O11" s="430">
        <v>24364821.765479252</v>
      </c>
      <c r="P11" s="430">
        <v>114309920.13881932</v>
      </c>
    </row>
    <row r="12" spans="1:17" s="425" customFormat="1" ht="48.75" customHeight="1" x14ac:dyDescent="0.25">
      <c r="A12" s="421" t="s">
        <v>329</v>
      </c>
      <c r="B12" s="426" t="s">
        <v>330</v>
      </c>
      <c r="C12" s="427"/>
      <c r="D12" s="427"/>
      <c r="E12" s="427"/>
      <c r="F12" s="428"/>
      <c r="G12" s="427"/>
      <c r="H12" s="427"/>
      <c r="I12" s="427"/>
      <c r="J12" s="427"/>
      <c r="K12" s="428"/>
      <c r="L12" s="427"/>
      <c r="M12" s="427"/>
      <c r="N12" s="427"/>
      <c r="O12" s="428"/>
      <c r="P12" s="428"/>
    </row>
    <row r="13" spans="1:17" s="425" customFormat="1" ht="36" customHeight="1" x14ac:dyDescent="0.25">
      <c r="A13" s="421" t="s">
        <v>331</v>
      </c>
      <c r="B13" s="426" t="s">
        <v>146</v>
      </c>
      <c r="C13" s="427">
        <v>301607007.79422998</v>
      </c>
      <c r="D13" s="427">
        <v>3516104.9812399992</v>
      </c>
      <c r="E13" s="427">
        <v>8143003.2490499988</v>
      </c>
      <c r="F13" s="428">
        <v>313266116.02451998</v>
      </c>
      <c r="G13" s="427">
        <v>15444062.867699999</v>
      </c>
      <c r="H13" s="427">
        <v>26529907.931580003</v>
      </c>
      <c r="I13" s="427">
        <v>2100996.8694100003</v>
      </c>
      <c r="J13" s="427">
        <v>45626.692999999999</v>
      </c>
      <c r="K13" s="428">
        <v>357386710.38620996</v>
      </c>
      <c r="L13" s="427">
        <v>9874218.0491199996</v>
      </c>
      <c r="M13" s="427">
        <v>95758870.925760001</v>
      </c>
      <c r="N13" s="427">
        <v>5185407.1915199999</v>
      </c>
      <c r="O13" s="428">
        <v>110818496.1664</v>
      </c>
      <c r="P13" s="428">
        <v>468205206.55260998</v>
      </c>
    </row>
    <row r="14" spans="1:17" s="425" customFormat="1" ht="36" customHeight="1" x14ac:dyDescent="0.25">
      <c r="A14" s="421" t="s">
        <v>332</v>
      </c>
      <c r="B14" s="426" t="s">
        <v>147</v>
      </c>
      <c r="C14" s="427">
        <v>1398344.2659200002</v>
      </c>
      <c r="D14" s="427">
        <v>0</v>
      </c>
      <c r="E14" s="427">
        <v>538721.91997000005</v>
      </c>
      <c r="F14" s="428">
        <v>1937066.1858900003</v>
      </c>
      <c r="G14" s="427">
        <v>0</v>
      </c>
      <c r="H14" s="427">
        <v>0</v>
      </c>
      <c r="I14" s="427">
        <v>0</v>
      </c>
      <c r="J14" s="427">
        <v>0</v>
      </c>
      <c r="K14" s="428">
        <v>1937066.1858900003</v>
      </c>
      <c r="L14" s="427">
        <v>0</v>
      </c>
      <c r="M14" s="427">
        <v>-375.37135999999998</v>
      </c>
      <c r="N14" s="427">
        <v>0</v>
      </c>
      <c r="O14" s="428">
        <v>-375.37135999999998</v>
      </c>
      <c r="P14" s="428">
        <v>1936690.8145300003</v>
      </c>
    </row>
    <row r="15" spans="1:17" s="425" customFormat="1" ht="36" customHeight="1" x14ac:dyDescent="0.25">
      <c r="A15" s="421" t="s">
        <v>333</v>
      </c>
      <c r="B15" s="426" t="s">
        <v>148</v>
      </c>
      <c r="C15" s="427">
        <v>12886695.914966809</v>
      </c>
      <c r="D15" s="427">
        <v>0</v>
      </c>
      <c r="E15" s="427">
        <v>923544.9417750159</v>
      </c>
      <c r="F15" s="428">
        <v>13810240.856741825</v>
      </c>
      <c r="G15" s="427">
        <v>1570.1959099999999</v>
      </c>
      <c r="H15" s="427">
        <v>2221940.1616000002</v>
      </c>
      <c r="I15" s="427">
        <v>13134.82403</v>
      </c>
      <c r="J15" s="427">
        <v>2157.9839699999998</v>
      </c>
      <c r="K15" s="428">
        <v>16049044.022251824</v>
      </c>
      <c r="L15" s="427">
        <v>645725.1084899999</v>
      </c>
      <c r="M15" s="427">
        <v>6952131.8233039714</v>
      </c>
      <c r="N15" s="427">
        <v>441789.52479529002</v>
      </c>
      <c r="O15" s="428">
        <v>8039646.4565892611</v>
      </c>
      <c r="P15" s="428">
        <v>24088690.478841085</v>
      </c>
    </row>
    <row r="16" spans="1:17" s="425" customFormat="1" ht="48.75" customHeight="1" x14ac:dyDescent="0.25">
      <c r="A16" s="421" t="s">
        <v>334</v>
      </c>
      <c r="B16" s="426" t="s">
        <v>149</v>
      </c>
      <c r="C16" s="429">
        <v>290118656.14518315</v>
      </c>
      <c r="D16" s="429">
        <v>3516104.9812399992</v>
      </c>
      <c r="E16" s="429">
        <v>7758180.2272449834</v>
      </c>
      <c r="F16" s="430">
        <v>301392941.35366815</v>
      </c>
      <c r="G16" s="429">
        <v>15442492.67179</v>
      </c>
      <c r="H16" s="429">
        <v>24307967.769980002</v>
      </c>
      <c r="I16" s="429">
        <v>2087862.0453800003</v>
      </c>
      <c r="J16" s="429">
        <v>43468.709029999998</v>
      </c>
      <c r="K16" s="430">
        <v>343274732.54984814</v>
      </c>
      <c r="L16" s="429">
        <v>9228492.9406300001</v>
      </c>
      <c r="M16" s="429">
        <v>88806363.731096029</v>
      </c>
      <c r="N16" s="429">
        <v>4743617.6667247098</v>
      </c>
      <c r="O16" s="430">
        <v>102778474.33845073</v>
      </c>
      <c r="P16" s="430">
        <v>446053206.88829893</v>
      </c>
    </row>
    <row r="17" spans="1:17" s="425" customFormat="1" ht="48.75" customHeight="1" x14ac:dyDescent="0.25">
      <c r="A17" s="421" t="s">
        <v>335</v>
      </c>
      <c r="B17" s="426" t="s">
        <v>336</v>
      </c>
      <c r="C17" s="427"/>
      <c r="D17" s="427"/>
      <c r="E17" s="427"/>
      <c r="F17" s="428"/>
      <c r="G17" s="427"/>
      <c r="H17" s="427"/>
      <c r="I17" s="427"/>
      <c r="J17" s="427"/>
      <c r="K17" s="428"/>
      <c r="L17" s="427"/>
      <c r="M17" s="427"/>
      <c r="N17" s="427"/>
      <c r="O17" s="428"/>
      <c r="P17" s="428"/>
    </row>
    <row r="18" spans="1:17" s="425" customFormat="1" ht="36" customHeight="1" x14ac:dyDescent="0.25">
      <c r="A18" s="421" t="s">
        <v>337</v>
      </c>
      <c r="B18" s="426" t="s">
        <v>150</v>
      </c>
      <c r="C18" s="427">
        <v>22801214.240209997</v>
      </c>
      <c r="D18" s="427">
        <v>0</v>
      </c>
      <c r="E18" s="427">
        <v>27806890.790039998</v>
      </c>
      <c r="F18" s="428">
        <v>50608105.030249998</v>
      </c>
      <c r="G18" s="427">
        <v>243419.67595</v>
      </c>
      <c r="H18" s="427">
        <v>1203926.7085999998</v>
      </c>
      <c r="I18" s="427">
        <v>145676.0791</v>
      </c>
      <c r="J18" s="427">
        <v>0</v>
      </c>
      <c r="K18" s="428">
        <v>52201127.493899994</v>
      </c>
      <c r="L18" s="427">
        <v>7213651.2190699996</v>
      </c>
      <c r="M18" s="427">
        <v>456387.29531000002</v>
      </c>
      <c r="N18" s="427">
        <v>3199541.7157999994</v>
      </c>
      <c r="O18" s="428">
        <v>10869580.230179999</v>
      </c>
      <c r="P18" s="428">
        <v>63070707.724079996</v>
      </c>
    </row>
    <row r="19" spans="1:17" s="425" customFormat="1" ht="36" customHeight="1" x14ac:dyDescent="0.25">
      <c r="A19" s="421" t="s">
        <v>338</v>
      </c>
      <c r="B19" s="426" t="s">
        <v>151</v>
      </c>
      <c r="C19" s="427">
        <v>0</v>
      </c>
      <c r="D19" s="427">
        <v>0</v>
      </c>
      <c r="E19" s="427">
        <v>0</v>
      </c>
      <c r="F19" s="428">
        <v>0</v>
      </c>
      <c r="G19" s="427">
        <v>0</v>
      </c>
      <c r="H19" s="427">
        <v>0</v>
      </c>
      <c r="I19" s="427">
        <v>0</v>
      </c>
      <c r="J19" s="427">
        <v>0</v>
      </c>
      <c r="K19" s="428">
        <v>0</v>
      </c>
      <c r="L19" s="427">
        <v>0</v>
      </c>
      <c r="M19" s="427">
        <v>0</v>
      </c>
      <c r="N19" s="427">
        <v>0</v>
      </c>
      <c r="O19" s="428">
        <v>0</v>
      </c>
      <c r="P19" s="428">
        <v>0</v>
      </c>
    </row>
    <row r="20" spans="1:17" s="425" customFormat="1" ht="36" customHeight="1" x14ac:dyDescent="0.25">
      <c r="A20" s="421" t="s">
        <v>339</v>
      </c>
      <c r="B20" s="426" t="s">
        <v>152</v>
      </c>
      <c r="C20" s="427">
        <v>6536.4987599999995</v>
      </c>
      <c r="D20" s="427">
        <v>0</v>
      </c>
      <c r="E20" s="427">
        <v>1151540.4539680001</v>
      </c>
      <c r="F20" s="428">
        <v>1158076.9527280002</v>
      </c>
      <c r="G20" s="427">
        <v>0</v>
      </c>
      <c r="H20" s="427">
        <v>41097.863349999992</v>
      </c>
      <c r="I20" s="427">
        <v>0</v>
      </c>
      <c r="J20" s="427">
        <v>0</v>
      </c>
      <c r="K20" s="428">
        <v>1199174.8160780002</v>
      </c>
      <c r="L20" s="427">
        <v>102165.50794</v>
      </c>
      <c r="M20" s="427">
        <v>24102.080760000001</v>
      </c>
      <c r="N20" s="427">
        <v>50431.901010000001</v>
      </c>
      <c r="O20" s="428">
        <v>176699.48970999999</v>
      </c>
      <c r="P20" s="428">
        <v>1375874.3057880001</v>
      </c>
    </row>
    <row r="21" spans="1:17" s="425" customFormat="1" ht="48.75" customHeight="1" x14ac:dyDescent="0.25">
      <c r="A21" s="421" t="s">
        <v>340</v>
      </c>
      <c r="B21" s="426" t="s">
        <v>153</v>
      </c>
      <c r="C21" s="429">
        <v>22794677.741449997</v>
      </c>
      <c r="D21" s="429">
        <v>0</v>
      </c>
      <c r="E21" s="429">
        <v>26655350.336071998</v>
      </c>
      <c r="F21" s="430">
        <v>49450028.077521995</v>
      </c>
      <c r="G21" s="429">
        <v>243419.67595</v>
      </c>
      <c r="H21" s="429">
        <v>1162828.8452499998</v>
      </c>
      <c r="I21" s="429">
        <v>145676.0791</v>
      </c>
      <c r="J21" s="429">
        <v>0</v>
      </c>
      <c r="K21" s="430">
        <v>51001952.677821994</v>
      </c>
      <c r="L21" s="429">
        <v>7111485.7111299997</v>
      </c>
      <c r="M21" s="429">
        <v>432285.21455000003</v>
      </c>
      <c r="N21" s="429">
        <v>3149109.8147899993</v>
      </c>
      <c r="O21" s="430">
        <v>10692880.74047</v>
      </c>
      <c r="P21" s="430">
        <v>61694833.418291993</v>
      </c>
    </row>
    <row r="22" spans="1:17" s="425" customFormat="1" ht="48.75" customHeight="1" x14ac:dyDescent="0.25">
      <c r="A22" s="421"/>
      <c r="B22" s="431" t="s">
        <v>375</v>
      </c>
      <c r="C22" s="427"/>
      <c r="D22" s="427"/>
      <c r="E22" s="427"/>
      <c r="F22" s="428"/>
      <c r="G22" s="427"/>
      <c r="H22" s="427"/>
      <c r="I22" s="427"/>
      <c r="J22" s="427"/>
      <c r="K22" s="428"/>
      <c r="L22" s="427"/>
      <c r="M22" s="427"/>
      <c r="N22" s="427"/>
      <c r="O22" s="428"/>
      <c r="P22" s="428"/>
    </row>
    <row r="23" spans="1:17" s="425" customFormat="1" ht="36" customHeight="1" x14ac:dyDescent="0.25">
      <c r="A23" s="421"/>
      <c r="B23" s="432" t="s">
        <v>377</v>
      </c>
      <c r="C23" s="427">
        <v>395740879.00714999</v>
      </c>
      <c r="D23" s="427">
        <v>3671251.2719399994</v>
      </c>
      <c r="E23" s="427">
        <v>41445389.708930001</v>
      </c>
      <c r="F23" s="428">
        <v>440857519.98802</v>
      </c>
      <c r="G23" s="427">
        <v>19507663.086849999</v>
      </c>
      <c r="H23" s="427">
        <v>35826160.652010001</v>
      </c>
      <c r="I23" s="427">
        <v>2603000.7251982605</v>
      </c>
      <c r="J23" s="427">
        <v>4379418.5151799992</v>
      </c>
      <c r="K23" s="428">
        <v>503173762.96725827</v>
      </c>
      <c r="L23" s="427">
        <v>19440290.35833</v>
      </c>
      <c r="M23" s="427">
        <v>120162622.81671999</v>
      </c>
      <c r="N23" s="427">
        <v>9490146.3525599986</v>
      </c>
      <c r="O23" s="428">
        <v>149093059.52761</v>
      </c>
      <c r="P23" s="428">
        <v>652266822.49486828</v>
      </c>
    </row>
    <row r="24" spans="1:17" s="425" customFormat="1" ht="36" customHeight="1" x14ac:dyDescent="0.25">
      <c r="A24" s="421"/>
      <c r="B24" s="432" t="s">
        <v>378</v>
      </c>
      <c r="C24" s="427">
        <v>1976129.51994</v>
      </c>
      <c r="D24" s="427">
        <v>0</v>
      </c>
      <c r="E24" s="427">
        <v>2596295.6479200004</v>
      </c>
      <c r="F24" s="428">
        <v>4572425.1678600004</v>
      </c>
      <c r="G24" s="427">
        <v>0</v>
      </c>
      <c r="H24" s="427">
        <v>0</v>
      </c>
      <c r="I24" s="427">
        <v>0</v>
      </c>
      <c r="J24" s="427">
        <v>0</v>
      </c>
      <c r="K24" s="428">
        <v>4572425.1678600004</v>
      </c>
      <c r="L24" s="427">
        <v>542.21298999999999</v>
      </c>
      <c r="M24" s="427">
        <v>-4364.6593300000004</v>
      </c>
      <c r="N24" s="427">
        <v>44.119059999999998</v>
      </c>
      <c r="O24" s="428">
        <v>-3778.3272800000004</v>
      </c>
      <c r="P24" s="428">
        <v>4568646.8405800005</v>
      </c>
    </row>
    <row r="25" spans="1:17" s="425" customFormat="1" ht="36" customHeight="1" x14ac:dyDescent="0.25">
      <c r="A25" s="421"/>
      <c r="B25" s="432" t="s">
        <v>379</v>
      </c>
      <c r="C25" s="427">
        <v>17067221.329259999</v>
      </c>
      <c r="D25" s="427">
        <v>0</v>
      </c>
      <c r="E25" s="427">
        <v>2473370.585188</v>
      </c>
      <c r="F25" s="428">
        <v>19540591.914448</v>
      </c>
      <c r="G25" s="427">
        <v>1621.7924399999999</v>
      </c>
      <c r="H25" s="427">
        <v>3772407.9452399998</v>
      </c>
      <c r="I25" s="427">
        <v>13134.82403</v>
      </c>
      <c r="J25" s="427">
        <v>196648.05795000005</v>
      </c>
      <c r="K25" s="428">
        <v>23524404.534108002</v>
      </c>
      <c r="L25" s="427">
        <v>939376.16236999992</v>
      </c>
      <c r="M25" s="427">
        <v>9707732.159780005</v>
      </c>
      <c r="N25" s="427">
        <v>605996.03377999982</v>
      </c>
      <c r="O25" s="428">
        <v>11253104.355930004</v>
      </c>
      <c r="P25" s="428">
        <v>34777508.890038006</v>
      </c>
    </row>
    <row r="26" spans="1:17" s="425" customFormat="1" ht="48.75" customHeight="1" x14ac:dyDescent="0.25">
      <c r="A26" s="421" t="s">
        <v>341</v>
      </c>
      <c r="B26" s="433" t="s">
        <v>380</v>
      </c>
      <c r="C26" s="429">
        <v>380649787.19782996</v>
      </c>
      <c r="D26" s="429">
        <v>3671251.2719399994</v>
      </c>
      <c r="E26" s="429">
        <v>41568314.771661997</v>
      </c>
      <c r="F26" s="430">
        <v>425889353.24143195</v>
      </c>
      <c r="G26" s="429">
        <v>19506041.294409998</v>
      </c>
      <c r="H26" s="429">
        <v>32053752.706770003</v>
      </c>
      <c r="I26" s="429">
        <v>2589865.9011682603</v>
      </c>
      <c r="J26" s="429">
        <v>4182770.4572299994</v>
      </c>
      <c r="K26" s="430">
        <v>484221783.6010102</v>
      </c>
      <c r="L26" s="429">
        <v>18501456.408950001</v>
      </c>
      <c r="M26" s="429">
        <v>110450525.99760999</v>
      </c>
      <c r="N26" s="429">
        <v>8884194.4378399998</v>
      </c>
      <c r="O26" s="430">
        <v>137836176.84439999</v>
      </c>
      <c r="P26" s="430">
        <v>622057960.44541025</v>
      </c>
      <c r="Q26" s="434"/>
    </row>
    <row r="28" spans="1:17" ht="25.5" customHeight="1" x14ac:dyDescent="0.4">
      <c r="C28" s="852"/>
    </row>
  </sheetData>
  <protectedRanges>
    <protectedRange sqref="Q7:Q26" name="Range2"/>
    <protectedRange sqref="B1 C8:E10 C13:E15 C18:E20 G8:J10 G13:J15 G18:J20 L8:N10 L13:N15 L18:N20" name="ช่วง1"/>
  </protectedRanges>
  <mergeCells count="17">
    <mergeCell ref="I5:I6"/>
    <mergeCell ref="M5:M6"/>
    <mergeCell ref="N5:N6"/>
    <mergeCell ref="O5:O6"/>
    <mergeCell ref="B1:C1"/>
    <mergeCell ref="B2:C2"/>
    <mergeCell ref="J5:J6"/>
    <mergeCell ref="K5:K6"/>
    <mergeCell ref="L5:L6"/>
    <mergeCell ref="B4:B6"/>
    <mergeCell ref="C4:K4"/>
    <mergeCell ref="L4:O4"/>
    <mergeCell ref="N3:P3"/>
    <mergeCell ref="P4:P6"/>
    <mergeCell ref="C5:F5"/>
    <mergeCell ref="G5:G6"/>
    <mergeCell ref="H5:H6"/>
  </mergeCells>
  <pageMargins left="0.25" right="0.25" top="0.75" bottom="0.75" header="0.3" footer="0.3"/>
  <pageSetup paperSize="9" scale="42" orientation="landscape" r:id="rId1"/>
  <headerFooter>
    <oddFooter>&amp;C23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79998168889431442"/>
    <pageSetUpPr fitToPage="1"/>
  </sheetPr>
  <dimension ref="A1:AA28"/>
  <sheetViews>
    <sheetView zoomScale="55" zoomScaleNormal="55" zoomScaleSheetLayoutView="55" workbookViewId="0">
      <pane xSplit="2" ySplit="5" topLeftCell="J6" activePane="bottomRight" state="frozen"/>
      <selection activeCell="B3" sqref="B3"/>
      <selection pane="topRight" activeCell="B3" sqref="B3"/>
      <selection pane="bottomLeft" activeCell="B3" sqref="B3"/>
      <selection pane="bottomRight" activeCell="A2" sqref="A2:E2"/>
    </sheetView>
  </sheetViews>
  <sheetFormatPr defaultColWidth="9" defaultRowHeight="21" x14ac:dyDescent="0.4"/>
  <cols>
    <col min="1" max="1" width="38.8984375" style="71" bestFit="1" customWidth="1"/>
    <col min="2" max="2" width="30.8984375" style="71" hidden="1" customWidth="1"/>
    <col min="3" max="3" width="17.3984375" style="71" bestFit="1" customWidth="1"/>
    <col min="4" max="4" width="20.59765625" style="71" bestFit="1" customWidth="1"/>
    <col min="5" max="5" width="16.59765625" style="71" bestFit="1" customWidth="1"/>
    <col min="6" max="6" width="18.09765625" style="71" bestFit="1" customWidth="1"/>
    <col min="7" max="7" width="18" style="71" customWidth="1"/>
    <col min="8" max="8" width="11.59765625" style="71" bestFit="1" customWidth="1"/>
    <col min="9" max="9" width="16.69921875" style="71" bestFit="1" customWidth="1"/>
    <col min="10" max="10" width="18.09765625" style="71" bestFit="1" customWidth="1"/>
    <col min="11" max="11" width="17.59765625" style="593" bestFit="1" customWidth="1"/>
    <col min="12" max="12" width="18.09765625" style="71" bestFit="1" customWidth="1"/>
    <col min="13" max="13" width="15.09765625" style="71" bestFit="1" customWidth="1"/>
    <col min="14" max="14" width="18.3984375" style="71" bestFit="1" customWidth="1"/>
    <col min="15" max="15" width="19.296875" style="71" bestFit="1" customWidth="1"/>
    <col min="16" max="16" width="16.69921875" style="71" bestFit="1" customWidth="1"/>
    <col min="17" max="17" width="18.09765625" style="71" bestFit="1" customWidth="1"/>
    <col min="18" max="18" width="15.8984375" style="71" bestFit="1" customWidth="1"/>
    <col min="19" max="19" width="11.59765625" style="71" hidden="1" customWidth="1"/>
    <col min="20" max="20" width="14.8984375" style="71" bestFit="1" customWidth="1"/>
    <col min="21" max="21" width="17.8984375" style="71" bestFit="1" customWidth="1"/>
    <col min="22" max="22" width="18.09765625" style="593" bestFit="1" customWidth="1"/>
    <col min="23" max="23" width="17.3984375" style="593" bestFit="1" customWidth="1"/>
    <col min="24" max="24" width="17.09765625" style="71" bestFit="1" customWidth="1"/>
    <col min="25" max="25" width="20.59765625" style="71" bestFit="1" customWidth="1"/>
    <col min="26" max="26" width="16.69921875" style="71" bestFit="1" customWidth="1"/>
    <col min="27" max="27" width="19.3984375" style="71" bestFit="1" customWidth="1"/>
    <col min="28" max="28" width="10.296875" style="71" bestFit="1" customWidth="1"/>
    <col min="29" max="29" width="11.296875" style="71" customWidth="1"/>
    <col min="30" max="16384" width="9" style="71"/>
  </cols>
  <sheetData>
    <row r="1" spans="1:27" s="581" customFormat="1" ht="28.8" x14ac:dyDescent="0.55000000000000004">
      <c r="A1" s="1791" t="s">
        <v>909</v>
      </c>
      <c r="B1" s="1791"/>
      <c r="C1" s="1791"/>
      <c r="D1" s="1791"/>
      <c r="E1" s="1791"/>
      <c r="K1" s="592"/>
      <c r="V1" s="592"/>
      <c r="W1" s="592"/>
    </row>
    <row r="2" spans="1:27" s="581" customFormat="1" ht="28.8" x14ac:dyDescent="0.55000000000000004">
      <c r="A2" s="1791" t="s">
        <v>956</v>
      </c>
      <c r="B2" s="1791"/>
      <c r="C2" s="1791"/>
      <c r="D2" s="1791"/>
      <c r="E2" s="1791"/>
      <c r="K2" s="592"/>
      <c r="V2" s="592"/>
      <c r="W2" s="592"/>
    </row>
    <row r="3" spans="1:27" x14ac:dyDescent="0.4">
      <c r="A3" s="639"/>
      <c r="B3" s="639"/>
      <c r="Y3" s="1792" t="s">
        <v>439</v>
      </c>
      <c r="Z3" s="1792"/>
      <c r="AA3" s="1792"/>
    </row>
    <row r="4" spans="1:27" s="671" customFormat="1" ht="51" customHeight="1" x14ac:dyDescent="0.25">
      <c r="A4" s="1799" t="s">
        <v>0</v>
      </c>
      <c r="B4" s="670" t="s">
        <v>186</v>
      </c>
      <c r="C4" s="1793" t="s">
        <v>351</v>
      </c>
      <c r="D4" s="1793"/>
      <c r="E4" s="1793"/>
      <c r="F4" s="1793"/>
      <c r="G4" s="1793"/>
      <c r="H4" s="1793"/>
      <c r="I4" s="1793"/>
      <c r="J4" s="1793"/>
      <c r="K4" s="1793"/>
      <c r="L4" s="1793"/>
      <c r="M4" s="1793"/>
      <c r="N4" s="1793"/>
      <c r="O4" s="1793"/>
      <c r="P4" s="1793"/>
      <c r="Q4" s="1793"/>
      <c r="R4" s="1793"/>
      <c r="S4" s="1793"/>
      <c r="T4" s="1793"/>
      <c r="U4" s="1793"/>
      <c r="V4" s="1793"/>
      <c r="W4" s="1793"/>
      <c r="X4" s="1793"/>
      <c r="Y4" s="1794" t="s">
        <v>250</v>
      </c>
      <c r="Z4" s="1796" t="s">
        <v>355</v>
      </c>
      <c r="AA4" s="1794" t="s">
        <v>381</v>
      </c>
    </row>
    <row r="5" spans="1:27" s="671" customFormat="1" ht="51" customHeight="1" x14ac:dyDescent="0.25">
      <c r="A5" s="1800"/>
      <c r="B5" s="672"/>
      <c r="C5" s="1040" t="s">
        <v>636</v>
      </c>
      <c r="D5" s="1040" t="s">
        <v>159</v>
      </c>
      <c r="E5" s="1040" t="s">
        <v>692</v>
      </c>
      <c r="F5" s="1040" t="s">
        <v>160</v>
      </c>
      <c r="G5" s="1040" t="s">
        <v>161</v>
      </c>
      <c r="H5" s="1040" t="s">
        <v>162</v>
      </c>
      <c r="I5" s="1040" t="s">
        <v>163</v>
      </c>
      <c r="J5" s="1040" t="s">
        <v>164</v>
      </c>
      <c r="K5" s="1488" t="s">
        <v>165</v>
      </c>
      <c r="L5" s="1040" t="s">
        <v>166</v>
      </c>
      <c r="M5" s="1040" t="s">
        <v>690</v>
      </c>
      <c r="N5" s="1040" t="s">
        <v>167</v>
      </c>
      <c r="O5" s="1040" t="s">
        <v>168</v>
      </c>
      <c r="P5" s="1041" t="s">
        <v>169</v>
      </c>
      <c r="Q5" s="1040" t="s">
        <v>170</v>
      </c>
      <c r="R5" s="1040" t="s">
        <v>171</v>
      </c>
      <c r="S5" s="1040" t="s">
        <v>172</v>
      </c>
      <c r="T5" s="1040" t="s">
        <v>696</v>
      </c>
      <c r="U5" s="1040" t="s">
        <v>884</v>
      </c>
      <c r="V5" s="1488" t="s">
        <v>173</v>
      </c>
      <c r="W5" s="1488" t="s">
        <v>174</v>
      </c>
      <c r="X5" s="1040" t="s">
        <v>691</v>
      </c>
      <c r="Y5" s="1795"/>
      <c r="Z5" s="1797"/>
      <c r="AA5" s="1798"/>
    </row>
    <row r="6" spans="1:27" s="675" customFormat="1" ht="57" customHeight="1" x14ac:dyDescent="0.45">
      <c r="A6" s="673" t="s">
        <v>352</v>
      </c>
      <c r="B6" s="674" t="s">
        <v>356</v>
      </c>
      <c r="C6" s="582"/>
      <c r="D6" s="582"/>
      <c r="E6" s="582"/>
      <c r="F6" s="582"/>
      <c r="G6" s="582"/>
      <c r="H6" s="582"/>
      <c r="I6" s="582"/>
      <c r="J6" s="582"/>
      <c r="K6" s="1489"/>
      <c r="L6" s="582"/>
      <c r="M6" s="1535"/>
      <c r="N6" s="582"/>
      <c r="O6" s="582"/>
      <c r="P6" s="582"/>
      <c r="Q6" s="582"/>
      <c r="R6" s="582"/>
      <c r="S6" s="582"/>
      <c r="T6" s="582"/>
      <c r="U6" s="582"/>
      <c r="V6" s="1489"/>
      <c r="W6" s="1489"/>
      <c r="X6" s="582"/>
      <c r="Y6" s="583"/>
      <c r="Z6" s="582"/>
      <c r="AA6" s="583"/>
    </row>
    <row r="7" spans="1:27" s="675" customFormat="1" ht="51" customHeight="1" x14ac:dyDescent="0.45">
      <c r="A7" s="676" t="s">
        <v>357</v>
      </c>
      <c r="B7" s="677" t="s">
        <v>358</v>
      </c>
      <c r="C7" s="584">
        <v>1996704.9881500001</v>
      </c>
      <c r="D7" s="584">
        <v>30048142.722099997</v>
      </c>
      <c r="E7" s="584">
        <v>421909.81430999999</v>
      </c>
      <c r="F7" s="584">
        <v>7995201.7839700002</v>
      </c>
      <c r="G7" s="584">
        <v>5683987.2511900002</v>
      </c>
      <c r="H7" s="584">
        <v>293.43299999999999</v>
      </c>
      <c r="I7" s="584">
        <v>1818965.5554300002</v>
      </c>
      <c r="J7" s="584">
        <v>20773038.511049997</v>
      </c>
      <c r="K7" s="1490">
        <v>2940897.4546599998</v>
      </c>
      <c r="L7" s="584">
        <v>9612725.9453182593</v>
      </c>
      <c r="M7" s="1536"/>
      <c r="N7" s="584">
        <v>14406984.87435</v>
      </c>
      <c r="O7" s="584">
        <v>1622613.33237</v>
      </c>
      <c r="P7" s="584">
        <v>168475.35441999999</v>
      </c>
      <c r="Q7" s="584">
        <v>9380935.2206500005</v>
      </c>
      <c r="R7" s="584">
        <v>9844.2292699999998</v>
      </c>
      <c r="S7" s="584"/>
      <c r="T7" s="584">
        <v>93606.013480000009</v>
      </c>
      <c r="U7" s="584">
        <v>677693.73904999997</v>
      </c>
      <c r="V7" s="1490">
        <v>10259049.737919999</v>
      </c>
      <c r="W7" s="1490">
        <v>1161251.6586</v>
      </c>
      <c r="X7" s="584">
        <v>1918586.59889</v>
      </c>
      <c r="Y7" s="585">
        <v>120990908.21817824</v>
      </c>
      <c r="Z7" s="584">
        <v>0</v>
      </c>
      <c r="AA7" s="585">
        <v>120990908.21817824</v>
      </c>
    </row>
    <row r="8" spans="1:27" s="678" customFormat="1" ht="51" customHeight="1" x14ac:dyDescent="0.25">
      <c r="A8" s="676" t="s">
        <v>359</v>
      </c>
      <c r="B8" s="677" t="s">
        <v>360</v>
      </c>
      <c r="C8" s="584">
        <v>0</v>
      </c>
      <c r="D8" s="584">
        <v>0</v>
      </c>
      <c r="E8" s="584">
        <v>0</v>
      </c>
      <c r="F8" s="584">
        <v>0</v>
      </c>
      <c r="G8" s="584">
        <v>0</v>
      </c>
      <c r="H8" s="584">
        <v>0</v>
      </c>
      <c r="I8" s="584">
        <v>1065.6249700000001</v>
      </c>
      <c r="J8" s="584">
        <v>0</v>
      </c>
      <c r="K8" s="1490">
        <v>0</v>
      </c>
      <c r="L8" s="584">
        <v>0</v>
      </c>
      <c r="M8" s="1536"/>
      <c r="N8" s="584">
        <v>-2632.8508700000002</v>
      </c>
      <c r="O8" s="584">
        <v>0</v>
      </c>
      <c r="P8" s="584">
        <v>0</v>
      </c>
      <c r="Q8" s="584">
        <v>0</v>
      </c>
      <c r="R8" s="584">
        <v>0</v>
      </c>
      <c r="S8" s="584"/>
      <c r="T8" s="584">
        <v>0</v>
      </c>
      <c r="U8" s="584">
        <v>20.873339999999999</v>
      </c>
      <c r="V8" s="1490">
        <v>107.95907000000001</v>
      </c>
      <c r="W8" s="1490">
        <v>0</v>
      </c>
      <c r="X8" s="584">
        <v>0</v>
      </c>
      <c r="Y8" s="585">
        <v>-1438.3934899999999</v>
      </c>
      <c r="Z8" s="584">
        <v>2633394.4195400001</v>
      </c>
      <c r="AA8" s="585">
        <v>2631956.02605</v>
      </c>
    </row>
    <row r="9" spans="1:27" s="678" customFormat="1" ht="51" customHeight="1" x14ac:dyDescent="0.25">
      <c r="A9" s="676" t="s">
        <v>361</v>
      </c>
      <c r="B9" s="677" t="s">
        <v>362</v>
      </c>
      <c r="C9" s="584">
        <v>-1084.3915099999999</v>
      </c>
      <c r="D9" s="584">
        <v>5742474.9838399999</v>
      </c>
      <c r="E9" s="584">
        <v>49648.246490000005</v>
      </c>
      <c r="F9" s="584">
        <v>127620.07728</v>
      </c>
      <c r="G9" s="584">
        <v>288822.58314</v>
      </c>
      <c r="H9" s="584">
        <v>0</v>
      </c>
      <c r="I9" s="584">
        <v>-106271.00017</v>
      </c>
      <c r="J9" s="584">
        <v>911958.68579999998</v>
      </c>
      <c r="K9" s="1490">
        <v>322908.54323000001</v>
      </c>
      <c r="L9" s="584">
        <v>69828.809399999998</v>
      </c>
      <c r="M9" s="1536"/>
      <c r="N9" s="584">
        <v>1290124.0841489201</v>
      </c>
      <c r="O9" s="584">
        <v>42373.348600000005</v>
      </c>
      <c r="P9" s="584">
        <v>4430.6358799999998</v>
      </c>
      <c r="Q9" s="584">
        <v>-18409.506170000001</v>
      </c>
      <c r="R9" s="584">
        <v>0</v>
      </c>
      <c r="S9" s="584"/>
      <c r="T9" s="584">
        <v>29875.64026</v>
      </c>
      <c r="U9" s="584">
        <v>45960.192710000003</v>
      </c>
      <c r="V9" s="1490">
        <v>242723.74243000001</v>
      </c>
      <c r="W9" s="1490">
        <v>57955.37715</v>
      </c>
      <c r="X9" s="584">
        <v>93943.724760000012</v>
      </c>
      <c r="Y9" s="585">
        <v>9194883.7772689164</v>
      </c>
      <c r="Z9" s="584">
        <v>118060.32814</v>
      </c>
      <c r="AA9" s="585">
        <v>9312944.1054089162</v>
      </c>
    </row>
    <row r="10" spans="1:27" s="678" customFormat="1" ht="57" customHeight="1" x14ac:dyDescent="0.25">
      <c r="A10" s="676" t="s">
        <v>363</v>
      </c>
      <c r="B10" s="677" t="s">
        <v>364</v>
      </c>
      <c r="C10" s="586">
        <v>1997789.3796600001</v>
      </c>
      <c r="D10" s="586">
        <v>24305667.738259997</v>
      </c>
      <c r="E10" s="586">
        <v>372261.56782</v>
      </c>
      <c r="F10" s="586">
        <v>7867581.7066900004</v>
      </c>
      <c r="G10" s="586">
        <v>5395164.6680500004</v>
      </c>
      <c r="H10" s="586">
        <v>293.43299999999999</v>
      </c>
      <c r="I10" s="586">
        <v>1926302.1805700001</v>
      </c>
      <c r="J10" s="586">
        <v>19861079.825249996</v>
      </c>
      <c r="K10" s="1491">
        <v>2617988.9114299999</v>
      </c>
      <c r="L10" s="586">
        <v>9542897.1359182596</v>
      </c>
      <c r="M10" s="1537">
        <v>0</v>
      </c>
      <c r="N10" s="586">
        <v>13114227.939331081</v>
      </c>
      <c r="O10" s="586">
        <v>1580239.98377</v>
      </c>
      <c r="P10" s="586">
        <v>164044.71854</v>
      </c>
      <c r="Q10" s="586">
        <v>9399344.7268200014</v>
      </c>
      <c r="R10" s="586">
        <v>9844.2292699999998</v>
      </c>
      <c r="S10" s="586">
        <v>0</v>
      </c>
      <c r="T10" s="586">
        <v>63730.373220000009</v>
      </c>
      <c r="U10" s="586">
        <v>631754.41968000005</v>
      </c>
      <c r="V10" s="1491">
        <v>10016433.95456</v>
      </c>
      <c r="W10" s="1491">
        <v>1103296.2814499999</v>
      </c>
      <c r="X10" s="586">
        <v>1824642.8741299999</v>
      </c>
      <c r="Y10" s="587">
        <v>111794586.04741932</v>
      </c>
      <c r="Z10" s="586">
        <v>2515334.0914000003</v>
      </c>
      <c r="AA10" s="587">
        <v>114309920.13881932</v>
      </c>
    </row>
    <row r="11" spans="1:27" s="678" customFormat="1" ht="57" customHeight="1" x14ac:dyDescent="0.25">
      <c r="A11" s="679" t="s">
        <v>353</v>
      </c>
      <c r="B11" s="674" t="s">
        <v>365</v>
      </c>
      <c r="C11" s="584"/>
      <c r="D11" s="584"/>
      <c r="E11" s="584"/>
      <c r="F11" s="584"/>
      <c r="G11" s="584"/>
      <c r="H11" s="584"/>
      <c r="I11" s="584"/>
      <c r="J11" s="584"/>
      <c r="K11" s="1490"/>
      <c r="L11" s="584"/>
      <c r="M11" s="1536"/>
      <c r="N11" s="584"/>
      <c r="O11" s="584"/>
      <c r="P11" s="584"/>
      <c r="Q11" s="584"/>
      <c r="R11" s="584"/>
      <c r="S11" s="584"/>
      <c r="T11" s="584"/>
      <c r="U11" s="584"/>
      <c r="V11" s="1490"/>
      <c r="W11" s="1490"/>
      <c r="X11" s="584"/>
      <c r="Y11" s="585"/>
      <c r="Z11" s="584"/>
      <c r="AA11" s="585"/>
    </row>
    <row r="12" spans="1:27" s="678" customFormat="1" ht="53.25" customHeight="1" x14ac:dyDescent="0.25">
      <c r="A12" s="676" t="s">
        <v>366</v>
      </c>
      <c r="B12" s="677" t="s">
        <v>358</v>
      </c>
      <c r="C12" s="584">
        <v>5342983.4109700006</v>
      </c>
      <c r="D12" s="584">
        <v>133970204.49155</v>
      </c>
      <c r="E12" s="584">
        <v>633477.76838000002</v>
      </c>
      <c r="F12" s="584">
        <v>30899166.88924</v>
      </c>
      <c r="G12" s="584">
        <v>27892641.626320004</v>
      </c>
      <c r="H12" s="584">
        <v>39680.82187</v>
      </c>
      <c r="I12" s="584">
        <v>1980116.70093</v>
      </c>
      <c r="J12" s="584">
        <v>67191784.283429995</v>
      </c>
      <c r="K12" s="1490">
        <v>4815674.4068500008</v>
      </c>
      <c r="L12" s="584">
        <v>33687080.15854001</v>
      </c>
      <c r="M12" s="1536"/>
      <c r="N12" s="584">
        <v>44859193.316360004</v>
      </c>
      <c r="O12" s="584">
        <v>11947277.308799999</v>
      </c>
      <c r="P12" s="584">
        <v>1237346.89322</v>
      </c>
      <c r="Q12" s="584">
        <v>23908782.901939999</v>
      </c>
      <c r="R12" s="584">
        <v>135802.16806999999</v>
      </c>
      <c r="S12" s="584"/>
      <c r="T12" s="584">
        <v>164029.79853999999</v>
      </c>
      <c r="U12" s="584">
        <v>3546490.0204499997</v>
      </c>
      <c r="V12" s="1490">
        <v>63254527.85097</v>
      </c>
      <c r="W12" s="1490">
        <v>8206593.0329900002</v>
      </c>
      <c r="X12" s="584">
        <v>4492352.7031899998</v>
      </c>
      <c r="Y12" s="585">
        <v>468205206.55260998</v>
      </c>
      <c r="Z12" s="584">
        <v>0</v>
      </c>
      <c r="AA12" s="585">
        <v>468205206.55260998</v>
      </c>
    </row>
    <row r="13" spans="1:27" s="678" customFormat="1" ht="53.25" customHeight="1" x14ac:dyDescent="0.25">
      <c r="A13" s="676" t="s">
        <v>367</v>
      </c>
      <c r="B13" s="677" t="s">
        <v>360</v>
      </c>
      <c r="C13" s="584">
        <v>0</v>
      </c>
      <c r="D13" s="584">
        <v>0</v>
      </c>
      <c r="E13" s="584">
        <v>0</v>
      </c>
      <c r="F13" s="584">
        <v>0</v>
      </c>
      <c r="G13" s="584">
        <v>0</v>
      </c>
      <c r="H13" s="584">
        <v>0</v>
      </c>
      <c r="I13" s="584">
        <v>0</v>
      </c>
      <c r="J13" s="584">
        <v>7658.91716</v>
      </c>
      <c r="K13" s="1490">
        <v>0</v>
      </c>
      <c r="L13" s="584">
        <v>0</v>
      </c>
      <c r="M13" s="1536"/>
      <c r="N13" s="584">
        <v>18.82169</v>
      </c>
      <c r="O13" s="584">
        <v>0</v>
      </c>
      <c r="P13" s="584">
        <v>0</v>
      </c>
      <c r="Q13" s="584">
        <v>0</v>
      </c>
      <c r="R13" s="584">
        <v>0</v>
      </c>
      <c r="S13" s="584"/>
      <c r="T13" s="584">
        <v>0</v>
      </c>
      <c r="U13" s="584">
        <v>537.89717000000007</v>
      </c>
      <c r="V13" s="1490">
        <v>2665.95309</v>
      </c>
      <c r="W13" s="1490">
        <v>0</v>
      </c>
      <c r="X13" s="584">
        <v>0</v>
      </c>
      <c r="Y13" s="585">
        <v>10881.589110000001</v>
      </c>
      <c r="Z13" s="584">
        <v>1925809.22542</v>
      </c>
      <c r="AA13" s="585">
        <v>1936690.8145300001</v>
      </c>
    </row>
    <row r="14" spans="1:27" s="678" customFormat="1" ht="53.25" customHeight="1" x14ac:dyDescent="0.25">
      <c r="A14" s="676" t="s">
        <v>368</v>
      </c>
      <c r="B14" s="677" t="s">
        <v>362</v>
      </c>
      <c r="C14" s="584">
        <v>142193.9332</v>
      </c>
      <c r="D14" s="584">
        <v>14893318.27287</v>
      </c>
      <c r="E14" s="584">
        <v>17848.006940000003</v>
      </c>
      <c r="F14" s="584">
        <v>444001.60506999999</v>
      </c>
      <c r="G14" s="584">
        <v>648547.34427</v>
      </c>
      <c r="H14" s="584">
        <v>0</v>
      </c>
      <c r="I14" s="584">
        <v>-16674.615809999999</v>
      </c>
      <c r="J14" s="584">
        <v>1383581.7212</v>
      </c>
      <c r="K14" s="1490">
        <v>1413583.6071300001</v>
      </c>
      <c r="L14" s="584">
        <v>226033.66803999999</v>
      </c>
      <c r="M14" s="1536"/>
      <c r="N14" s="584">
        <v>2978873.8683010801</v>
      </c>
      <c r="O14" s="584">
        <v>97473.63175</v>
      </c>
      <c r="P14" s="584">
        <v>18964.61188</v>
      </c>
      <c r="Q14" s="584">
        <v>389197.57383999997</v>
      </c>
      <c r="R14" s="584">
        <v>0</v>
      </c>
      <c r="S14" s="584"/>
      <c r="T14" s="584">
        <v>38077.931329999999</v>
      </c>
      <c r="U14" s="584">
        <v>186557.87694999998</v>
      </c>
      <c r="V14" s="1490">
        <v>454168.36408999999</v>
      </c>
      <c r="W14" s="1490">
        <v>706926.06566999992</v>
      </c>
      <c r="X14" s="584">
        <v>0</v>
      </c>
      <c r="Y14" s="585">
        <v>24022673.466721073</v>
      </c>
      <c r="Z14" s="584">
        <v>66017.012119999999</v>
      </c>
      <c r="AA14" s="585">
        <v>24088690.478841074</v>
      </c>
    </row>
    <row r="15" spans="1:27" s="678" customFormat="1" ht="57" customHeight="1" x14ac:dyDescent="0.25">
      <c r="A15" s="676" t="s">
        <v>369</v>
      </c>
      <c r="B15" s="677" t="s">
        <v>364</v>
      </c>
      <c r="C15" s="586">
        <v>5200789.4777700007</v>
      </c>
      <c r="D15" s="586">
        <v>119076886.21867999</v>
      </c>
      <c r="E15" s="586">
        <v>615629.76144000003</v>
      </c>
      <c r="F15" s="586">
        <v>30455165.284170002</v>
      </c>
      <c r="G15" s="586">
        <v>27244094.282050006</v>
      </c>
      <c r="H15" s="586">
        <v>39680.82187</v>
      </c>
      <c r="I15" s="586">
        <v>1996791.3167400002</v>
      </c>
      <c r="J15" s="586">
        <v>65815861.479390003</v>
      </c>
      <c r="K15" s="1491">
        <v>3402090.7997200005</v>
      </c>
      <c r="L15" s="586">
        <v>33461046.490500011</v>
      </c>
      <c r="M15" s="1537">
        <v>0</v>
      </c>
      <c r="N15" s="586">
        <v>41880338.269748926</v>
      </c>
      <c r="O15" s="586">
        <v>11849803.677049998</v>
      </c>
      <c r="P15" s="586">
        <v>1218382.28134</v>
      </c>
      <c r="Q15" s="586">
        <v>23519585.3281</v>
      </c>
      <c r="R15" s="586">
        <v>135802.16806999999</v>
      </c>
      <c r="S15" s="586">
        <v>0</v>
      </c>
      <c r="T15" s="586">
        <v>125951.86721</v>
      </c>
      <c r="U15" s="586">
        <v>3360470.0406699996</v>
      </c>
      <c r="V15" s="1491">
        <v>62803025.439969994</v>
      </c>
      <c r="W15" s="1491">
        <v>7499666.9673200008</v>
      </c>
      <c r="X15" s="586">
        <v>4492352.7031899998</v>
      </c>
      <c r="Y15" s="587">
        <v>444193414.674999</v>
      </c>
      <c r="Z15" s="586">
        <v>1859792.2132999999</v>
      </c>
      <c r="AA15" s="587">
        <v>446053206.88829899</v>
      </c>
    </row>
    <row r="16" spans="1:27" s="678" customFormat="1" ht="57" customHeight="1" x14ac:dyDescent="0.25">
      <c r="A16" s="679" t="s">
        <v>354</v>
      </c>
      <c r="B16" s="674" t="s">
        <v>370</v>
      </c>
      <c r="C16" s="584"/>
      <c r="D16" s="584"/>
      <c r="E16" s="584"/>
      <c r="F16" s="584"/>
      <c r="G16" s="584"/>
      <c r="H16" s="584"/>
      <c r="I16" s="584"/>
      <c r="J16" s="584"/>
      <c r="K16" s="1490"/>
      <c r="L16" s="584"/>
      <c r="M16" s="1536"/>
      <c r="N16" s="584"/>
      <c r="O16" s="584"/>
      <c r="P16" s="584"/>
      <c r="Q16" s="584"/>
      <c r="R16" s="584"/>
      <c r="S16" s="584"/>
      <c r="T16" s="584"/>
      <c r="U16" s="584"/>
      <c r="V16" s="1490"/>
      <c r="W16" s="1490"/>
      <c r="X16" s="584"/>
      <c r="Y16" s="585"/>
      <c r="Z16" s="584"/>
      <c r="AA16" s="585"/>
    </row>
    <row r="17" spans="1:27" s="678" customFormat="1" ht="53.25" customHeight="1" x14ac:dyDescent="0.25">
      <c r="A17" s="676" t="s">
        <v>371</v>
      </c>
      <c r="B17" s="677" t="s">
        <v>358</v>
      </c>
      <c r="C17" s="584">
        <v>955631.40500000003</v>
      </c>
      <c r="D17" s="584">
        <v>2660887.5388400001</v>
      </c>
      <c r="E17" s="584">
        <v>1503662.334</v>
      </c>
      <c r="F17" s="584">
        <v>383210.75474</v>
      </c>
      <c r="G17" s="584">
        <v>1451188.2859999998</v>
      </c>
      <c r="H17" s="584">
        <v>0</v>
      </c>
      <c r="I17" s="584">
        <v>4792998.1639999999</v>
      </c>
      <c r="J17" s="584">
        <v>4429456.0308100004</v>
      </c>
      <c r="K17" s="1490">
        <v>4380373.20878</v>
      </c>
      <c r="L17" s="584">
        <v>3129716.5593799995</v>
      </c>
      <c r="M17" s="1536"/>
      <c r="N17" s="584">
        <v>12551026.42347</v>
      </c>
      <c r="O17" s="584">
        <v>318015.91505000001</v>
      </c>
      <c r="P17" s="584">
        <v>55523.961380000001</v>
      </c>
      <c r="Q17" s="584">
        <v>4484537.7478499999</v>
      </c>
      <c r="R17" s="584">
        <v>435879.82938999997</v>
      </c>
      <c r="S17" s="584"/>
      <c r="T17" s="584">
        <v>1574939.0419999999</v>
      </c>
      <c r="U17" s="584">
        <v>3668763.156</v>
      </c>
      <c r="V17" s="1490">
        <v>14368881.83739</v>
      </c>
      <c r="W17" s="1490">
        <v>524656.25399999996</v>
      </c>
      <c r="X17" s="584">
        <v>1401359.2760000001</v>
      </c>
      <c r="Y17" s="585">
        <v>63070707.724079996</v>
      </c>
      <c r="Z17" s="584">
        <v>0</v>
      </c>
      <c r="AA17" s="585">
        <v>63070707.724079996</v>
      </c>
    </row>
    <row r="18" spans="1:27" s="678" customFormat="1" ht="53.25" customHeight="1" x14ac:dyDescent="0.25">
      <c r="A18" s="676" t="s">
        <v>372</v>
      </c>
      <c r="B18" s="677" t="s">
        <v>360</v>
      </c>
      <c r="C18" s="584">
        <v>0</v>
      </c>
      <c r="D18" s="584">
        <v>0</v>
      </c>
      <c r="E18" s="584">
        <v>0</v>
      </c>
      <c r="F18" s="584">
        <v>0</v>
      </c>
      <c r="G18" s="584">
        <v>0</v>
      </c>
      <c r="H18" s="584">
        <v>0</v>
      </c>
      <c r="I18" s="584">
        <v>0</v>
      </c>
      <c r="J18" s="584">
        <v>0</v>
      </c>
      <c r="K18" s="1490">
        <v>0</v>
      </c>
      <c r="L18" s="584">
        <v>0</v>
      </c>
      <c r="M18" s="1536"/>
      <c r="N18" s="584">
        <v>0</v>
      </c>
      <c r="O18" s="584">
        <v>0</v>
      </c>
      <c r="P18" s="584">
        <v>0</v>
      </c>
      <c r="Q18" s="584">
        <v>0</v>
      </c>
      <c r="R18" s="584">
        <v>0</v>
      </c>
      <c r="S18" s="584"/>
      <c r="T18" s="584">
        <v>0</v>
      </c>
      <c r="U18" s="584">
        <v>0</v>
      </c>
      <c r="V18" s="1490">
        <v>0</v>
      </c>
      <c r="W18" s="1490">
        <v>0</v>
      </c>
      <c r="X18" s="584">
        <v>0</v>
      </c>
      <c r="Y18" s="585">
        <v>0</v>
      </c>
      <c r="Z18" s="584">
        <v>0</v>
      </c>
      <c r="AA18" s="585">
        <v>0</v>
      </c>
    </row>
    <row r="19" spans="1:27" s="678" customFormat="1" ht="53.25" customHeight="1" x14ac:dyDescent="0.25">
      <c r="A19" s="676" t="s">
        <v>373</v>
      </c>
      <c r="B19" s="677" t="s">
        <v>362</v>
      </c>
      <c r="C19" s="584">
        <v>0</v>
      </c>
      <c r="D19" s="584">
        <v>0</v>
      </c>
      <c r="E19" s="584">
        <v>0</v>
      </c>
      <c r="F19" s="584">
        <v>30493.211489999998</v>
      </c>
      <c r="G19" s="584">
        <v>92440.227107999992</v>
      </c>
      <c r="H19" s="584">
        <v>0</v>
      </c>
      <c r="I19" s="584">
        <v>572887.55648000003</v>
      </c>
      <c r="J19" s="584">
        <v>7349.2674400000005</v>
      </c>
      <c r="K19" s="1490">
        <v>143914.61946000002</v>
      </c>
      <c r="L19" s="584">
        <v>21807.46573</v>
      </c>
      <c r="M19" s="1536"/>
      <c r="N19" s="584">
        <v>-2639.68181</v>
      </c>
      <c r="O19" s="584">
        <v>0</v>
      </c>
      <c r="P19" s="584">
        <v>199.70921999999999</v>
      </c>
      <c r="Q19" s="584">
        <v>257058.76758000001</v>
      </c>
      <c r="R19" s="584">
        <v>29347.742559999999</v>
      </c>
      <c r="S19" s="584"/>
      <c r="T19" s="584">
        <v>14373.089619999999</v>
      </c>
      <c r="U19" s="584">
        <v>93565.232599999988</v>
      </c>
      <c r="V19" s="1490">
        <v>105626.84412000001</v>
      </c>
      <c r="W19" s="1490">
        <v>9156.1830000000009</v>
      </c>
      <c r="X19" s="584">
        <v>294.07119</v>
      </c>
      <c r="Y19" s="585">
        <v>1375874.3057880001</v>
      </c>
      <c r="Z19" s="584">
        <v>0</v>
      </c>
      <c r="AA19" s="585">
        <v>1375874.3057880001</v>
      </c>
    </row>
    <row r="20" spans="1:27" s="678" customFormat="1" ht="57" customHeight="1" x14ac:dyDescent="0.25">
      <c r="A20" s="676" t="s">
        <v>374</v>
      </c>
      <c r="B20" s="677" t="s">
        <v>364</v>
      </c>
      <c r="C20" s="586">
        <v>955631.40500000003</v>
      </c>
      <c r="D20" s="586">
        <v>2660887.5388400001</v>
      </c>
      <c r="E20" s="586">
        <v>1503662.334</v>
      </c>
      <c r="F20" s="586">
        <v>352717.54324999999</v>
      </c>
      <c r="G20" s="586">
        <v>1358748.0588919998</v>
      </c>
      <c r="H20" s="586">
        <v>0</v>
      </c>
      <c r="I20" s="586">
        <v>4220110.6075200001</v>
      </c>
      <c r="J20" s="586">
        <v>4422106.7633700008</v>
      </c>
      <c r="K20" s="1491">
        <v>4236458.5893200003</v>
      </c>
      <c r="L20" s="586">
        <v>3107909.0936499997</v>
      </c>
      <c r="M20" s="1537">
        <v>0</v>
      </c>
      <c r="N20" s="586">
        <v>12553666.105280001</v>
      </c>
      <c r="O20" s="586">
        <v>318015.91505000001</v>
      </c>
      <c r="P20" s="586">
        <v>55324.252160000004</v>
      </c>
      <c r="Q20" s="586">
        <v>4227478.9802700002</v>
      </c>
      <c r="R20" s="586">
        <v>406532.08682999999</v>
      </c>
      <c r="S20" s="586">
        <v>0</v>
      </c>
      <c r="T20" s="586">
        <v>1560565.9523799999</v>
      </c>
      <c r="U20" s="586">
        <v>3575197.9233999997</v>
      </c>
      <c r="V20" s="1491">
        <v>14263254.99327</v>
      </c>
      <c r="W20" s="1491">
        <v>515500.07099999994</v>
      </c>
      <c r="X20" s="586">
        <v>1401065.20481</v>
      </c>
      <c r="Y20" s="587">
        <v>61694833.418292001</v>
      </c>
      <c r="Z20" s="586">
        <v>0</v>
      </c>
      <c r="AA20" s="587">
        <v>61694833.418292001</v>
      </c>
    </row>
    <row r="21" spans="1:27" s="678" customFormat="1" ht="57" customHeight="1" x14ac:dyDescent="0.25">
      <c r="A21" s="679" t="s">
        <v>693</v>
      </c>
      <c r="B21" s="674" t="s">
        <v>376</v>
      </c>
      <c r="C21" s="584"/>
      <c r="D21" s="584"/>
      <c r="E21" s="584"/>
      <c r="F21" s="584"/>
      <c r="G21" s="584"/>
      <c r="H21" s="584"/>
      <c r="I21" s="584"/>
      <c r="J21" s="584"/>
      <c r="K21" s="1490"/>
      <c r="L21" s="584"/>
      <c r="M21" s="1536"/>
      <c r="N21" s="584"/>
      <c r="O21" s="584"/>
      <c r="P21" s="584"/>
      <c r="Q21" s="584"/>
      <c r="R21" s="584"/>
      <c r="S21" s="584"/>
      <c r="T21" s="584"/>
      <c r="U21" s="584"/>
      <c r="V21" s="1490"/>
      <c r="W21" s="1490"/>
      <c r="X21" s="584"/>
      <c r="Y21" s="585"/>
      <c r="Z21" s="584"/>
      <c r="AA21" s="585"/>
    </row>
    <row r="22" spans="1:27" s="678" customFormat="1" ht="53.25" customHeight="1" x14ac:dyDescent="0.25">
      <c r="A22" s="676" t="s">
        <v>377</v>
      </c>
      <c r="B22" s="677" t="s">
        <v>358</v>
      </c>
      <c r="C22" s="584">
        <v>8295319.8041200014</v>
      </c>
      <c r="D22" s="584">
        <v>166679234.75248998</v>
      </c>
      <c r="E22" s="584">
        <v>2559049.9166900003</v>
      </c>
      <c r="F22" s="584">
        <v>39277579.427950002</v>
      </c>
      <c r="G22" s="584">
        <v>35027817.163510002</v>
      </c>
      <c r="H22" s="584">
        <v>39974.254869999997</v>
      </c>
      <c r="I22" s="584">
        <v>8592080.4203599989</v>
      </c>
      <c r="J22" s="584">
        <v>92394278.825289994</v>
      </c>
      <c r="K22" s="1490">
        <v>12136945.070290001</v>
      </c>
      <c r="L22" s="584">
        <v>46429522.663238272</v>
      </c>
      <c r="M22" s="1536">
        <v>0</v>
      </c>
      <c r="N22" s="584">
        <v>71817204.614180014</v>
      </c>
      <c r="O22" s="584">
        <v>13887906.556219999</v>
      </c>
      <c r="P22" s="584">
        <v>1461346.20902</v>
      </c>
      <c r="Q22" s="584">
        <v>37774255.870439999</v>
      </c>
      <c r="R22" s="584">
        <v>581526.22672999999</v>
      </c>
      <c r="S22" s="584">
        <v>0</v>
      </c>
      <c r="T22" s="584">
        <v>1832574.85402</v>
      </c>
      <c r="U22" s="584">
        <v>7892946.9155000001</v>
      </c>
      <c r="V22" s="1490">
        <v>87882459.426280007</v>
      </c>
      <c r="W22" s="1490">
        <v>9892500.9455900006</v>
      </c>
      <c r="X22" s="584">
        <v>7812298.5780800004</v>
      </c>
      <c r="Y22" s="585">
        <v>652266822.49486852</v>
      </c>
      <c r="Z22" s="584">
        <v>0</v>
      </c>
      <c r="AA22" s="585">
        <v>652266822.49486852</v>
      </c>
    </row>
    <row r="23" spans="1:27" s="678" customFormat="1" ht="53.25" customHeight="1" x14ac:dyDescent="0.25">
      <c r="A23" s="676" t="s">
        <v>378</v>
      </c>
      <c r="B23" s="677" t="s">
        <v>360</v>
      </c>
      <c r="C23" s="584">
        <v>0</v>
      </c>
      <c r="D23" s="584">
        <v>0</v>
      </c>
      <c r="E23" s="584">
        <v>0</v>
      </c>
      <c r="F23" s="584">
        <v>0</v>
      </c>
      <c r="G23" s="584">
        <v>0</v>
      </c>
      <c r="H23" s="584">
        <v>0</v>
      </c>
      <c r="I23" s="584">
        <v>1065.6249700000001</v>
      </c>
      <c r="J23" s="584">
        <v>7658.91716</v>
      </c>
      <c r="K23" s="1490">
        <v>0</v>
      </c>
      <c r="L23" s="584">
        <v>0</v>
      </c>
      <c r="M23" s="1536">
        <v>0</v>
      </c>
      <c r="N23" s="584">
        <v>-2614.02918</v>
      </c>
      <c r="O23" s="584">
        <v>0</v>
      </c>
      <c r="P23" s="584">
        <v>0</v>
      </c>
      <c r="Q23" s="584">
        <v>0</v>
      </c>
      <c r="R23" s="584">
        <v>0</v>
      </c>
      <c r="S23" s="584">
        <v>0</v>
      </c>
      <c r="T23" s="584">
        <v>0</v>
      </c>
      <c r="U23" s="584">
        <v>558.77051000000006</v>
      </c>
      <c r="V23" s="1490">
        <v>2773.9121599999999</v>
      </c>
      <c r="W23" s="1490">
        <v>0</v>
      </c>
      <c r="X23" s="584">
        <v>0</v>
      </c>
      <c r="Y23" s="585">
        <v>9443.1956200000004</v>
      </c>
      <c r="Z23" s="584">
        <v>4559203.6449600002</v>
      </c>
      <c r="AA23" s="585">
        <v>4568646.8405800005</v>
      </c>
    </row>
    <row r="24" spans="1:27" s="675" customFormat="1" ht="53.25" customHeight="1" x14ac:dyDescent="0.45">
      <c r="A24" s="676" t="s">
        <v>379</v>
      </c>
      <c r="B24" s="677" t="s">
        <v>362</v>
      </c>
      <c r="C24" s="584">
        <v>141109.54169000001</v>
      </c>
      <c r="D24" s="584">
        <v>20635793.25671</v>
      </c>
      <c r="E24" s="584">
        <v>67496.253430000012</v>
      </c>
      <c r="F24" s="584">
        <v>602114.89384000003</v>
      </c>
      <c r="G24" s="584">
        <v>1029810.154518</v>
      </c>
      <c r="H24" s="584">
        <v>0</v>
      </c>
      <c r="I24" s="584">
        <v>449941.94050000003</v>
      </c>
      <c r="J24" s="584">
        <v>2302889.6744400002</v>
      </c>
      <c r="K24" s="1490">
        <v>1880406.76982</v>
      </c>
      <c r="L24" s="584">
        <v>317669.94316999998</v>
      </c>
      <c r="M24" s="1536">
        <v>0</v>
      </c>
      <c r="N24" s="584">
        <v>4266358.2706399998</v>
      </c>
      <c r="O24" s="584">
        <v>139846.98035</v>
      </c>
      <c r="P24" s="584">
        <v>23594.956979999999</v>
      </c>
      <c r="Q24" s="584">
        <v>627846.83525</v>
      </c>
      <c r="R24" s="584">
        <v>29347.742559999999</v>
      </c>
      <c r="S24" s="584">
        <v>0</v>
      </c>
      <c r="T24" s="584">
        <v>82326.661210000006</v>
      </c>
      <c r="U24" s="584">
        <v>326083.30225999997</v>
      </c>
      <c r="V24" s="1490">
        <v>802518.95064000005</v>
      </c>
      <c r="W24" s="1490">
        <v>774037.62581999984</v>
      </c>
      <c r="X24" s="584">
        <v>94237.795950000014</v>
      </c>
      <c r="Y24" s="585">
        <v>34593431.549778007</v>
      </c>
      <c r="Z24" s="584">
        <v>184077.34026</v>
      </c>
      <c r="AA24" s="585">
        <v>34777508.890038006</v>
      </c>
    </row>
    <row r="25" spans="1:27" s="675" customFormat="1" ht="57" customHeight="1" x14ac:dyDescent="0.45">
      <c r="A25" s="680" t="s">
        <v>380</v>
      </c>
      <c r="B25" s="681" t="s">
        <v>364</v>
      </c>
      <c r="C25" s="586">
        <v>8154210.2624300011</v>
      </c>
      <c r="D25" s="586">
        <v>146043441.49577999</v>
      </c>
      <c r="E25" s="586">
        <v>2491553.6632600003</v>
      </c>
      <c r="F25" s="586">
        <v>38675464.534110002</v>
      </c>
      <c r="G25" s="586">
        <v>33998007.008992001</v>
      </c>
      <c r="H25" s="586">
        <v>39974.254869999997</v>
      </c>
      <c r="I25" s="586">
        <v>8143204.1048299987</v>
      </c>
      <c r="J25" s="586">
        <v>90099048.068010002</v>
      </c>
      <c r="K25" s="1491">
        <v>10256538.300470002</v>
      </c>
      <c r="L25" s="586">
        <v>46111852.720068268</v>
      </c>
      <c r="M25" s="1537">
        <v>0</v>
      </c>
      <c r="N25" s="586">
        <v>67548232.314360008</v>
      </c>
      <c r="O25" s="586">
        <v>13748059.575869998</v>
      </c>
      <c r="P25" s="586">
        <v>1437751.2520399999</v>
      </c>
      <c r="Q25" s="586">
        <v>37146409.035190001</v>
      </c>
      <c r="R25" s="586">
        <v>552178.48416999995</v>
      </c>
      <c r="S25" s="586">
        <v>0</v>
      </c>
      <c r="T25" s="586">
        <v>1750248.1928099999</v>
      </c>
      <c r="U25" s="586">
        <v>7567422.38375</v>
      </c>
      <c r="V25" s="1491">
        <v>87082714.387800008</v>
      </c>
      <c r="W25" s="1491">
        <v>9118463.3197700009</v>
      </c>
      <c r="X25" s="586">
        <v>7718060.7821300002</v>
      </c>
      <c r="Y25" s="587">
        <v>617682834.14071035</v>
      </c>
      <c r="Z25" s="586">
        <v>4375126.3047000002</v>
      </c>
      <c r="AA25" s="587">
        <v>622057960.44541037</v>
      </c>
    </row>
    <row r="27" spans="1:27" x14ac:dyDescent="0.4">
      <c r="K27" s="71"/>
      <c r="V27" s="71"/>
      <c r="W27" s="71"/>
    </row>
    <row r="28" spans="1:27" x14ac:dyDescent="0.4">
      <c r="K28" s="71"/>
      <c r="V28" s="71"/>
      <c r="W28" s="71"/>
    </row>
  </sheetData>
  <mergeCells count="8">
    <mergeCell ref="A1:E1"/>
    <mergeCell ref="A2:E2"/>
    <mergeCell ref="Y3:AA3"/>
    <mergeCell ref="C4:X4"/>
    <mergeCell ref="Y4:Y5"/>
    <mergeCell ref="Z4:Z5"/>
    <mergeCell ref="AA4:AA5"/>
    <mergeCell ref="A4:A5"/>
  </mergeCells>
  <pageMargins left="0.25" right="0.25" top="0.75" bottom="0.75" header="0.3" footer="0.3"/>
  <pageSetup paperSize="9" scale="29" orientation="landscape" r:id="rId1"/>
  <headerFooter>
    <oddFooter>&amp;C23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79998168889431442"/>
    <pageSetUpPr fitToPage="1"/>
  </sheetPr>
  <dimension ref="A1:AC50"/>
  <sheetViews>
    <sheetView view="pageBreakPreview" zoomScale="55" zoomScaleNormal="70" zoomScaleSheetLayoutView="55"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9" defaultRowHeight="21" x14ac:dyDescent="0.4"/>
  <cols>
    <col min="1" max="1" width="63.09765625" style="71" customWidth="1"/>
    <col min="2" max="2" width="32.8984375" style="71" hidden="1" customWidth="1"/>
    <col min="3" max="3" width="17.8984375" style="71" bestFit="1" customWidth="1"/>
    <col min="4" max="4" width="19.59765625" style="71" bestFit="1" customWidth="1"/>
    <col min="5" max="5" width="16" style="71" bestFit="1" customWidth="1"/>
    <col min="6" max="7" width="17.296875" style="71" bestFit="1" customWidth="1"/>
    <col min="8" max="8" width="11.3984375" style="71" bestFit="1" customWidth="1"/>
    <col min="9" max="9" width="16" style="71" bestFit="1" customWidth="1"/>
    <col min="10" max="10" width="17.296875" style="71" bestFit="1" customWidth="1"/>
    <col min="11" max="11" width="16" style="71" bestFit="1" customWidth="1"/>
    <col min="12" max="12" width="17.296875" style="71" bestFit="1" customWidth="1"/>
    <col min="13" max="13" width="14.296875" style="71" bestFit="1" customWidth="1"/>
    <col min="14" max="15" width="17.296875" style="71" bestFit="1" customWidth="1"/>
    <col min="16" max="16" width="16" style="71" bestFit="1" customWidth="1"/>
    <col min="17" max="17" width="17.296875" style="71" bestFit="1" customWidth="1"/>
    <col min="18" max="18" width="14.296875" style="71" bestFit="1" customWidth="1"/>
    <col min="19" max="19" width="17.296875" style="71" hidden="1" customWidth="1"/>
    <col min="20" max="20" width="14.296875" style="71" bestFit="1" customWidth="1"/>
    <col min="21" max="21" width="16" style="71" bestFit="1" customWidth="1"/>
    <col min="22" max="22" width="19" style="71" bestFit="1" customWidth="1"/>
    <col min="23" max="24" width="16" style="71" bestFit="1" customWidth="1"/>
    <col min="25" max="25" width="18.69921875" style="71" bestFit="1" customWidth="1"/>
    <col min="26" max="26" width="16" style="71" bestFit="1" customWidth="1"/>
    <col min="27" max="27" width="18.69921875" style="71" bestFit="1" customWidth="1"/>
    <col min="28" max="28" width="10.296875" style="71" bestFit="1" customWidth="1"/>
    <col min="29" max="29" width="11.296875" style="71" customWidth="1"/>
    <col min="30" max="16384" width="9" style="71"/>
  </cols>
  <sheetData>
    <row r="1" spans="1:29" s="581" customFormat="1" ht="28.8" x14ac:dyDescent="0.55000000000000004">
      <c r="A1" s="1791" t="s">
        <v>910</v>
      </c>
      <c r="B1" s="1791"/>
      <c r="C1" s="1791"/>
      <c r="D1" s="1791"/>
      <c r="E1" s="1791"/>
      <c r="F1" s="1791"/>
      <c r="G1" s="1791"/>
      <c r="H1" s="1791"/>
    </row>
    <row r="2" spans="1:29" s="581" customFormat="1" ht="28.8" x14ac:dyDescent="0.55000000000000004">
      <c r="A2" s="1791" t="s">
        <v>961</v>
      </c>
      <c r="B2" s="1791"/>
      <c r="C2" s="1791"/>
      <c r="D2" s="1791"/>
      <c r="E2" s="1791"/>
      <c r="F2" s="1791"/>
      <c r="G2" s="1791"/>
      <c r="H2" s="1791"/>
    </row>
    <row r="3" spans="1:29" x14ac:dyDescent="0.4">
      <c r="A3" s="639"/>
      <c r="B3" s="639"/>
      <c r="Y3" s="1792" t="s">
        <v>439</v>
      </c>
      <c r="Z3" s="1792"/>
      <c r="AA3" s="1792"/>
    </row>
    <row r="4" spans="1:29" x14ac:dyDescent="0.4">
      <c r="A4" s="1807" t="s">
        <v>0</v>
      </c>
      <c r="B4" s="640" t="s">
        <v>186</v>
      </c>
      <c r="C4" s="1801" t="s">
        <v>351</v>
      </c>
      <c r="D4" s="1801"/>
      <c r="E4" s="1801"/>
      <c r="F4" s="1801"/>
      <c r="G4" s="1801"/>
      <c r="H4" s="1801"/>
      <c r="I4" s="1801"/>
      <c r="J4" s="1801"/>
      <c r="K4" s="1801"/>
      <c r="L4" s="1801"/>
      <c r="M4" s="1801"/>
      <c r="N4" s="1801"/>
      <c r="O4" s="1801"/>
      <c r="P4" s="1801"/>
      <c r="Q4" s="1801"/>
      <c r="R4" s="1801"/>
      <c r="S4" s="1801"/>
      <c r="T4" s="1801"/>
      <c r="U4" s="1801"/>
      <c r="V4" s="1801"/>
      <c r="W4" s="1801"/>
      <c r="X4" s="1801"/>
      <c r="Y4" s="1802" t="s">
        <v>250</v>
      </c>
      <c r="Z4" s="1804" t="s">
        <v>355</v>
      </c>
      <c r="AA4" s="1802" t="s">
        <v>381</v>
      </c>
    </row>
    <row r="5" spans="1:29" x14ac:dyDescent="0.4">
      <c r="A5" s="1808"/>
      <c r="B5" s="1362"/>
      <c r="C5" s="141" t="s">
        <v>636</v>
      </c>
      <c r="D5" s="141" t="s">
        <v>159</v>
      </c>
      <c r="E5" s="141" t="s">
        <v>692</v>
      </c>
      <c r="F5" s="141" t="s">
        <v>160</v>
      </c>
      <c r="G5" s="141" t="s">
        <v>161</v>
      </c>
      <c r="H5" s="141" t="s">
        <v>162</v>
      </c>
      <c r="I5" s="141" t="s">
        <v>163</v>
      </c>
      <c r="J5" s="141" t="s">
        <v>164</v>
      </c>
      <c r="K5" s="141" t="s">
        <v>165</v>
      </c>
      <c r="L5" s="141" t="s">
        <v>166</v>
      </c>
      <c r="M5" s="141" t="s">
        <v>690</v>
      </c>
      <c r="N5" s="141" t="s">
        <v>167</v>
      </c>
      <c r="O5" s="141" t="s">
        <v>168</v>
      </c>
      <c r="P5" s="588" t="s">
        <v>169</v>
      </c>
      <c r="Q5" s="141" t="s">
        <v>170</v>
      </c>
      <c r="R5" s="141" t="s">
        <v>171</v>
      </c>
      <c r="S5" s="141" t="s">
        <v>172</v>
      </c>
      <c r="T5" s="141" t="s">
        <v>696</v>
      </c>
      <c r="U5" s="141" t="s">
        <v>884</v>
      </c>
      <c r="V5" s="141" t="s">
        <v>173</v>
      </c>
      <c r="W5" s="141" t="s">
        <v>174</v>
      </c>
      <c r="X5" s="141" t="s">
        <v>691</v>
      </c>
      <c r="Y5" s="1803"/>
      <c r="Z5" s="1805"/>
      <c r="AA5" s="1806"/>
    </row>
    <row r="6" spans="1:29" s="684" customFormat="1" ht="58.5" customHeight="1" x14ac:dyDescent="0.4">
      <c r="A6" s="682" t="s">
        <v>352</v>
      </c>
      <c r="B6" s="683" t="s">
        <v>356</v>
      </c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1561"/>
      <c r="N6" s="505"/>
      <c r="O6" s="505"/>
      <c r="P6" s="505"/>
      <c r="Q6" s="505"/>
      <c r="R6" s="505"/>
      <c r="S6" s="505"/>
      <c r="T6" s="505"/>
      <c r="U6" s="505"/>
      <c r="V6" s="505"/>
      <c r="W6" s="505"/>
      <c r="X6" s="505"/>
      <c r="Y6" s="589"/>
      <c r="Z6" s="505"/>
      <c r="AA6" s="589"/>
    </row>
    <row r="7" spans="1:29" s="684" customFormat="1" ht="51" customHeight="1" x14ac:dyDescent="0.4">
      <c r="A7" s="203" t="s">
        <v>357</v>
      </c>
      <c r="B7" s="502" t="s">
        <v>358</v>
      </c>
      <c r="C7" s="196">
        <v>1507042.6161800001</v>
      </c>
      <c r="D7" s="196">
        <v>18303293.360890001</v>
      </c>
      <c r="E7" s="196">
        <v>284269.85642000003</v>
      </c>
      <c r="F7" s="196">
        <v>5765661.8716400005</v>
      </c>
      <c r="G7" s="196">
        <v>4959983.7031500004</v>
      </c>
      <c r="H7" s="196">
        <v>293.43299999999999</v>
      </c>
      <c r="I7" s="196">
        <v>1519025.8006600002</v>
      </c>
      <c r="J7" s="196">
        <v>18701178.825799998</v>
      </c>
      <c r="K7" s="196">
        <v>1585129.0305299999</v>
      </c>
      <c r="L7" s="196">
        <v>8239816.4258282594</v>
      </c>
      <c r="M7" s="1562"/>
      <c r="N7" s="196">
        <v>12190934.60891</v>
      </c>
      <c r="O7" s="196">
        <v>1381305.5450499998</v>
      </c>
      <c r="P7" s="196">
        <v>162918.49228999999</v>
      </c>
      <c r="Q7" s="196">
        <v>8228035.3065400003</v>
      </c>
      <c r="R7" s="196">
        <v>9844.2292699999998</v>
      </c>
      <c r="S7" s="196"/>
      <c r="T7" s="196">
        <v>79580.960819999993</v>
      </c>
      <c r="U7" s="196">
        <v>509773.90682999999</v>
      </c>
      <c r="V7" s="196">
        <v>7646818.7489300007</v>
      </c>
      <c r="W7" s="196">
        <v>748857.77440999995</v>
      </c>
      <c r="X7" s="196">
        <v>1762160.59</v>
      </c>
      <c r="Y7" s="590">
        <v>93585925.087148249</v>
      </c>
      <c r="Z7" s="196">
        <v>0</v>
      </c>
      <c r="AA7" s="590">
        <v>93585925.087148249</v>
      </c>
    </row>
    <row r="8" spans="1:29" s="464" customFormat="1" ht="51" customHeight="1" x14ac:dyDescent="0.4">
      <c r="A8" s="203" t="s">
        <v>359</v>
      </c>
      <c r="B8" s="502" t="s">
        <v>360</v>
      </c>
      <c r="C8" s="196">
        <v>0</v>
      </c>
      <c r="D8" s="196">
        <v>0</v>
      </c>
      <c r="E8" s="196">
        <v>0</v>
      </c>
      <c r="F8" s="196">
        <v>0</v>
      </c>
      <c r="G8" s="196">
        <v>0</v>
      </c>
      <c r="H8" s="196">
        <v>0</v>
      </c>
      <c r="I8" s="196">
        <v>741.62152000000003</v>
      </c>
      <c r="J8" s="196">
        <v>0</v>
      </c>
      <c r="K8" s="196">
        <v>0</v>
      </c>
      <c r="L8" s="196">
        <v>0</v>
      </c>
      <c r="M8" s="1562"/>
      <c r="N8" s="196">
        <v>1094.1085</v>
      </c>
      <c r="O8" s="196">
        <v>0</v>
      </c>
      <c r="P8" s="196">
        <v>0</v>
      </c>
      <c r="Q8" s="196">
        <v>0</v>
      </c>
      <c r="R8" s="196">
        <v>0</v>
      </c>
      <c r="S8" s="196"/>
      <c r="T8" s="196">
        <v>0</v>
      </c>
      <c r="U8" s="196">
        <v>20.873339999999999</v>
      </c>
      <c r="V8" s="196">
        <v>107.95907000000001</v>
      </c>
      <c r="W8" s="196">
        <v>0</v>
      </c>
      <c r="X8" s="196">
        <v>0</v>
      </c>
      <c r="Y8" s="590">
        <v>1964.5624300000002</v>
      </c>
      <c r="Z8" s="196">
        <v>2633394.4195400001</v>
      </c>
      <c r="AA8" s="590">
        <v>2635358.9819700001</v>
      </c>
      <c r="AC8" s="684"/>
    </row>
    <row r="9" spans="1:29" s="464" customFormat="1" ht="51" customHeight="1" x14ac:dyDescent="0.4">
      <c r="A9" s="203" t="s">
        <v>361</v>
      </c>
      <c r="B9" s="502" t="s">
        <v>362</v>
      </c>
      <c r="C9" s="196">
        <v>-405.00084000000004</v>
      </c>
      <c r="D9" s="196">
        <v>5186394.3756200001</v>
      </c>
      <c r="E9" s="196">
        <v>2378.1977099999999</v>
      </c>
      <c r="F9" s="196">
        <v>10182.383460000001</v>
      </c>
      <c r="G9" s="196">
        <v>192067.37479999999</v>
      </c>
      <c r="H9" s="196">
        <v>0</v>
      </c>
      <c r="I9" s="196">
        <v>-116891.57024</v>
      </c>
      <c r="J9" s="196">
        <v>199211.60734000002</v>
      </c>
      <c r="K9" s="196">
        <v>79430.507709999991</v>
      </c>
      <c r="L9" s="196">
        <v>48979.393259999997</v>
      </c>
      <c r="M9" s="1562"/>
      <c r="N9" s="196">
        <v>246355.24211817398</v>
      </c>
      <c r="O9" s="196">
        <v>21138.34317</v>
      </c>
      <c r="P9" s="196">
        <v>3200.0225800000003</v>
      </c>
      <c r="Q9" s="196">
        <v>-21257.851190000001</v>
      </c>
      <c r="R9" s="196">
        <v>0</v>
      </c>
      <c r="S9" s="196"/>
      <c r="T9" s="196">
        <v>22769.424149999999</v>
      </c>
      <c r="U9" s="196">
        <v>-3466.9871000000003</v>
      </c>
      <c r="V9" s="196">
        <v>242723.74243000001</v>
      </c>
      <c r="W9" s="196">
        <v>32816.827920000003</v>
      </c>
      <c r="X9" s="196">
        <v>12499.33474</v>
      </c>
      <c r="Y9" s="590">
        <v>6158125.3676381744</v>
      </c>
      <c r="Z9" s="196">
        <v>118060.32814</v>
      </c>
      <c r="AA9" s="590">
        <v>6276185.6957781743</v>
      </c>
      <c r="AC9" s="684"/>
    </row>
    <row r="10" spans="1:29" s="464" customFormat="1" ht="58.5" customHeight="1" x14ac:dyDescent="0.4">
      <c r="A10" s="203" t="s">
        <v>363</v>
      </c>
      <c r="B10" s="502" t="s">
        <v>364</v>
      </c>
      <c r="C10" s="591">
        <v>1507447.6170200002</v>
      </c>
      <c r="D10" s="591">
        <v>13116898.985270001</v>
      </c>
      <c r="E10" s="591">
        <v>281891.65871000005</v>
      </c>
      <c r="F10" s="591">
        <v>5755479.4881800003</v>
      </c>
      <c r="G10" s="591">
        <v>4767916.3283500001</v>
      </c>
      <c r="H10" s="591">
        <v>293.43299999999999</v>
      </c>
      <c r="I10" s="591">
        <v>1636658.9924200003</v>
      </c>
      <c r="J10" s="591">
        <v>18501967.218459997</v>
      </c>
      <c r="K10" s="591">
        <v>1505698.5228199998</v>
      </c>
      <c r="L10" s="591">
        <v>8190837.0325682592</v>
      </c>
      <c r="M10" s="1563">
        <v>0</v>
      </c>
      <c r="N10" s="591">
        <v>11945673.475291826</v>
      </c>
      <c r="O10" s="591">
        <v>1360167.2018799998</v>
      </c>
      <c r="P10" s="591">
        <v>159718.46971</v>
      </c>
      <c r="Q10" s="591">
        <v>8249293.1577300001</v>
      </c>
      <c r="R10" s="591">
        <v>9844.2292699999998</v>
      </c>
      <c r="S10" s="591">
        <v>0</v>
      </c>
      <c r="T10" s="591">
        <v>56811.536669999994</v>
      </c>
      <c r="U10" s="591">
        <v>513261.76727000001</v>
      </c>
      <c r="V10" s="591">
        <v>7404202.9655700009</v>
      </c>
      <c r="W10" s="591">
        <v>716040.94649</v>
      </c>
      <c r="X10" s="591">
        <v>1749661.25526</v>
      </c>
      <c r="Y10" s="580">
        <v>87429764.281940088</v>
      </c>
      <c r="Z10" s="591">
        <v>2515334.0914000003</v>
      </c>
      <c r="AA10" s="580">
        <v>89945098.373340085</v>
      </c>
      <c r="AC10" s="684"/>
    </row>
    <row r="11" spans="1:29" s="464" customFormat="1" ht="58.5" customHeight="1" x14ac:dyDescent="0.4">
      <c r="A11" s="685" t="s">
        <v>353</v>
      </c>
      <c r="B11" s="683" t="s">
        <v>365</v>
      </c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562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590"/>
      <c r="Z11" s="196"/>
      <c r="AA11" s="590"/>
      <c r="AC11" s="684"/>
    </row>
    <row r="12" spans="1:29" s="464" customFormat="1" ht="51" customHeight="1" x14ac:dyDescent="0.4">
      <c r="A12" s="203" t="s">
        <v>366</v>
      </c>
      <c r="B12" s="502" t="s">
        <v>358</v>
      </c>
      <c r="C12" s="196">
        <v>3863330.2494299999</v>
      </c>
      <c r="D12" s="196">
        <v>84209378.441119999</v>
      </c>
      <c r="E12" s="196">
        <v>576436.19958000001</v>
      </c>
      <c r="F12" s="196">
        <v>21233915.574919999</v>
      </c>
      <c r="G12" s="196">
        <v>23969608.842680003</v>
      </c>
      <c r="H12" s="196">
        <v>10306.85629</v>
      </c>
      <c r="I12" s="196">
        <v>1798969.62295</v>
      </c>
      <c r="J12" s="196">
        <v>62572492.881359994</v>
      </c>
      <c r="K12" s="196">
        <v>2825598.2288500001</v>
      </c>
      <c r="L12" s="196">
        <v>25351089.010300007</v>
      </c>
      <c r="M12" s="1562"/>
      <c r="N12" s="196">
        <v>34541314.854769997</v>
      </c>
      <c r="O12" s="196">
        <v>10795464.32282</v>
      </c>
      <c r="P12" s="196">
        <v>1003042.89746</v>
      </c>
      <c r="Q12" s="196">
        <v>20673209.016430002</v>
      </c>
      <c r="R12" s="196">
        <v>135802.16806999999</v>
      </c>
      <c r="S12" s="196"/>
      <c r="T12" s="196">
        <v>131187.78294</v>
      </c>
      <c r="U12" s="196">
        <v>2765377.3069199999</v>
      </c>
      <c r="V12" s="196">
        <v>51736784.420550004</v>
      </c>
      <c r="W12" s="196">
        <v>5151383.7927700002</v>
      </c>
      <c r="X12" s="196">
        <v>4042017.9160000002</v>
      </c>
      <c r="Y12" s="590">
        <v>357386710.38621002</v>
      </c>
      <c r="Z12" s="196">
        <v>0</v>
      </c>
      <c r="AA12" s="590">
        <v>357386710.38621002</v>
      </c>
      <c r="AC12" s="684"/>
    </row>
    <row r="13" spans="1:29" s="464" customFormat="1" ht="51" customHeight="1" x14ac:dyDescent="0.4">
      <c r="A13" s="203" t="s">
        <v>367</v>
      </c>
      <c r="B13" s="502" t="s">
        <v>360</v>
      </c>
      <c r="C13" s="196">
        <v>0</v>
      </c>
      <c r="D13" s="196">
        <v>0</v>
      </c>
      <c r="E13" s="196">
        <v>0</v>
      </c>
      <c r="F13" s="196">
        <v>0</v>
      </c>
      <c r="G13" s="196">
        <v>0</v>
      </c>
      <c r="H13" s="196">
        <v>0</v>
      </c>
      <c r="I13" s="196">
        <v>0</v>
      </c>
      <c r="J13" s="196">
        <v>7658.91716</v>
      </c>
      <c r="K13" s="196">
        <v>0</v>
      </c>
      <c r="L13" s="196">
        <v>0</v>
      </c>
      <c r="M13" s="1562"/>
      <c r="N13" s="196">
        <v>394.19304999999997</v>
      </c>
      <c r="O13" s="196">
        <v>0</v>
      </c>
      <c r="P13" s="196">
        <v>0</v>
      </c>
      <c r="Q13" s="196">
        <v>0</v>
      </c>
      <c r="R13" s="196">
        <v>0</v>
      </c>
      <c r="S13" s="196"/>
      <c r="T13" s="196">
        <v>0</v>
      </c>
      <c r="U13" s="196">
        <v>537.89717000000007</v>
      </c>
      <c r="V13" s="196">
        <v>2665.95309</v>
      </c>
      <c r="W13" s="196">
        <v>0</v>
      </c>
      <c r="X13" s="196">
        <v>0</v>
      </c>
      <c r="Y13" s="590">
        <v>11256.960469999998</v>
      </c>
      <c r="Z13" s="196">
        <v>1925809.22542</v>
      </c>
      <c r="AA13" s="590">
        <v>1937066.1858900001</v>
      </c>
      <c r="AC13" s="684"/>
    </row>
    <row r="14" spans="1:29" s="464" customFormat="1" ht="51" customHeight="1" x14ac:dyDescent="0.4">
      <c r="A14" s="203" t="s">
        <v>368</v>
      </c>
      <c r="B14" s="502" t="s">
        <v>362</v>
      </c>
      <c r="C14" s="196">
        <v>43751.725310000002</v>
      </c>
      <c r="D14" s="196">
        <v>13103668.04384</v>
      </c>
      <c r="E14" s="196">
        <v>1433.3862900000001</v>
      </c>
      <c r="F14" s="196">
        <v>118888.25973999999</v>
      </c>
      <c r="G14" s="196">
        <v>172233.14994999999</v>
      </c>
      <c r="H14" s="196">
        <v>0</v>
      </c>
      <c r="I14" s="196">
        <v>-36170.337810000005</v>
      </c>
      <c r="J14" s="196">
        <v>430482.93978000002</v>
      </c>
      <c r="K14" s="196">
        <v>220742.54975999999</v>
      </c>
      <c r="L14" s="196">
        <v>58952.471490000004</v>
      </c>
      <c r="M14" s="1562"/>
      <c r="N14" s="196">
        <v>919485.11260182597</v>
      </c>
      <c r="O14" s="196">
        <v>46483.013639999997</v>
      </c>
      <c r="P14" s="196">
        <v>4017.7308599999997</v>
      </c>
      <c r="Q14" s="196">
        <v>302821.47664999997</v>
      </c>
      <c r="R14" s="196">
        <v>0</v>
      </c>
      <c r="S14" s="196"/>
      <c r="T14" s="196">
        <v>21311.14618</v>
      </c>
      <c r="U14" s="196">
        <v>32994.928359999998</v>
      </c>
      <c r="V14" s="196">
        <v>454168.36408999999</v>
      </c>
      <c r="W14" s="196">
        <v>87763.049400000004</v>
      </c>
      <c r="X14" s="196">
        <v>0</v>
      </c>
      <c r="Y14" s="590">
        <v>15983027.010131827</v>
      </c>
      <c r="Z14" s="196">
        <v>66017.012119999999</v>
      </c>
      <c r="AA14" s="590">
        <v>16049044.022251826</v>
      </c>
      <c r="AC14" s="684"/>
    </row>
    <row r="15" spans="1:29" s="464" customFormat="1" ht="58.5" customHeight="1" x14ac:dyDescent="0.4">
      <c r="A15" s="203" t="s">
        <v>369</v>
      </c>
      <c r="B15" s="502" t="s">
        <v>364</v>
      </c>
      <c r="C15" s="591">
        <v>3819578.5241199997</v>
      </c>
      <c r="D15" s="591">
        <v>71105710.397279993</v>
      </c>
      <c r="E15" s="591">
        <v>575002.81328999996</v>
      </c>
      <c r="F15" s="591">
        <v>21115027.31518</v>
      </c>
      <c r="G15" s="591">
        <v>23797375.692730002</v>
      </c>
      <c r="H15" s="591">
        <v>10306.85629</v>
      </c>
      <c r="I15" s="591">
        <v>1835139.9607599999</v>
      </c>
      <c r="J15" s="591">
        <v>62149668.858739994</v>
      </c>
      <c r="K15" s="591">
        <v>2604855.6790900002</v>
      </c>
      <c r="L15" s="591">
        <v>25292136.538810007</v>
      </c>
      <c r="M15" s="1563">
        <v>0</v>
      </c>
      <c r="N15" s="591">
        <v>33622223.93521817</v>
      </c>
      <c r="O15" s="591">
        <v>10748981.309180001</v>
      </c>
      <c r="P15" s="591">
        <v>999025.1666</v>
      </c>
      <c r="Q15" s="591">
        <v>20370387.539780002</v>
      </c>
      <c r="R15" s="591">
        <v>135802.16806999999</v>
      </c>
      <c r="S15" s="591">
        <v>0</v>
      </c>
      <c r="T15" s="591">
        <v>109876.63676000001</v>
      </c>
      <c r="U15" s="591">
        <v>2732920.2757299999</v>
      </c>
      <c r="V15" s="591">
        <v>51285282.009549998</v>
      </c>
      <c r="W15" s="591">
        <v>5063620.7433700003</v>
      </c>
      <c r="X15" s="591">
        <v>4042017.9160000002</v>
      </c>
      <c r="Y15" s="580">
        <v>341414940.33654815</v>
      </c>
      <c r="Z15" s="591">
        <v>1859792.2132999999</v>
      </c>
      <c r="AA15" s="580">
        <v>343274732.54984814</v>
      </c>
      <c r="AC15" s="684"/>
    </row>
    <row r="16" spans="1:29" s="464" customFormat="1" ht="58.5" customHeight="1" x14ac:dyDescent="0.4">
      <c r="A16" s="685" t="s">
        <v>354</v>
      </c>
      <c r="B16" s="683" t="s">
        <v>370</v>
      </c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562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590"/>
      <c r="Z16" s="196"/>
      <c r="AA16" s="590"/>
      <c r="AC16" s="684"/>
    </row>
    <row r="17" spans="1:29" s="464" customFormat="1" ht="51" customHeight="1" x14ac:dyDescent="0.4">
      <c r="A17" s="203" t="s">
        <v>371</v>
      </c>
      <c r="B17" s="502" t="s">
        <v>358</v>
      </c>
      <c r="C17" s="196">
        <v>880756.37699999998</v>
      </c>
      <c r="D17" s="196">
        <v>2660887.5388400001</v>
      </c>
      <c r="E17" s="196">
        <v>1503662.334</v>
      </c>
      <c r="F17" s="196">
        <v>303536.93274000002</v>
      </c>
      <c r="G17" s="196">
        <v>1451188.2859999998</v>
      </c>
      <c r="H17" s="196">
        <v>0</v>
      </c>
      <c r="I17" s="196">
        <v>4025253.7740000002</v>
      </c>
      <c r="J17" s="196">
        <v>2390575.2477199999</v>
      </c>
      <c r="K17" s="196">
        <v>1647569.5167799999</v>
      </c>
      <c r="L17" s="196">
        <v>2818660.0681199995</v>
      </c>
      <c r="M17" s="1562"/>
      <c r="N17" s="196">
        <v>11101480.7039</v>
      </c>
      <c r="O17" s="196">
        <v>282590.69910000003</v>
      </c>
      <c r="P17" s="196">
        <v>55523.961380000001</v>
      </c>
      <c r="Q17" s="196">
        <v>3018189.1395399999</v>
      </c>
      <c r="R17" s="196">
        <v>435879.82938999997</v>
      </c>
      <c r="S17" s="196"/>
      <c r="T17" s="196">
        <v>1434993.281</v>
      </c>
      <c r="U17" s="196">
        <v>3616855.2540000002</v>
      </c>
      <c r="V17" s="196">
        <v>12667254.368389999</v>
      </c>
      <c r="W17" s="196">
        <v>504910.90600000002</v>
      </c>
      <c r="X17" s="196">
        <v>1401359.2760000001</v>
      </c>
      <c r="Y17" s="590">
        <v>52201127.493900008</v>
      </c>
      <c r="Z17" s="196">
        <v>0</v>
      </c>
      <c r="AA17" s="590">
        <v>52201127.493900008</v>
      </c>
      <c r="AC17" s="684"/>
    </row>
    <row r="18" spans="1:29" s="464" customFormat="1" ht="51" customHeight="1" x14ac:dyDescent="0.4">
      <c r="A18" s="203" t="s">
        <v>372</v>
      </c>
      <c r="B18" s="502" t="s">
        <v>360</v>
      </c>
      <c r="C18" s="196">
        <v>0</v>
      </c>
      <c r="D18" s="196">
        <v>0</v>
      </c>
      <c r="E18" s="196">
        <v>0</v>
      </c>
      <c r="F18" s="196">
        <v>0</v>
      </c>
      <c r="G18" s="196">
        <v>0</v>
      </c>
      <c r="H18" s="196">
        <v>0</v>
      </c>
      <c r="I18" s="196">
        <v>0</v>
      </c>
      <c r="J18" s="196">
        <v>0</v>
      </c>
      <c r="K18" s="196">
        <v>0</v>
      </c>
      <c r="L18" s="196">
        <v>0</v>
      </c>
      <c r="M18" s="1562"/>
      <c r="N18" s="196">
        <v>0</v>
      </c>
      <c r="O18" s="196">
        <v>0</v>
      </c>
      <c r="P18" s="196">
        <v>0</v>
      </c>
      <c r="Q18" s="196">
        <v>0</v>
      </c>
      <c r="R18" s="196">
        <v>0</v>
      </c>
      <c r="S18" s="196"/>
      <c r="T18" s="196">
        <v>0</v>
      </c>
      <c r="U18" s="196">
        <v>0</v>
      </c>
      <c r="V18" s="196">
        <v>0</v>
      </c>
      <c r="W18" s="196">
        <v>0</v>
      </c>
      <c r="X18" s="196">
        <v>0</v>
      </c>
      <c r="Y18" s="590">
        <v>0</v>
      </c>
      <c r="Z18" s="196">
        <v>0</v>
      </c>
      <c r="AA18" s="590">
        <v>0</v>
      </c>
      <c r="AC18" s="684"/>
    </row>
    <row r="19" spans="1:29" s="464" customFormat="1" ht="51" customHeight="1" x14ac:dyDescent="0.4">
      <c r="A19" s="203" t="s">
        <v>373</v>
      </c>
      <c r="B19" s="502" t="s">
        <v>362</v>
      </c>
      <c r="C19" s="196">
        <v>0</v>
      </c>
      <c r="D19" s="196">
        <v>0</v>
      </c>
      <c r="E19" s="196">
        <v>0</v>
      </c>
      <c r="F19" s="196">
        <v>30493.211489999998</v>
      </c>
      <c r="G19" s="196">
        <v>92440.227107999992</v>
      </c>
      <c r="H19" s="196">
        <v>0</v>
      </c>
      <c r="I19" s="196">
        <v>529005.36047000007</v>
      </c>
      <c r="J19" s="196">
        <v>7172.9045300000007</v>
      </c>
      <c r="K19" s="196">
        <v>69784.308620000011</v>
      </c>
      <c r="L19" s="196">
        <v>21807.46573</v>
      </c>
      <c r="M19" s="1562"/>
      <c r="N19" s="196">
        <v>-2639.68181</v>
      </c>
      <c r="O19" s="196">
        <v>0</v>
      </c>
      <c r="P19" s="196">
        <v>199.70921999999999</v>
      </c>
      <c r="Q19" s="196">
        <v>199769.03263</v>
      </c>
      <c r="R19" s="196">
        <v>29347.742559999999</v>
      </c>
      <c r="S19" s="196"/>
      <c r="T19" s="196">
        <v>14373.089619999999</v>
      </c>
      <c r="U19" s="196">
        <v>93565.232599999988</v>
      </c>
      <c r="V19" s="196">
        <v>105626.84412000001</v>
      </c>
      <c r="W19" s="196">
        <v>7935.2979999999998</v>
      </c>
      <c r="X19" s="196">
        <v>294.07119</v>
      </c>
      <c r="Y19" s="590">
        <v>1199174.8160780002</v>
      </c>
      <c r="Z19" s="196">
        <v>0</v>
      </c>
      <c r="AA19" s="590">
        <v>1199174.8160780002</v>
      </c>
      <c r="AC19" s="684"/>
    </row>
    <row r="20" spans="1:29" s="464" customFormat="1" ht="58.5" customHeight="1" x14ac:dyDescent="0.4">
      <c r="A20" s="203" t="s">
        <v>374</v>
      </c>
      <c r="B20" s="502" t="s">
        <v>364</v>
      </c>
      <c r="C20" s="591">
        <v>880756.37699999998</v>
      </c>
      <c r="D20" s="591">
        <v>2660887.5388400001</v>
      </c>
      <c r="E20" s="591">
        <v>1503662.334</v>
      </c>
      <c r="F20" s="591">
        <v>273043.72125</v>
      </c>
      <c r="G20" s="591">
        <v>1358748.0588919998</v>
      </c>
      <c r="H20" s="591">
        <v>0</v>
      </c>
      <c r="I20" s="591">
        <v>3496248.41353</v>
      </c>
      <c r="J20" s="591">
        <v>2383402.3431899999</v>
      </c>
      <c r="K20" s="591">
        <v>1577785.2081599999</v>
      </c>
      <c r="L20" s="591">
        <v>2796852.6023899997</v>
      </c>
      <c r="M20" s="1563">
        <v>0</v>
      </c>
      <c r="N20" s="591">
        <v>11104120.385710001</v>
      </c>
      <c r="O20" s="591">
        <v>282590.69910000003</v>
      </c>
      <c r="P20" s="591">
        <v>55324.252160000004</v>
      </c>
      <c r="Q20" s="591">
        <v>2818420.1069100001</v>
      </c>
      <c r="R20" s="591">
        <v>406532.08682999999</v>
      </c>
      <c r="S20" s="591">
        <v>0</v>
      </c>
      <c r="T20" s="591">
        <v>1420620.19138</v>
      </c>
      <c r="U20" s="591">
        <v>3523290.0214</v>
      </c>
      <c r="V20" s="591">
        <v>12561627.52427</v>
      </c>
      <c r="W20" s="591">
        <v>496975.60800000001</v>
      </c>
      <c r="X20" s="591">
        <v>1401065.20481</v>
      </c>
      <c r="Y20" s="580">
        <v>51001952.677822009</v>
      </c>
      <c r="Z20" s="591">
        <v>0</v>
      </c>
      <c r="AA20" s="580">
        <v>51001952.677822009</v>
      </c>
      <c r="AC20" s="684"/>
    </row>
    <row r="21" spans="1:29" s="464" customFormat="1" ht="58.5" customHeight="1" x14ac:dyDescent="0.4">
      <c r="A21" s="685" t="s">
        <v>693</v>
      </c>
      <c r="B21" s="683" t="s">
        <v>376</v>
      </c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562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590"/>
      <c r="Z21" s="196"/>
      <c r="AA21" s="590"/>
      <c r="AC21" s="684"/>
    </row>
    <row r="22" spans="1:29" s="464" customFormat="1" ht="51" customHeight="1" x14ac:dyDescent="0.4">
      <c r="A22" s="203" t="s">
        <v>377</v>
      </c>
      <c r="B22" s="502" t="s">
        <v>358</v>
      </c>
      <c r="C22" s="196">
        <v>6251129.2426100001</v>
      </c>
      <c r="D22" s="196">
        <v>105173559.34085</v>
      </c>
      <c r="E22" s="196">
        <v>2364368.39</v>
      </c>
      <c r="F22" s="196">
        <v>27303114.379299998</v>
      </c>
      <c r="G22" s="196">
        <v>30380780.831830002</v>
      </c>
      <c r="H22" s="196">
        <v>10600.289290000001</v>
      </c>
      <c r="I22" s="196">
        <v>7343249.1976100001</v>
      </c>
      <c r="J22" s="196">
        <v>83664246.954879999</v>
      </c>
      <c r="K22" s="196">
        <v>6058296.7761599999</v>
      </c>
      <c r="L22" s="196">
        <v>36409565.504248269</v>
      </c>
      <c r="M22" s="1562">
        <v>0</v>
      </c>
      <c r="N22" s="196">
        <v>57833730.167580001</v>
      </c>
      <c r="O22" s="196">
        <v>12459360.56697</v>
      </c>
      <c r="P22" s="196">
        <v>1221485.3511300001</v>
      </c>
      <c r="Q22" s="196">
        <v>31919433.462510005</v>
      </c>
      <c r="R22" s="196">
        <v>581526.22672999999</v>
      </c>
      <c r="S22" s="196">
        <v>0</v>
      </c>
      <c r="T22" s="196">
        <v>1645762.0247599999</v>
      </c>
      <c r="U22" s="196">
        <v>6892006.4677499998</v>
      </c>
      <c r="V22" s="196">
        <v>72050857.537870005</v>
      </c>
      <c r="W22" s="196">
        <v>6405152.4731800007</v>
      </c>
      <c r="X22" s="196">
        <v>7205537.7819999997</v>
      </c>
      <c r="Y22" s="590">
        <v>503173762.96725827</v>
      </c>
      <c r="Z22" s="196">
        <v>0</v>
      </c>
      <c r="AA22" s="590">
        <v>503173762.96725827</v>
      </c>
      <c r="AC22" s="684"/>
    </row>
    <row r="23" spans="1:29" s="464" customFormat="1" ht="51" customHeight="1" x14ac:dyDescent="0.4">
      <c r="A23" s="203" t="s">
        <v>378</v>
      </c>
      <c r="B23" s="502" t="s">
        <v>360</v>
      </c>
      <c r="C23" s="196">
        <v>0</v>
      </c>
      <c r="D23" s="196">
        <v>0</v>
      </c>
      <c r="E23" s="196">
        <v>0</v>
      </c>
      <c r="F23" s="196">
        <v>0</v>
      </c>
      <c r="G23" s="196">
        <v>0</v>
      </c>
      <c r="H23" s="196">
        <v>0</v>
      </c>
      <c r="I23" s="196">
        <v>741.62152000000003</v>
      </c>
      <c r="J23" s="196">
        <v>7658.91716</v>
      </c>
      <c r="K23" s="196">
        <v>0</v>
      </c>
      <c r="L23" s="196">
        <v>0</v>
      </c>
      <c r="M23" s="1562">
        <v>0</v>
      </c>
      <c r="N23" s="196">
        <v>1488.3015500000001</v>
      </c>
      <c r="O23" s="196">
        <v>0</v>
      </c>
      <c r="P23" s="196">
        <v>0</v>
      </c>
      <c r="Q23" s="196">
        <v>0</v>
      </c>
      <c r="R23" s="196">
        <v>0</v>
      </c>
      <c r="S23" s="196">
        <v>0</v>
      </c>
      <c r="T23" s="196">
        <v>0</v>
      </c>
      <c r="U23" s="196">
        <v>558.77051000000006</v>
      </c>
      <c r="V23" s="196">
        <v>2773.9121599999999</v>
      </c>
      <c r="W23" s="196">
        <v>0</v>
      </c>
      <c r="X23" s="196">
        <v>0</v>
      </c>
      <c r="Y23" s="590">
        <v>13221.5229</v>
      </c>
      <c r="Z23" s="196">
        <v>4559203.6449600002</v>
      </c>
      <c r="AA23" s="590">
        <v>4572425.1678600004</v>
      </c>
      <c r="AC23" s="684"/>
    </row>
    <row r="24" spans="1:29" s="684" customFormat="1" ht="51" customHeight="1" x14ac:dyDescent="0.4">
      <c r="A24" s="203" t="s">
        <v>379</v>
      </c>
      <c r="B24" s="502" t="s">
        <v>362</v>
      </c>
      <c r="C24" s="196">
        <v>43346.724470000001</v>
      </c>
      <c r="D24" s="196">
        <v>18290062.419459999</v>
      </c>
      <c r="E24" s="196">
        <v>3811.5839999999998</v>
      </c>
      <c r="F24" s="196">
        <v>159563.85468999998</v>
      </c>
      <c r="G24" s="196">
        <v>456740.75185799995</v>
      </c>
      <c r="H24" s="196">
        <v>0</v>
      </c>
      <c r="I24" s="196">
        <v>375943.4524200001</v>
      </c>
      <c r="J24" s="196">
        <v>636867.45165000006</v>
      </c>
      <c r="K24" s="196">
        <v>369957.36609000002</v>
      </c>
      <c r="L24" s="196">
        <v>129739.33048</v>
      </c>
      <c r="M24" s="1562">
        <v>0</v>
      </c>
      <c r="N24" s="196">
        <v>1163200.67291</v>
      </c>
      <c r="O24" s="196">
        <v>67621.356809999997</v>
      </c>
      <c r="P24" s="196">
        <v>7417.4626600000001</v>
      </c>
      <c r="Q24" s="196">
        <v>481332.65808999992</v>
      </c>
      <c r="R24" s="196">
        <v>29347.742559999999</v>
      </c>
      <c r="S24" s="196">
        <v>0</v>
      </c>
      <c r="T24" s="196">
        <v>58453.659950000001</v>
      </c>
      <c r="U24" s="196">
        <v>123093.17385999998</v>
      </c>
      <c r="V24" s="196">
        <v>802518.95064000005</v>
      </c>
      <c r="W24" s="196">
        <v>128515.17531999999</v>
      </c>
      <c r="X24" s="196">
        <v>12793.405930000001</v>
      </c>
      <c r="Y24" s="590">
        <v>23340327.193847995</v>
      </c>
      <c r="Z24" s="196">
        <v>184077.34026</v>
      </c>
      <c r="AA24" s="590">
        <v>23524404.534107994</v>
      </c>
    </row>
    <row r="25" spans="1:29" s="684" customFormat="1" ht="58.5" customHeight="1" x14ac:dyDescent="0.4">
      <c r="A25" s="686" t="s">
        <v>380</v>
      </c>
      <c r="B25" s="550" t="s">
        <v>364</v>
      </c>
      <c r="C25" s="591">
        <v>6207782.5181400003</v>
      </c>
      <c r="D25" s="591">
        <v>86883496.921389997</v>
      </c>
      <c r="E25" s="591">
        <v>2360556.8060000003</v>
      </c>
      <c r="F25" s="591">
        <v>27143550.524609998</v>
      </c>
      <c r="G25" s="591">
        <v>29924040.079972003</v>
      </c>
      <c r="H25" s="591">
        <v>10600.289290000001</v>
      </c>
      <c r="I25" s="591">
        <v>6968047.3667099997</v>
      </c>
      <c r="J25" s="591">
        <v>83035038.42039001</v>
      </c>
      <c r="K25" s="591">
        <v>5688339.4100700002</v>
      </c>
      <c r="L25" s="591">
        <v>36279826.173768267</v>
      </c>
      <c r="M25" s="1563">
        <v>0</v>
      </c>
      <c r="N25" s="591">
        <v>56672017.796220005</v>
      </c>
      <c r="O25" s="591">
        <v>12391739.21016</v>
      </c>
      <c r="P25" s="591">
        <v>1214067.8884700001</v>
      </c>
      <c r="Q25" s="591">
        <v>31438100.804420006</v>
      </c>
      <c r="R25" s="591">
        <v>552178.48416999995</v>
      </c>
      <c r="S25" s="591">
        <v>0</v>
      </c>
      <c r="T25" s="591">
        <v>1587308.3648099999</v>
      </c>
      <c r="U25" s="591">
        <v>6769472.0644000005</v>
      </c>
      <c r="V25" s="591">
        <v>71251112.499390006</v>
      </c>
      <c r="W25" s="591">
        <v>6276637.2978600003</v>
      </c>
      <c r="X25" s="591">
        <v>7192744.3760699993</v>
      </c>
      <c r="Y25" s="580">
        <v>479846657.29631037</v>
      </c>
      <c r="Z25" s="591">
        <v>4375126.3047000002</v>
      </c>
      <c r="AA25" s="580">
        <v>484221783.60101038</v>
      </c>
    </row>
    <row r="34" s="593" customFormat="1" x14ac:dyDescent="0.4"/>
    <row r="50" spans="4:14" x14ac:dyDescent="0.4">
      <c r="D50" s="593"/>
      <c r="K50" s="593"/>
      <c r="N50" s="593"/>
    </row>
  </sheetData>
  <mergeCells count="8">
    <mergeCell ref="A1:H1"/>
    <mergeCell ref="A2:H2"/>
    <mergeCell ref="Y3:AA3"/>
    <mergeCell ref="C4:X4"/>
    <mergeCell ref="Y4:Y5"/>
    <mergeCell ref="Z4:Z5"/>
    <mergeCell ref="AA4:AA5"/>
    <mergeCell ref="A4:A5"/>
  </mergeCells>
  <pageMargins left="0.25" right="0.25" top="0.75" bottom="0.75" header="0.3" footer="0.3"/>
  <pageSetup paperSize="9" scale="29" orientation="landscape" r:id="rId1"/>
  <headerFooter>
    <oddFooter>&amp;C23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79998168889431442"/>
    <pageSetUpPr fitToPage="1"/>
  </sheetPr>
  <dimension ref="A1:AA47"/>
  <sheetViews>
    <sheetView view="pageBreakPreview" zoomScale="50" zoomScaleNormal="60" zoomScaleSheetLayoutView="50" workbookViewId="0">
      <pane xSplit="2" ySplit="5" topLeftCell="E14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9" defaultRowHeight="21" x14ac:dyDescent="0.4"/>
  <cols>
    <col min="1" max="1" width="35.3984375" style="48" bestFit="1" customWidth="1"/>
    <col min="2" max="2" width="32.8984375" style="48" hidden="1" customWidth="1"/>
    <col min="3" max="3" width="14.09765625" style="48" bestFit="1" customWidth="1"/>
    <col min="4" max="4" width="15.3984375" style="48" bestFit="1" customWidth="1"/>
    <col min="5" max="5" width="14.09765625" style="48" bestFit="1" customWidth="1"/>
    <col min="6" max="6" width="14.8984375" style="48" bestFit="1" customWidth="1"/>
    <col min="7" max="7" width="15.296875" style="48" bestFit="1" customWidth="1"/>
    <col min="8" max="8" width="13.3984375" style="48" customWidth="1"/>
    <col min="9" max="9" width="14.3984375" style="48" bestFit="1" customWidth="1"/>
    <col min="10" max="10" width="14.8984375" style="48" bestFit="1" customWidth="1"/>
    <col min="11" max="11" width="14.09765625" style="48" bestFit="1" customWidth="1"/>
    <col min="12" max="12" width="15.296875" style="48" bestFit="1" customWidth="1"/>
    <col min="13" max="13" width="10.8984375" style="48" bestFit="1" customWidth="1"/>
    <col min="14" max="14" width="15.09765625" style="48" bestFit="1" customWidth="1"/>
    <col min="15" max="15" width="14.296875" style="48" bestFit="1" customWidth="1"/>
    <col min="16" max="16" width="14.09765625" style="48" bestFit="1" customWidth="1"/>
    <col min="17" max="17" width="15.296875" style="48" bestFit="1" customWidth="1"/>
    <col min="18" max="18" width="15.59765625" style="48" customWidth="1"/>
    <col min="19" max="19" width="13.3984375" style="48" hidden="1" customWidth="1"/>
    <col min="20" max="20" width="14.09765625" style="48" bestFit="1" customWidth="1"/>
    <col min="21" max="21" width="14.296875" style="48" bestFit="1" customWidth="1"/>
    <col min="22" max="22" width="15.8984375" style="48" bestFit="1" customWidth="1"/>
    <col min="23" max="24" width="14.296875" style="48" bestFit="1" customWidth="1"/>
    <col min="25" max="25" width="16.69921875" style="48" bestFit="1" customWidth="1"/>
    <col min="26" max="26" width="14.8984375" style="48" bestFit="1" customWidth="1"/>
    <col min="27" max="27" width="16.69921875" style="48" bestFit="1" customWidth="1"/>
    <col min="28" max="16384" width="9" style="48"/>
  </cols>
  <sheetData>
    <row r="1" spans="1:27" ht="28.8" x14ac:dyDescent="0.4">
      <c r="A1" s="1809" t="s">
        <v>911</v>
      </c>
      <c r="B1" s="1809"/>
      <c r="C1" s="1809"/>
      <c r="D1" s="1809"/>
      <c r="E1" s="1809"/>
      <c r="F1" s="1809"/>
    </row>
    <row r="2" spans="1:27" ht="28.8" x14ac:dyDescent="0.4">
      <c r="A2" s="1809" t="s">
        <v>962</v>
      </c>
      <c r="B2" s="1809"/>
      <c r="C2" s="1809"/>
      <c r="D2" s="1809"/>
      <c r="E2" s="1809"/>
      <c r="F2" s="1809"/>
    </row>
    <row r="3" spans="1:27" x14ac:dyDescent="0.4">
      <c r="A3" s="47"/>
      <c r="B3" s="47"/>
      <c r="C3" s="1096">
        <v>1000</v>
      </c>
      <c r="Y3" s="1787" t="s">
        <v>439</v>
      </c>
      <c r="Z3" s="1787"/>
      <c r="AA3" s="1787"/>
    </row>
    <row r="4" spans="1:27" x14ac:dyDescent="0.4">
      <c r="A4" s="1817" t="s">
        <v>0</v>
      </c>
      <c r="B4" s="1818"/>
      <c r="C4" s="1812" t="s">
        <v>351</v>
      </c>
      <c r="D4" s="1812"/>
      <c r="E4" s="1812"/>
      <c r="F4" s="1812"/>
      <c r="G4" s="1812"/>
      <c r="H4" s="1812"/>
      <c r="I4" s="1812"/>
      <c r="J4" s="1812"/>
      <c r="K4" s="1812"/>
      <c r="L4" s="1812"/>
      <c r="M4" s="1812"/>
      <c r="N4" s="1812"/>
      <c r="O4" s="1812"/>
      <c r="P4" s="1812"/>
      <c r="Q4" s="1812"/>
      <c r="R4" s="1812"/>
      <c r="S4" s="1812"/>
      <c r="T4" s="1812"/>
      <c r="U4" s="1812"/>
      <c r="V4" s="1812"/>
      <c r="W4" s="1812"/>
      <c r="X4" s="1812"/>
      <c r="Y4" s="1815" t="s">
        <v>250</v>
      </c>
      <c r="Z4" s="1813" t="s">
        <v>355</v>
      </c>
      <c r="AA4" s="1810" t="s">
        <v>381</v>
      </c>
    </row>
    <row r="5" spans="1:27" x14ac:dyDescent="0.4">
      <c r="A5" s="1819"/>
      <c r="B5" s="1820"/>
      <c r="C5" s="1097" t="s">
        <v>636</v>
      </c>
      <c r="D5" s="1097" t="s">
        <v>159</v>
      </c>
      <c r="E5" s="1097" t="s">
        <v>694</v>
      </c>
      <c r="F5" s="1097" t="s">
        <v>160</v>
      </c>
      <c r="G5" s="1097" t="s">
        <v>161</v>
      </c>
      <c r="H5" s="1097" t="s">
        <v>162</v>
      </c>
      <c r="I5" s="1097" t="s">
        <v>163</v>
      </c>
      <c r="J5" s="1097" t="s">
        <v>164</v>
      </c>
      <c r="K5" s="1097" t="s">
        <v>165</v>
      </c>
      <c r="L5" s="1097" t="s">
        <v>166</v>
      </c>
      <c r="M5" s="1097" t="s">
        <v>690</v>
      </c>
      <c r="N5" s="1097" t="s">
        <v>167</v>
      </c>
      <c r="O5" s="1097" t="s">
        <v>168</v>
      </c>
      <c r="P5" s="49" t="s">
        <v>169</v>
      </c>
      <c r="Q5" s="1097" t="s">
        <v>170</v>
      </c>
      <c r="R5" s="1097" t="s">
        <v>171</v>
      </c>
      <c r="S5" s="1097" t="s">
        <v>172</v>
      </c>
      <c r="T5" s="1097" t="s">
        <v>695</v>
      </c>
      <c r="U5" s="1097" t="s">
        <v>884</v>
      </c>
      <c r="V5" s="1097" t="s">
        <v>173</v>
      </c>
      <c r="W5" s="1097" t="s">
        <v>174</v>
      </c>
      <c r="X5" s="1097" t="s">
        <v>691</v>
      </c>
      <c r="Y5" s="1816"/>
      <c r="Z5" s="1814"/>
      <c r="AA5" s="1811"/>
    </row>
    <row r="6" spans="1:27" s="150" customFormat="1" ht="51" customHeight="1" x14ac:dyDescent="0.25">
      <c r="A6" s="148" t="s">
        <v>352</v>
      </c>
      <c r="B6" s="149" t="s">
        <v>356</v>
      </c>
      <c r="C6" s="1098"/>
      <c r="D6" s="1098"/>
      <c r="E6" s="1098"/>
      <c r="F6" s="1098"/>
      <c r="G6" s="1098"/>
      <c r="H6" s="1098"/>
      <c r="I6" s="1098"/>
      <c r="J6" s="1098"/>
      <c r="K6" s="1098"/>
      <c r="L6" s="1098"/>
      <c r="M6" s="1538"/>
      <c r="N6" s="1098"/>
      <c r="O6" s="1098"/>
      <c r="P6" s="1098"/>
      <c r="Q6" s="1098"/>
      <c r="R6" s="1098"/>
      <c r="S6" s="1098"/>
      <c r="T6" s="1098"/>
      <c r="U6" s="1098"/>
      <c r="V6" s="1098"/>
      <c r="W6" s="1098"/>
      <c r="X6" s="1098"/>
      <c r="Y6" s="1099"/>
      <c r="Z6" s="1098"/>
      <c r="AA6" s="1099"/>
    </row>
    <row r="7" spans="1:27" s="150" customFormat="1" ht="51" customHeight="1" x14ac:dyDescent="0.25">
      <c r="A7" s="145" t="s">
        <v>357</v>
      </c>
      <c r="B7" s="146" t="s">
        <v>358</v>
      </c>
      <c r="C7" s="151">
        <v>488916.25300000003</v>
      </c>
      <c r="D7" s="151">
        <v>9172581.6888799984</v>
      </c>
      <c r="E7" s="151">
        <v>278848.43300000002</v>
      </c>
      <c r="F7" s="151">
        <v>5229825.4817399997</v>
      </c>
      <c r="G7" s="151">
        <v>4623054.4160000002</v>
      </c>
      <c r="H7" s="151">
        <v>293.43299999999999</v>
      </c>
      <c r="I7" s="151">
        <v>1068952.7990000001</v>
      </c>
      <c r="J7" s="151">
        <v>15443824.68866</v>
      </c>
      <c r="K7" s="151">
        <v>661527.49788000004</v>
      </c>
      <c r="L7" s="151">
        <v>6018879.1715099998</v>
      </c>
      <c r="M7" s="1539"/>
      <c r="N7" s="151">
        <v>10898306.786590001</v>
      </c>
      <c r="O7" s="151">
        <v>962425.15552999999</v>
      </c>
      <c r="P7" s="151">
        <v>146769.56985</v>
      </c>
      <c r="Q7" s="151">
        <v>6996550.0071999999</v>
      </c>
      <c r="R7" s="151">
        <v>1388.1002699999999</v>
      </c>
      <c r="S7" s="151"/>
      <c r="T7" s="151">
        <v>25280.256000000001</v>
      </c>
      <c r="U7" s="151">
        <v>400408.85600000003</v>
      </c>
      <c r="V7" s="151">
        <v>6715759.5866</v>
      </c>
      <c r="W7" s="151">
        <v>632155.59499999997</v>
      </c>
      <c r="X7" s="151">
        <v>1566909.1969999999</v>
      </c>
      <c r="Y7" s="152">
        <v>71332656.972709984</v>
      </c>
      <c r="Z7" s="151">
        <v>0</v>
      </c>
      <c r="AA7" s="1100">
        <v>71332656.972709984</v>
      </c>
    </row>
    <row r="8" spans="1:27" s="150" customFormat="1" ht="51" customHeight="1" x14ac:dyDescent="0.25">
      <c r="A8" s="145" t="s">
        <v>359</v>
      </c>
      <c r="B8" s="146" t="s">
        <v>360</v>
      </c>
      <c r="C8" s="151">
        <v>0</v>
      </c>
      <c r="D8" s="151">
        <v>0</v>
      </c>
      <c r="E8" s="151">
        <v>0</v>
      </c>
      <c r="F8" s="151">
        <v>0</v>
      </c>
      <c r="G8" s="151">
        <v>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39"/>
      <c r="N8" s="151">
        <v>1094.1085</v>
      </c>
      <c r="O8" s="151">
        <v>0</v>
      </c>
      <c r="P8" s="151">
        <v>0</v>
      </c>
      <c r="Q8" s="151">
        <v>0</v>
      </c>
      <c r="R8" s="151">
        <v>0</v>
      </c>
      <c r="S8" s="151"/>
      <c r="T8" s="151">
        <v>0</v>
      </c>
      <c r="U8" s="151">
        <v>20.873339999999999</v>
      </c>
      <c r="V8" s="151">
        <v>107.95907000000001</v>
      </c>
      <c r="W8" s="151">
        <v>0</v>
      </c>
      <c r="X8" s="151">
        <v>0</v>
      </c>
      <c r="Y8" s="152">
        <v>1222.9409100000003</v>
      </c>
      <c r="Z8" s="151">
        <v>576562.31310999999</v>
      </c>
      <c r="AA8" s="1100">
        <v>577785.25401999999</v>
      </c>
    </row>
    <row r="9" spans="1:27" s="150" customFormat="1" ht="51" customHeight="1" x14ac:dyDescent="0.25">
      <c r="A9" s="145" t="s">
        <v>361</v>
      </c>
      <c r="B9" s="146" t="s">
        <v>362</v>
      </c>
      <c r="C9" s="151">
        <v>802.32564000000002</v>
      </c>
      <c r="D9" s="151">
        <v>3535330.5605600001</v>
      </c>
      <c r="E9" s="151">
        <v>958.99635999999998</v>
      </c>
      <c r="F9" s="151">
        <v>5615.4415499999996</v>
      </c>
      <c r="G9" s="151">
        <v>181234.46797</v>
      </c>
      <c r="H9" s="151">
        <v>0</v>
      </c>
      <c r="I9" s="151">
        <v>154.14138</v>
      </c>
      <c r="J9" s="1101">
        <v>33865.042659999999</v>
      </c>
      <c r="K9" s="151">
        <v>3648.6104700000001</v>
      </c>
      <c r="L9" s="151">
        <v>48514.984049999999</v>
      </c>
      <c r="M9" s="1539"/>
      <c r="N9" s="1101">
        <v>89240.319493190706</v>
      </c>
      <c r="O9" s="151">
        <v>154.25301000000002</v>
      </c>
      <c r="P9" s="151">
        <v>2428.0052700000001</v>
      </c>
      <c r="Q9" s="151">
        <v>3233.277</v>
      </c>
      <c r="R9" s="151">
        <v>0</v>
      </c>
      <c r="S9" s="151"/>
      <c r="T9" s="151">
        <v>4.9550000000000001</v>
      </c>
      <c r="U9" s="1101">
        <v>190.36651999999998</v>
      </c>
      <c r="V9" s="151">
        <v>234089.71056000001</v>
      </c>
      <c r="W9" s="151">
        <v>7488.0266099999999</v>
      </c>
      <c r="X9" s="151">
        <v>11166.184439999999</v>
      </c>
      <c r="Y9" s="152">
        <v>4158119.6685431916</v>
      </c>
      <c r="Z9" s="151">
        <v>15869.24699</v>
      </c>
      <c r="AA9" s="1100">
        <v>4173988.9155331915</v>
      </c>
    </row>
    <row r="10" spans="1:27" s="150" customFormat="1" ht="51" customHeight="1" x14ac:dyDescent="0.25">
      <c r="A10" s="145" t="s">
        <v>363</v>
      </c>
      <c r="B10" s="146" t="s">
        <v>364</v>
      </c>
      <c r="C10" s="1102">
        <v>488113.92736000003</v>
      </c>
      <c r="D10" s="1102">
        <v>5637251.1283199983</v>
      </c>
      <c r="E10" s="1102">
        <v>277889.43664000003</v>
      </c>
      <c r="F10" s="1102">
        <v>5224210.0401900001</v>
      </c>
      <c r="G10" s="1102">
        <v>4441819.9480300006</v>
      </c>
      <c r="H10" s="1102">
        <v>293.43299999999999</v>
      </c>
      <c r="I10" s="1102">
        <v>1068798.6576200002</v>
      </c>
      <c r="J10" s="1102">
        <v>15409959.646</v>
      </c>
      <c r="K10" s="1102">
        <v>657878.88741000008</v>
      </c>
      <c r="L10" s="1102">
        <v>5970364.1874599997</v>
      </c>
      <c r="M10" s="1540">
        <v>0</v>
      </c>
      <c r="N10" s="1102">
        <v>10810160.575596809</v>
      </c>
      <c r="O10" s="1102">
        <v>962270.90252</v>
      </c>
      <c r="P10" s="1102">
        <v>144341.56458000001</v>
      </c>
      <c r="Q10" s="1102">
        <v>6993316.7302000001</v>
      </c>
      <c r="R10" s="1102">
        <v>1388.1002699999999</v>
      </c>
      <c r="S10" s="1102">
        <v>0</v>
      </c>
      <c r="T10" s="1102">
        <v>25275.300999999999</v>
      </c>
      <c r="U10" s="1102">
        <v>400239.36282000004</v>
      </c>
      <c r="V10" s="1102">
        <v>6481777.8351100003</v>
      </c>
      <c r="W10" s="1102">
        <v>624667.56839000003</v>
      </c>
      <c r="X10" s="1102">
        <v>1555743.0125599999</v>
      </c>
      <c r="Y10" s="1103">
        <v>67175760.245076805</v>
      </c>
      <c r="Z10" s="1102">
        <v>560693.06611999997</v>
      </c>
      <c r="AA10" s="1103">
        <v>67736453.311196804</v>
      </c>
    </row>
    <row r="11" spans="1:27" s="150" customFormat="1" ht="51" customHeight="1" x14ac:dyDescent="0.25">
      <c r="A11" s="153" t="s">
        <v>353</v>
      </c>
      <c r="B11" s="149" t="s">
        <v>365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39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100"/>
      <c r="Z11" s="151"/>
      <c r="AA11" s="1100"/>
    </row>
    <row r="12" spans="1:27" s="150" customFormat="1" ht="51" customHeight="1" x14ac:dyDescent="0.25">
      <c r="A12" s="145" t="s">
        <v>366</v>
      </c>
      <c r="B12" s="146" t="s">
        <v>358</v>
      </c>
      <c r="C12" s="151">
        <v>2037729.7324699999</v>
      </c>
      <c r="D12" s="151">
        <v>61687075.331029996</v>
      </c>
      <c r="E12" s="151">
        <v>573319.10983000009</v>
      </c>
      <c r="F12" s="151">
        <v>19639215.574020002</v>
      </c>
      <c r="G12" s="151">
        <v>22901835.072000001</v>
      </c>
      <c r="H12" s="151">
        <v>2131.8728700000001</v>
      </c>
      <c r="I12" s="151">
        <v>1202155.7320000001</v>
      </c>
      <c r="J12" s="151">
        <v>55371470.40969</v>
      </c>
      <c r="K12" s="151">
        <v>2289138.2537199999</v>
      </c>
      <c r="L12" s="151">
        <v>21449886.468320001</v>
      </c>
      <c r="M12" s="1539"/>
      <c r="N12" s="151">
        <v>32016221.055799998</v>
      </c>
      <c r="O12" s="151">
        <v>6283794.8225100003</v>
      </c>
      <c r="P12" s="151">
        <v>926809.92888000002</v>
      </c>
      <c r="Q12" s="151">
        <v>16714079.695629999</v>
      </c>
      <c r="R12" s="151">
        <v>96940.561719999998</v>
      </c>
      <c r="S12" s="151"/>
      <c r="T12" s="151">
        <v>65357.786999999997</v>
      </c>
      <c r="U12" s="151">
        <v>2424200.6159999999</v>
      </c>
      <c r="V12" s="151">
        <v>47885737.800739996</v>
      </c>
      <c r="W12" s="151">
        <v>4563962.4510000004</v>
      </c>
      <c r="X12" s="151">
        <v>3475945.5189999999</v>
      </c>
      <c r="Y12" s="152">
        <v>301607007.79422998</v>
      </c>
      <c r="Z12" s="151">
        <v>0</v>
      </c>
      <c r="AA12" s="1100">
        <v>301607007.79422998</v>
      </c>
    </row>
    <row r="13" spans="1:27" s="150" customFormat="1" ht="51" customHeight="1" x14ac:dyDescent="0.25">
      <c r="A13" s="145" t="s">
        <v>367</v>
      </c>
      <c r="B13" s="146" t="s">
        <v>360</v>
      </c>
      <c r="C13" s="151">
        <v>0</v>
      </c>
      <c r="D13" s="151">
        <v>0</v>
      </c>
      <c r="E13" s="151">
        <v>0</v>
      </c>
      <c r="F13" s="151">
        <v>0</v>
      </c>
      <c r="G13" s="151">
        <v>0</v>
      </c>
      <c r="H13" s="151">
        <v>0</v>
      </c>
      <c r="I13" s="151">
        <v>0</v>
      </c>
      <c r="J13" s="151">
        <v>7658.91716</v>
      </c>
      <c r="K13" s="151">
        <v>0</v>
      </c>
      <c r="L13" s="151">
        <v>0</v>
      </c>
      <c r="M13" s="1539"/>
      <c r="N13" s="151">
        <v>394.19304999999997</v>
      </c>
      <c r="O13" s="1101">
        <v>0</v>
      </c>
      <c r="P13" s="151">
        <v>0</v>
      </c>
      <c r="Q13" s="151">
        <v>0</v>
      </c>
      <c r="R13" s="151">
        <v>0</v>
      </c>
      <c r="S13" s="151"/>
      <c r="T13" s="151">
        <v>0</v>
      </c>
      <c r="U13" s="151">
        <v>537.89717000000007</v>
      </c>
      <c r="V13" s="151">
        <v>2665.95309</v>
      </c>
      <c r="W13" s="151">
        <v>0</v>
      </c>
      <c r="X13" s="151">
        <v>0</v>
      </c>
      <c r="Y13" s="152">
        <v>11256.960469999998</v>
      </c>
      <c r="Z13" s="151">
        <v>1387087.3054500001</v>
      </c>
      <c r="AA13" s="1100">
        <v>1398344.2659200002</v>
      </c>
    </row>
    <row r="14" spans="1:27" s="150" customFormat="1" ht="51" customHeight="1" x14ac:dyDescent="0.25">
      <c r="A14" s="145" t="s">
        <v>368</v>
      </c>
      <c r="B14" s="146" t="s">
        <v>362</v>
      </c>
      <c r="C14" s="151">
        <v>38372.26945</v>
      </c>
      <c r="D14" s="151">
        <v>11198889.873579999</v>
      </c>
      <c r="E14" s="151">
        <v>692.33189000000004</v>
      </c>
      <c r="F14" s="151">
        <v>68080.873189999998</v>
      </c>
      <c r="G14" s="151">
        <v>135815.18812000001</v>
      </c>
      <c r="H14" s="151">
        <v>0</v>
      </c>
      <c r="I14" s="151">
        <v>2387.35374</v>
      </c>
      <c r="J14" s="151">
        <v>131628.06159</v>
      </c>
      <c r="K14" s="151">
        <v>21423.46788</v>
      </c>
      <c r="L14" s="151">
        <v>57046.663710000001</v>
      </c>
      <c r="M14" s="1539"/>
      <c r="N14" s="151">
        <v>675618.09275680897</v>
      </c>
      <c r="O14" s="151">
        <v>2309.0967799999999</v>
      </c>
      <c r="P14" s="151">
        <v>3987.1895399999999</v>
      </c>
      <c r="Q14" s="151">
        <v>21378.594809999999</v>
      </c>
      <c r="R14" s="151">
        <v>0</v>
      </c>
      <c r="S14" s="151"/>
      <c r="T14" s="151">
        <v>873.67703000000006</v>
      </c>
      <c r="U14" s="151">
        <v>6926.3962099999999</v>
      </c>
      <c r="V14" s="151">
        <v>449544.88581000001</v>
      </c>
      <c r="W14" s="151">
        <v>32869.60454</v>
      </c>
      <c r="X14" s="151">
        <v>0</v>
      </c>
      <c r="Y14" s="152">
        <v>12847843.620626809</v>
      </c>
      <c r="Z14" s="151">
        <v>38852.29434</v>
      </c>
      <c r="AA14" s="1100">
        <v>12886695.914966809</v>
      </c>
    </row>
    <row r="15" spans="1:27" s="150" customFormat="1" ht="51" customHeight="1" x14ac:dyDescent="0.25">
      <c r="A15" s="145" t="s">
        <v>369</v>
      </c>
      <c r="B15" s="146" t="s">
        <v>364</v>
      </c>
      <c r="C15" s="1102">
        <v>1999357.4630199999</v>
      </c>
      <c r="D15" s="1102">
        <v>50488185.457449995</v>
      </c>
      <c r="E15" s="1102">
        <v>572626.77794000006</v>
      </c>
      <c r="F15" s="1102">
        <v>19571134.700830001</v>
      </c>
      <c r="G15" s="1102">
        <v>22766019.883880001</v>
      </c>
      <c r="H15" s="1102">
        <v>2131.8728700000001</v>
      </c>
      <c r="I15" s="1102">
        <v>1199768.3782600001</v>
      </c>
      <c r="J15" s="1102">
        <v>55247501.265259996</v>
      </c>
      <c r="K15" s="1102">
        <v>2267714.78584</v>
      </c>
      <c r="L15" s="1102">
        <v>21392839.804609999</v>
      </c>
      <c r="M15" s="1540">
        <v>0</v>
      </c>
      <c r="N15" s="1102">
        <v>31340997.156093191</v>
      </c>
      <c r="O15" s="1102">
        <v>6281485.7257300001</v>
      </c>
      <c r="P15" s="1102">
        <v>922822.73933999997</v>
      </c>
      <c r="Q15" s="1102">
        <v>16692701.100819999</v>
      </c>
      <c r="R15" s="1102">
        <v>96940.561719999998</v>
      </c>
      <c r="S15" s="1102">
        <v>0</v>
      </c>
      <c r="T15" s="1102">
        <v>64484.109969999998</v>
      </c>
      <c r="U15" s="1102">
        <v>2417812.1169599998</v>
      </c>
      <c r="V15" s="1102">
        <v>47438858.868019991</v>
      </c>
      <c r="W15" s="1102">
        <v>4531092.8464600006</v>
      </c>
      <c r="X15" s="1102">
        <v>3475945.5189999999</v>
      </c>
      <c r="Y15" s="1103">
        <v>288770421.13407314</v>
      </c>
      <c r="Z15" s="1102">
        <v>1348235.0111100001</v>
      </c>
      <c r="AA15" s="1103">
        <v>290118656.14518315</v>
      </c>
    </row>
    <row r="16" spans="1:27" s="150" customFormat="1" ht="51" customHeight="1" x14ac:dyDescent="0.25">
      <c r="A16" s="153" t="s">
        <v>354</v>
      </c>
      <c r="B16" s="149" t="s">
        <v>370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39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100"/>
      <c r="Z16" s="151"/>
      <c r="AA16" s="1100"/>
    </row>
    <row r="17" spans="1:27" s="150" customFormat="1" ht="51" customHeight="1" x14ac:dyDescent="0.25">
      <c r="A17" s="145" t="s">
        <v>371</v>
      </c>
      <c r="B17" s="146" t="s">
        <v>358</v>
      </c>
      <c r="C17" s="151">
        <v>46451.408000000003</v>
      </c>
      <c r="D17" s="151">
        <v>0</v>
      </c>
      <c r="E17" s="151">
        <v>1503662.334</v>
      </c>
      <c r="F17" s="151">
        <v>0</v>
      </c>
      <c r="G17" s="151">
        <v>96246.913</v>
      </c>
      <c r="H17" s="151">
        <v>0</v>
      </c>
      <c r="I17" s="151">
        <v>370732.82699999999</v>
      </c>
      <c r="J17" s="151">
        <v>0</v>
      </c>
      <c r="K17" s="151">
        <v>0</v>
      </c>
      <c r="L17" s="151">
        <v>354.12970000000001</v>
      </c>
      <c r="M17" s="1539"/>
      <c r="N17" s="151">
        <v>6573004.56066</v>
      </c>
      <c r="O17" s="151">
        <v>57151.529000000002</v>
      </c>
      <c r="P17" s="151">
        <v>26916.000010000003</v>
      </c>
      <c r="Q17" s="151">
        <v>102377.815</v>
      </c>
      <c r="R17" s="151">
        <v>20115.44584</v>
      </c>
      <c r="S17" s="151"/>
      <c r="T17" s="151">
        <v>1258036.902</v>
      </c>
      <c r="U17" s="151">
        <v>1466914.5</v>
      </c>
      <c r="V17" s="151">
        <v>9777768.5409999993</v>
      </c>
      <c r="W17" s="151">
        <v>100122.05899999999</v>
      </c>
      <c r="X17" s="151">
        <v>1401359.2760000001</v>
      </c>
      <c r="Y17" s="152">
        <v>22801214.240209997</v>
      </c>
      <c r="Z17" s="151">
        <v>0</v>
      </c>
      <c r="AA17" s="1100">
        <v>22801214.240209997</v>
      </c>
    </row>
    <row r="18" spans="1:27" s="150" customFormat="1" ht="51" customHeight="1" x14ac:dyDescent="0.25">
      <c r="A18" s="145" t="s">
        <v>372</v>
      </c>
      <c r="B18" s="146" t="s">
        <v>360</v>
      </c>
      <c r="C18" s="151">
        <v>0</v>
      </c>
      <c r="D18" s="151">
        <v>0</v>
      </c>
      <c r="E18" s="151">
        <v>0</v>
      </c>
      <c r="F18" s="151">
        <v>0</v>
      </c>
      <c r="G18" s="151">
        <v>0</v>
      </c>
      <c r="H18" s="151">
        <v>0</v>
      </c>
      <c r="I18" s="151">
        <v>0</v>
      </c>
      <c r="J18" s="151">
        <v>0</v>
      </c>
      <c r="K18" s="151">
        <v>0</v>
      </c>
      <c r="L18" s="151">
        <v>0</v>
      </c>
      <c r="M18" s="1539"/>
      <c r="N18" s="151">
        <v>0</v>
      </c>
      <c r="O18" s="151">
        <v>0</v>
      </c>
      <c r="P18" s="151">
        <v>0</v>
      </c>
      <c r="Q18" s="151">
        <v>0</v>
      </c>
      <c r="R18" s="151">
        <v>0</v>
      </c>
      <c r="S18" s="151"/>
      <c r="T18" s="151">
        <v>0</v>
      </c>
      <c r="U18" s="151">
        <v>0</v>
      </c>
      <c r="V18" s="151">
        <v>0</v>
      </c>
      <c r="W18" s="151">
        <v>0</v>
      </c>
      <c r="X18" s="151">
        <v>0</v>
      </c>
      <c r="Y18" s="152">
        <v>0</v>
      </c>
      <c r="Z18" s="151">
        <v>0</v>
      </c>
      <c r="AA18" s="1100">
        <v>0</v>
      </c>
    </row>
    <row r="19" spans="1:27" s="150" customFormat="1" ht="51" customHeight="1" x14ac:dyDescent="0.25">
      <c r="A19" s="145" t="s">
        <v>373</v>
      </c>
      <c r="B19" s="146" t="s">
        <v>362</v>
      </c>
      <c r="C19" s="151">
        <v>0</v>
      </c>
      <c r="D19" s="151">
        <v>0</v>
      </c>
      <c r="E19" s="151">
        <v>0</v>
      </c>
      <c r="F19" s="151">
        <v>0</v>
      </c>
      <c r="G19" s="151">
        <v>0</v>
      </c>
      <c r="H19" s="151">
        <v>0</v>
      </c>
      <c r="I19" s="151">
        <v>0</v>
      </c>
      <c r="J19" s="1104">
        <v>0</v>
      </c>
      <c r="K19" s="151">
        <v>0</v>
      </c>
      <c r="L19" s="151">
        <v>0</v>
      </c>
      <c r="M19" s="1539"/>
      <c r="N19" s="151">
        <v>0</v>
      </c>
      <c r="O19" s="151">
        <v>0</v>
      </c>
      <c r="P19" s="151">
        <v>0</v>
      </c>
      <c r="Q19" s="151">
        <v>569.10167000000001</v>
      </c>
      <c r="R19" s="151">
        <v>5967.3970899999995</v>
      </c>
      <c r="S19" s="151"/>
      <c r="T19" s="151">
        <v>0</v>
      </c>
      <c r="U19" s="151">
        <v>0</v>
      </c>
      <c r="V19" s="151">
        <v>0</v>
      </c>
      <c r="W19" s="1101">
        <v>0</v>
      </c>
      <c r="X19" s="151">
        <v>0</v>
      </c>
      <c r="Y19" s="152">
        <v>6536.4987599999995</v>
      </c>
      <c r="Z19" s="151">
        <v>0</v>
      </c>
      <c r="AA19" s="1100">
        <v>6536.4987599999995</v>
      </c>
    </row>
    <row r="20" spans="1:27" s="150" customFormat="1" ht="51" customHeight="1" x14ac:dyDescent="0.25">
      <c r="A20" s="145" t="s">
        <v>374</v>
      </c>
      <c r="B20" s="146" t="s">
        <v>364</v>
      </c>
      <c r="C20" s="1102">
        <v>46451.408000000003</v>
      </c>
      <c r="D20" s="1102">
        <v>0</v>
      </c>
      <c r="E20" s="1102">
        <v>1503662.334</v>
      </c>
      <c r="F20" s="1102">
        <v>0</v>
      </c>
      <c r="G20" s="1102">
        <v>96246.913</v>
      </c>
      <c r="H20" s="1102">
        <v>0</v>
      </c>
      <c r="I20" s="1102">
        <v>370732.82699999999</v>
      </c>
      <c r="J20" s="1102">
        <v>0</v>
      </c>
      <c r="K20" s="1102">
        <v>0</v>
      </c>
      <c r="L20" s="1102">
        <v>354.12970000000001</v>
      </c>
      <c r="M20" s="1540">
        <v>0</v>
      </c>
      <c r="N20" s="1102">
        <v>6573004.56066</v>
      </c>
      <c r="O20" s="1102">
        <v>57151.529000000002</v>
      </c>
      <c r="P20" s="1102">
        <v>26916.000010000003</v>
      </c>
      <c r="Q20" s="1102">
        <v>101808.71333</v>
      </c>
      <c r="R20" s="1102">
        <v>14148.048750000002</v>
      </c>
      <c r="S20" s="1102">
        <v>0</v>
      </c>
      <c r="T20" s="1102">
        <v>1258036.902</v>
      </c>
      <c r="U20" s="1102">
        <v>1466914.5</v>
      </c>
      <c r="V20" s="1102">
        <v>9777768.5409999993</v>
      </c>
      <c r="W20" s="1102">
        <v>100122.05899999999</v>
      </c>
      <c r="X20" s="1102">
        <v>1401359.2760000001</v>
      </c>
      <c r="Y20" s="1103">
        <v>22794677.741450001</v>
      </c>
      <c r="Z20" s="1102">
        <v>0</v>
      </c>
      <c r="AA20" s="1103">
        <v>22794677.741450001</v>
      </c>
    </row>
    <row r="21" spans="1:27" s="150" customFormat="1" ht="51" customHeight="1" x14ac:dyDescent="0.25">
      <c r="A21" s="153" t="s">
        <v>375</v>
      </c>
      <c r="B21" s="149" t="s">
        <v>376</v>
      </c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39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100"/>
      <c r="Z21" s="151"/>
      <c r="AA21" s="1100"/>
    </row>
    <row r="22" spans="1:27" ht="51" customHeight="1" x14ac:dyDescent="0.4">
      <c r="A22" s="145" t="s">
        <v>377</v>
      </c>
      <c r="B22" s="146" t="s">
        <v>358</v>
      </c>
      <c r="C22" s="151">
        <v>2573097.3934699995</v>
      </c>
      <c r="D22" s="151">
        <v>70859657.019909993</v>
      </c>
      <c r="E22" s="151">
        <v>2355829.8768300004</v>
      </c>
      <c r="F22" s="151">
        <v>24869041.055760004</v>
      </c>
      <c r="G22" s="151">
        <v>27621136.401000001</v>
      </c>
      <c r="H22" s="151">
        <v>2425.3058700000001</v>
      </c>
      <c r="I22" s="151">
        <v>2641841.3580000005</v>
      </c>
      <c r="J22" s="151">
        <v>70815295.098350003</v>
      </c>
      <c r="K22" s="151">
        <v>2950665.7516000001</v>
      </c>
      <c r="L22" s="151">
        <v>27469119.769530002</v>
      </c>
      <c r="M22" s="1539">
        <v>0</v>
      </c>
      <c r="N22" s="151">
        <v>49487532.403049998</v>
      </c>
      <c r="O22" s="151">
        <v>7303371.5070400005</v>
      </c>
      <c r="P22" s="151">
        <v>1100495.4987400002</v>
      </c>
      <c r="Q22" s="151">
        <v>23813007.517829999</v>
      </c>
      <c r="R22" s="151">
        <v>118444.10782999999</v>
      </c>
      <c r="S22" s="151">
        <v>0</v>
      </c>
      <c r="T22" s="151">
        <v>1348674.9450000001</v>
      </c>
      <c r="U22" s="151">
        <v>4291523.9720000001</v>
      </c>
      <c r="V22" s="151">
        <v>64379265.928339995</v>
      </c>
      <c r="W22" s="151">
        <v>5296240.1050000004</v>
      </c>
      <c r="X22" s="151">
        <v>6444213.9920000006</v>
      </c>
      <c r="Y22" s="152">
        <v>395740879.00715005</v>
      </c>
      <c r="Z22" s="151">
        <v>0</v>
      </c>
      <c r="AA22" s="1100">
        <v>395740879.00715005</v>
      </c>
    </row>
    <row r="23" spans="1:27" ht="51" customHeight="1" x14ac:dyDescent="0.4">
      <c r="A23" s="145" t="s">
        <v>378</v>
      </c>
      <c r="B23" s="146" t="s">
        <v>360</v>
      </c>
      <c r="C23" s="151">
        <v>0</v>
      </c>
      <c r="D23" s="151">
        <v>0</v>
      </c>
      <c r="E23" s="151">
        <v>0</v>
      </c>
      <c r="F23" s="151">
        <v>0</v>
      </c>
      <c r="G23" s="151">
        <v>0</v>
      </c>
      <c r="H23" s="151">
        <v>0</v>
      </c>
      <c r="I23" s="151">
        <v>0</v>
      </c>
      <c r="J23" s="151">
        <v>7658.91716</v>
      </c>
      <c r="K23" s="151">
        <v>0</v>
      </c>
      <c r="L23" s="151">
        <v>0</v>
      </c>
      <c r="M23" s="1539">
        <v>0</v>
      </c>
      <c r="N23" s="151">
        <v>1488.3015500000001</v>
      </c>
      <c r="O23" s="151">
        <v>0</v>
      </c>
      <c r="P23" s="151">
        <v>0</v>
      </c>
      <c r="Q23" s="151">
        <v>0</v>
      </c>
      <c r="R23" s="151">
        <v>0</v>
      </c>
      <c r="S23" s="151">
        <v>0</v>
      </c>
      <c r="T23" s="151">
        <v>0</v>
      </c>
      <c r="U23" s="151">
        <v>558.77051000000006</v>
      </c>
      <c r="V23" s="151">
        <v>2773.9121599999999</v>
      </c>
      <c r="W23" s="151">
        <v>0</v>
      </c>
      <c r="X23" s="151">
        <v>0</v>
      </c>
      <c r="Y23" s="152">
        <v>12479.901380000001</v>
      </c>
      <c r="Z23" s="151">
        <v>1963649.6185600001</v>
      </c>
      <c r="AA23" s="1100">
        <v>1976129.51994</v>
      </c>
    </row>
    <row r="24" spans="1:27" ht="51" customHeight="1" x14ac:dyDescent="0.4">
      <c r="A24" s="145" t="s">
        <v>379</v>
      </c>
      <c r="B24" s="146" t="s">
        <v>362</v>
      </c>
      <c r="C24" s="151">
        <v>39174.595090000003</v>
      </c>
      <c r="D24" s="151">
        <v>14734220.43414</v>
      </c>
      <c r="E24" s="151">
        <v>1651.32825</v>
      </c>
      <c r="F24" s="151">
        <v>73696.314740000002</v>
      </c>
      <c r="G24" s="151">
        <v>317049.65609</v>
      </c>
      <c r="H24" s="151">
        <v>0</v>
      </c>
      <c r="I24" s="151">
        <v>2541.49512</v>
      </c>
      <c r="J24" s="151">
        <v>165493.10425</v>
      </c>
      <c r="K24" s="151">
        <v>25072.07835</v>
      </c>
      <c r="L24" s="151">
        <v>105561.64775999999</v>
      </c>
      <c r="M24" s="1539">
        <v>0</v>
      </c>
      <c r="N24" s="151">
        <v>764858.4122499997</v>
      </c>
      <c r="O24" s="151">
        <v>2463.3497899999998</v>
      </c>
      <c r="P24" s="151">
        <v>6415.19481</v>
      </c>
      <c r="Q24" s="151">
        <v>25180.973479999997</v>
      </c>
      <c r="R24" s="151">
        <v>5967.3970899999995</v>
      </c>
      <c r="S24" s="151">
        <v>0</v>
      </c>
      <c r="T24" s="151">
        <v>878.6320300000001</v>
      </c>
      <c r="U24" s="151">
        <v>7116.7627299999995</v>
      </c>
      <c r="V24" s="151">
        <v>683634.59637000004</v>
      </c>
      <c r="W24" s="151">
        <v>40357.631150000001</v>
      </c>
      <c r="X24" s="151">
        <v>11166.184439999999</v>
      </c>
      <c r="Y24" s="152">
        <v>17012499.787930001</v>
      </c>
      <c r="Z24" s="151">
        <v>54721.54133</v>
      </c>
      <c r="AA24" s="1100">
        <v>17067221.329259999</v>
      </c>
    </row>
    <row r="25" spans="1:27" ht="51" customHeight="1" x14ac:dyDescent="0.4">
      <c r="A25" s="154" t="s">
        <v>380</v>
      </c>
      <c r="B25" s="155" t="s">
        <v>364</v>
      </c>
      <c r="C25" s="1102">
        <v>2533922.7983799996</v>
      </c>
      <c r="D25" s="1102">
        <v>56125436.585769996</v>
      </c>
      <c r="E25" s="1102">
        <v>2354178.5485800006</v>
      </c>
      <c r="F25" s="1102">
        <v>24795344.741020005</v>
      </c>
      <c r="G25" s="1102">
        <v>27304086.744910002</v>
      </c>
      <c r="H25" s="1102">
        <v>2425.3058700000001</v>
      </c>
      <c r="I25" s="1102">
        <v>2639299.8628800004</v>
      </c>
      <c r="J25" s="1102">
        <v>70657460.911260009</v>
      </c>
      <c r="K25" s="1102">
        <v>2925593.67325</v>
      </c>
      <c r="L25" s="1102">
        <v>27363558.121770002</v>
      </c>
      <c r="M25" s="1540">
        <v>0</v>
      </c>
      <c r="N25" s="1102">
        <v>48724162.292350002</v>
      </c>
      <c r="O25" s="1102">
        <v>7300908.1572500002</v>
      </c>
      <c r="P25" s="1102">
        <v>1094080.3039300002</v>
      </c>
      <c r="Q25" s="1102">
        <v>23787826.544349998</v>
      </c>
      <c r="R25" s="1102">
        <v>112476.71073999999</v>
      </c>
      <c r="S25" s="1102">
        <v>0</v>
      </c>
      <c r="T25" s="1102">
        <v>1347796.3129700001</v>
      </c>
      <c r="U25" s="1102">
        <v>4284965.9797800006</v>
      </c>
      <c r="V25" s="1102">
        <v>63698405.24413</v>
      </c>
      <c r="W25" s="1102">
        <v>5255882.4738500006</v>
      </c>
      <c r="X25" s="1102">
        <v>6433047.8075600006</v>
      </c>
      <c r="Y25" s="1103">
        <v>378740859.12060004</v>
      </c>
      <c r="Z25" s="1102">
        <v>1908928.0772300002</v>
      </c>
      <c r="AA25" s="1103">
        <v>380649787.19783008</v>
      </c>
    </row>
    <row r="27" spans="1:27" x14ac:dyDescent="0.4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7" x14ac:dyDescent="0.4"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7" x14ac:dyDescent="0.4"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7" x14ac:dyDescent="0.4"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7" x14ac:dyDescent="0.4"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1:27" x14ac:dyDescent="0.4"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3:26" x14ac:dyDescent="0.4"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spans="3:26" x14ac:dyDescent="0.4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spans="3:26" x14ac:dyDescent="0.4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3:26" x14ac:dyDescent="0.4"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spans="3:26" x14ac:dyDescent="0.4"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spans="3:26" x14ac:dyDescent="0.4"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spans="3:26" x14ac:dyDescent="0.4"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spans="3:26" x14ac:dyDescent="0.4"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3:26" x14ac:dyDescent="0.4"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3:26" x14ac:dyDescent="0.4"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spans="3:26" x14ac:dyDescent="0.4"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spans="3:26" x14ac:dyDescent="0.4"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3:26" x14ac:dyDescent="0.4"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3:26" x14ac:dyDescent="0.4"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3:26" x14ac:dyDescent="0.4"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</sheetData>
  <mergeCells count="8">
    <mergeCell ref="A1:F1"/>
    <mergeCell ref="A2:F2"/>
    <mergeCell ref="Y3:AA3"/>
    <mergeCell ref="AA4:AA5"/>
    <mergeCell ref="C4:X4"/>
    <mergeCell ref="Z4:Z5"/>
    <mergeCell ref="Y4:Y5"/>
    <mergeCell ref="A4:B5"/>
  </mergeCells>
  <pageMargins left="0.25" right="0.25" top="0.75" bottom="0.75" header="0.3" footer="0.3"/>
  <pageSetup paperSize="9" scale="34" orientation="landscape" r:id="rId1"/>
  <headerFooter>
    <oddFooter>&amp;C23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  <pageSetUpPr fitToPage="1"/>
  </sheetPr>
  <dimension ref="A1:AA45"/>
  <sheetViews>
    <sheetView view="pageBreakPreview" zoomScale="55" zoomScaleNormal="80" zoomScaleSheetLayoutView="55" workbookViewId="0">
      <pane xSplit="1" ySplit="7" topLeftCell="C13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9" defaultRowHeight="21" x14ac:dyDescent="0.4"/>
  <cols>
    <col min="1" max="1" width="35.3984375" style="48" bestFit="1" customWidth="1"/>
    <col min="2" max="2" width="32.8984375" style="48" hidden="1" customWidth="1"/>
    <col min="3" max="3" width="8.69921875" style="48" customWidth="1"/>
    <col min="4" max="4" width="17.296875" style="48" bestFit="1" customWidth="1"/>
    <col min="5" max="9" width="8.69921875" style="48" customWidth="1"/>
    <col min="10" max="10" width="13.8984375" style="48" bestFit="1" customWidth="1"/>
    <col min="11" max="13" width="8.69921875" style="48" customWidth="1"/>
    <col min="14" max="14" width="12.296875" style="48" bestFit="1" customWidth="1"/>
    <col min="15" max="15" width="16.296875" style="48" bestFit="1" customWidth="1"/>
    <col min="16" max="17" width="8.8984375" style="48" customWidth="1"/>
    <col min="18" max="18" width="11.3984375" style="48" bestFit="1" customWidth="1"/>
    <col min="19" max="19" width="11.296875" style="48" hidden="1" customWidth="1"/>
    <col min="20" max="20" width="9.8984375" style="48" bestFit="1" customWidth="1"/>
    <col min="21" max="21" width="8.8984375" style="48" customWidth="1"/>
    <col min="22" max="22" width="13.8984375" style="48" bestFit="1" customWidth="1"/>
    <col min="23" max="23" width="11.59765625" style="48" bestFit="1" customWidth="1"/>
    <col min="24" max="24" width="8.8984375" style="48" customWidth="1"/>
    <col min="25" max="25" width="16.59765625" style="48" bestFit="1" customWidth="1"/>
    <col min="26" max="26" width="12.3984375" style="48" customWidth="1"/>
    <col min="27" max="27" width="16.59765625" style="48" bestFit="1" customWidth="1"/>
    <col min="28" max="16384" width="9" style="48"/>
  </cols>
  <sheetData>
    <row r="1" spans="1:27" s="51" customFormat="1" ht="28.8" x14ac:dyDescent="0.55000000000000004">
      <c r="A1" s="1809" t="s">
        <v>912</v>
      </c>
      <c r="B1" s="1809"/>
      <c r="C1" s="1809"/>
      <c r="D1" s="1809"/>
      <c r="E1" s="1809"/>
      <c r="F1" s="1809"/>
      <c r="G1" s="1809"/>
      <c r="H1" s="1809"/>
    </row>
    <row r="2" spans="1:27" s="51" customFormat="1" ht="28.8" x14ac:dyDescent="0.55000000000000004">
      <c r="A2" s="1809" t="s">
        <v>963</v>
      </c>
      <c r="B2" s="1809"/>
      <c r="C2" s="1809"/>
      <c r="D2" s="1809"/>
      <c r="E2" s="1809"/>
      <c r="F2" s="1809"/>
      <c r="G2" s="1809"/>
      <c r="H2" s="1809"/>
    </row>
    <row r="3" spans="1:27" x14ac:dyDescent="0.4">
      <c r="A3" s="47"/>
      <c r="B3" s="47"/>
      <c r="C3" s="1096">
        <v>1000</v>
      </c>
      <c r="X3" s="1787" t="s">
        <v>439</v>
      </c>
      <c r="Y3" s="1787"/>
      <c r="Z3" s="1787"/>
      <c r="AA3" s="1787"/>
    </row>
    <row r="4" spans="1:27" x14ac:dyDescent="0.4">
      <c r="A4" s="1817" t="s">
        <v>0</v>
      </c>
      <c r="B4" s="50" t="s">
        <v>186</v>
      </c>
      <c r="C4" s="1812" t="s">
        <v>351</v>
      </c>
      <c r="D4" s="1812"/>
      <c r="E4" s="1812"/>
      <c r="F4" s="1812"/>
      <c r="G4" s="1812"/>
      <c r="H4" s="1812"/>
      <c r="I4" s="1812"/>
      <c r="J4" s="1812"/>
      <c r="K4" s="1812"/>
      <c r="L4" s="1812"/>
      <c r="M4" s="1812"/>
      <c r="N4" s="1812"/>
      <c r="O4" s="1812"/>
      <c r="P4" s="1812"/>
      <c r="Q4" s="1812"/>
      <c r="R4" s="1812"/>
      <c r="S4" s="1812"/>
      <c r="T4" s="1812"/>
      <c r="U4" s="1812"/>
      <c r="V4" s="1812"/>
      <c r="W4" s="1812"/>
      <c r="X4" s="1812"/>
      <c r="Y4" s="1810" t="s">
        <v>250</v>
      </c>
      <c r="Z4" s="1813" t="s">
        <v>355</v>
      </c>
      <c r="AA4" s="1810" t="s">
        <v>381</v>
      </c>
    </row>
    <row r="5" spans="1:27" x14ac:dyDescent="0.4">
      <c r="A5" s="1819"/>
      <c r="B5" s="1361"/>
      <c r="C5" s="1097" t="s">
        <v>636</v>
      </c>
      <c r="D5" s="1097" t="s">
        <v>159</v>
      </c>
      <c r="E5" s="1097" t="s">
        <v>694</v>
      </c>
      <c r="F5" s="1097" t="s">
        <v>160</v>
      </c>
      <c r="G5" s="1097" t="s">
        <v>161</v>
      </c>
      <c r="H5" s="1097" t="s">
        <v>162</v>
      </c>
      <c r="I5" s="1097" t="s">
        <v>163</v>
      </c>
      <c r="J5" s="1097" t="s">
        <v>164</v>
      </c>
      <c r="K5" s="1097" t="s">
        <v>165</v>
      </c>
      <c r="L5" s="1097" t="s">
        <v>166</v>
      </c>
      <c r="M5" s="1097" t="s">
        <v>690</v>
      </c>
      <c r="N5" s="1097" t="s">
        <v>167</v>
      </c>
      <c r="O5" s="1097" t="s">
        <v>168</v>
      </c>
      <c r="P5" s="49" t="s">
        <v>169</v>
      </c>
      <c r="Q5" s="1097" t="s">
        <v>170</v>
      </c>
      <c r="R5" s="1097" t="s">
        <v>171</v>
      </c>
      <c r="S5" s="1097" t="s">
        <v>172</v>
      </c>
      <c r="T5" s="1097" t="s">
        <v>695</v>
      </c>
      <c r="U5" s="1097" t="s">
        <v>884</v>
      </c>
      <c r="V5" s="1097" t="s">
        <v>173</v>
      </c>
      <c r="W5" s="1097" t="s">
        <v>174</v>
      </c>
      <c r="X5" s="1097" t="s">
        <v>691</v>
      </c>
      <c r="Y5" s="1821"/>
      <c r="Z5" s="1814"/>
      <c r="AA5" s="1811"/>
    </row>
    <row r="6" spans="1:27" ht="35.25" customHeight="1" x14ac:dyDescent="0.4">
      <c r="A6" s="148" t="s">
        <v>352</v>
      </c>
      <c r="B6" s="149" t="s">
        <v>356</v>
      </c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541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6"/>
      <c r="Z6" s="1105"/>
      <c r="AA6" s="1106"/>
    </row>
    <row r="7" spans="1:27" ht="35.25" customHeight="1" x14ac:dyDescent="0.4">
      <c r="A7" s="145" t="s">
        <v>357</v>
      </c>
      <c r="B7" s="146" t="s">
        <v>358</v>
      </c>
      <c r="C7" s="785">
        <v>0</v>
      </c>
      <c r="D7" s="785">
        <v>0</v>
      </c>
      <c r="E7" s="1417">
        <v>0</v>
      </c>
      <c r="F7" s="785">
        <v>0</v>
      </c>
      <c r="G7" s="785">
        <v>0</v>
      </c>
      <c r="H7" s="785">
        <v>0</v>
      </c>
      <c r="I7" s="785">
        <v>0</v>
      </c>
      <c r="J7" s="785">
        <v>0</v>
      </c>
      <c r="K7" s="785">
        <v>0</v>
      </c>
      <c r="L7" s="785">
        <v>0</v>
      </c>
      <c r="M7" s="1542"/>
      <c r="N7" s="785">
        <v>197.84020000000001</v>
      </c>
      <c r="O7" s="785">
        <v>132758.77249999999</v>
      </c>
      <c r="P7" s="785">
        <v>0</v>
      </c>
      <c r="Q7" s="785">
        <v>0</v>
      </c>
      <c r="R7" s="785">
        <v>0</v>
      </c>
      <c r="S7" s="1107"/>
      <c r="T7" s="785">
        <v>0</v>
      </c>
      <c r="U7" s="785">
        <v>0</v>
      </c>
      <c r="V7" s="785">
        <v>22189.678</v>
      </c>
      <c r="W7" s="785">
        <v>0</v>
      </c>
      <c r="X7" s="785">
        <v>0</v>
      </c>
      <c r="Y7" s="1100">
        <v>155146.29070000001</v>
      </c>
      <c r="Z7" s="785">
        <v>0</v>
      </c>
      <c r="AA7" s="1100">
        <v>155146.29070000001</v>
      </c>
    </row>
    <row r="8" spans="1:27" s="150" customFormat="1" ht="35.25" customHeight="1" x14ac:dyDescent="0.25">
      <c r="A8" s="145" t="s">
        <v>359</v>
      </c>
      <c r="B8" s="146" t="s">
        <v>360</v>
      </c>
      <c r="C8" s="785">
        <v>0</v>
      </c>
      <c r="D8" s="785">
        <v>0</v>
      </c>
      <c r="E8" s="1417">
        <v>0</v>
      </c>
      <c r="F8" s="785">
        <v>0</v>
      </c>
      <c r="G8" s="785">
        <v>0</v>
      </c>
      <c r="H8" s="785">
        <v>0</v>
      </c>
      <c r="I8" s="785">
        <v>0</v>
      </c>
      <c r="J8" s="785">
        <v>0</v>
      </c>
      <c r="K8" s="785">
        <v>0</v>
      </c>
      <c r="L8" s="785">
        <v>0</v>
      </c>
      <c r="M8" s="1542"/>
      <c r="N8" s="785">
        <v>0</v>
      </c>
      <c r="O8" s="785">
        <v>0</v>
      </c>
      <c r="P8" s="785">
        <v>0</v>
      </c>
      <c r="Q8" s="785">
        <v>0</v>
      </c>
      <c r="R8" s="785">
        <v>0</v>
      </c>
      <c r="S8" s="785"/>
      <c r="T8" s="785">
        <v>0</v>
      </c>
      <c r="U8" s="785">
        <v>0</v>
      </c>
      <c r="V8" s="785">
        <v>0</v>
      </c>
      <c r="W8" s="785">
        <v>0</v>
      </c>
      <c r="X8" s="785">
        <v>0</v>
      </c>
      <c r="Y8" s="1100">
        <v>0</v>
      </c>
      <c r="Z8" s="785">
        <v>0</v>
      </c>
      <c r="AA8" s="1100">
        <v>0</v>
      </c>
    </row>
    <row r="9" spans="1:27" s="150" customFormat="1" ht="35.25" customHeight="1" x14ac:dyDescent="0.25">
      <c r="A9" s="145" t="s">
        <v>361</v>
      </c>
      <c r="B9" s="146" t="s">
        <v>362</v>
      </c>
      <c r="C9" s="785">
        <v>0</v>
      </c>
      <c r="D9" s="785">
        <v>0</v>
      </c>
      <c r="E9" s="1417">
        <v>0</v>
      </c>
      <c r="F9" s="785">
        <v>0</v>
      </c>
      <c r="G9" s="785">
        <v>0</v>
      </c>
      <c r="H9" s="785">
        <v>0</v>
      </c>
      <c r="I9" s="785">
        <v>0</v>
      </c>
      <c r="J9" s="785">
        <v>0</v>
      </c>
      <c r="K9" s="785">
        <v>0</v>
      </c>
      <c r="L9" s="785">
        <v>0</v>
      </c>
      <c r="M9" s="1542"/>
      <c r="N9" s="785">
        <v>0</v>
      </c>
      <c r="O9" s="785">
        <v>0</v>
      </c>
      <c r="P9" s="785">
        <v>0</v>
      </c>
      <c r="Q9" s="785">
        <v>0</v>
      </c>
      <c r="R9" s="785">
        <v>0</v>
      </c>
      <c r="S9" s="785"/>
      <c r="T9" s="785">
        <v>0</v>
      </c>
      <c r="U9" s="785">
        <v>0</v>
      </c>
      <c r="V9" s="785">
        <v>0</v>
      </c>
      <c r="W9" s="785">
        <v>0</v>
      </c>
      <c r="X9" s="785">
        <v>0</v>
      </c>
      <c r="Y9" s="1100">
        <v>0</v>
      </c>
      <c r="Z9" s="785">
        <v>0</v>
      </c>
      <c r="AA9" s="1100">
        <v>0</v>
      </c>
    </row>
    <row r="10" spans="1:27" s="150" customFormat="1" ht="35.25" customHeight="1" x14ac:dyDescent="0.25">
      <c r="A10" s="145" t="s">
        <v>363</v>
      </c>
      <c r="B10" s="146" t="s">
        <v>364</v>
      </c>
      <c r="C10" s="1108">
        <v>0</v>
      </c>
      <c r="D10" s="1108">
        <v>0</v>
      </c>
      <c r="E10" s="1108">
        <v>0</v>
      </c>
      <c r="F10" s="1108">
        <v>0</v>
      </c>
      <c r="G10" s="1108">
        <v>0</v>
      </c>
      <c r="H10" s="1108">
        <v>0</v>
      </c>
      <c r="I10" s="1108">
        <v>0</v>
      </c>
      <c r="J10" s="1108">
        <v>0</v>
      </c>
      <c r="K10" s="1108">
        <v>0</v>
      </c>
      <c r="L10" s="1108">
        <v>0</v>
      </c>
      <c r="M10" s="1543">
        <v>0</v>
      </c>
      <c r="N10" s="1108">
        <v>197.84020000000001</v>
      </c>
      <c r="O10" s="1108">
        <v>132758.77249999999</v>
      </c>
      <c r="P10" s="1108">
        <v>0</v>
      </c>
      <c r="Q10" s="1108">
        <v>0</v>
      </c>
      <c r="R10" s="1108">
        <v>0</v>
      </c>
      <c r="S10" s="1108">
        <v>0</v>
      </c>
      <c r="T10" s="1108">
        <v>0</v>
      </c>
      <c r="U10" s="1108">
        <v>0</v>
      </c>
      <c r="V10" s="1108">
        <v>22189.678</v>
      </c>
      <c r="W10" s="1108">
        <v>0</v>
      </c>
      <c r="X10" s="1108">
        <v>0</v>
      </c>
      <c r="Y10" s="1103">
        <v>155146.29070000001</v>
      </c>
      <c r="Z10" s="1108">
        <v>0</v>
      </c>
      <c r="AA10" s="1103">
        <v>155146.29070000001</v>
      </c>
    </row>
    <row r="11" spans="1:27" s="150" customFormat="1" ht="35.25" customHeight="1" x14ac:dyDescent="0.25">
      <c r="A11" s="153" t="s">
        <v>353</v>
      </c>
      <c r="B11" s="149" t="s">
        <v>365</v>
      </c>
      <c r="C11" s="785"/>
      <c r="D11" s="785"/>
      <c r="E11" s="785"/>
      <c r="F11" s="785"/>
      <c r="G11" s="785"/>
      <c r="H11" s="785"/>
      <c r="I11" s="785"/>
      <c r="J11" s="785"/>
      <c r="K11" s="785"/>
      <c r="L11" s="785"/>
      <c r="M11" s="1542"/>
      <c r="N11" s="785"/>
      <c r="O11" s="785"/>
      <c r="P11" s="785"/>
      <c r="Q11" s="785"/>
      <c r="R11" s="785"/>
      <c r="S11" s="785"/>
      <c r="T11" s="785"/>
      <c r="U11" s="785"/>
      <c r="V11" s="785"/>
      <c r="W11" s="785"/>
      <c r="X11" s="785"/>
      <c r="Y11" s="1100"/>
      <c r="Z11" s="785"/>
      <c r="AA11" s="1100"/>
    </row>
    <row r="12" spans="1:27" s="150" customFormat="1" ht="35.25" customHeight="1" x14ac:dyDescent="0.25">
      <c r="A12" s="145" t="s">
        <v>366</v>
      </c>
      <c r="B12" s="146" t="s">
        <v>358</v>
      </c>
      <c r="C12" s="785">
        <v>0</v>
      </c>
      <c r="D12" s="785">
        <v>0</v>
      </c>
      <c r="E12" s="785">
        <v>0</v>
      </c>
      <c r="F12" s="785">
        <v>0</v>
      </c>
      <c r="G12" s="785">
        <v>0</v>
      </c>
      <c r="H12" s="785">
        <v>0</v>
      </c>
      <c r="I12" s="785">
        <v>0</v>
      </c>
      <c r="J12" s="785">
        <v>171306.12791000001</v>
      </c>
      <c r="K12" s="785">
        <v>0</v>
      </c>
      <c r="L12" s="785">
        <v>0</v>
      </c>
      <c r="M12" s="1542"/>
      <c r="N12" s="785">
        <v>8998.82834</v>
      </c>
      <c r="O12" s="785">
        <v>2888180.1407399997</v>
      </c>
      <c r="P12" s="785">
        <v>1.8</v>
      </c>
      <c r="Q12" s="785">
        <v>0</v>
      </c>
      <c r="R12" s="785">
        <v>6300.7032499999996</v>
      </c>
      <c r="S12" s="785"/>
      <c r="T12" s="785">
        <v>0</v>
      </c>
      <c r="U12" s="785">
        <v>0</v>
      </c>
      <c r="V12" s="785">
        <v>438609.701</v>
      </c>
      <c r="W12" s="785">
        <v>2707.68</v>
      </c>
      <c r="X12" s="785">
        <v>0</v>
      </c>
      <c r="Y12" s="1100">
        <v>3516104.9812399992</v>
      </c>
      <c r="Z12" s="785">
        <v>0</v>
      </c>
      <c r="AA12" s="1100">
        <v>3516104.9812399992</v>
      </c>
    </row>
    <row r="13" spans="1:27" s="150" customFormat="1" ht="35.25" customHeight="1" x14ac:dyDescent="0.25">
      <c r="A13" s="145" t="s">
        <v>367</v>
      </c>
      <c r="B13" s="146" t="s">
        <v>360</v>
      </c>
      <c r="C13" s="785">
        <v>0</v>
      </c>
      <c r="D13" s="785">
        <v>0</v>
      </c>
      <c r="E13" s="785">
        <v>0</v>
      </c>
      <c r="F13" s="785">
        <v>0</v>
      </c>
      <c r="G13" s="785">
        <v>0</v>
      </c>
      <c r="H13" s="785">
        <v>0</v>
      </c>
      <c r="I13" s="785">
        <v>0</v>
      </c>
      <c r="J13" s="785">
        <v>0</v>
      </c>
      <c r="K13" s="785">
        <v>0</v>
      </c>
      <c r="L13" s="785">
        <v>0</v>
      </c>
      <c r="M13" s="1542"/>
      <c r="N13" s="785">
        <v>0</v>
      </c>
      <c r="O13" s="785">
        <v>0</v>
      </c>
      <c r="P13" s="785">
        <v>0</v>
      </c>
      <c r="Q13" s="785">
        <v>0</v>
      </c>
      <c r="R13" s="785">
        <v>0</v>
      </c>
      <c r="S13" s="785"/>
      <c r="T13" s="785">
        <v>0</v>
      </c>
      <c r="U13" s="785">
        <v>0</v>
      </c>
      <c r="V13" s="785">
        <v>0</v>
      </c>
      <c r="W13" s="785">
        <v>0</v>
      </c>
      <c r="X13" s="785">
        <v>0</v>
      </c>
      <c r="Y13" s="1100">
        <v>0</v>
      </c>
      <c r="Z13" s="785">
        <v>0</v>
      </c>
      <c r="AA13" s="1100">
        <v>0</v>
      </c>
    </row>
    <row r="14" spans="1:27" s="150" customFormat="1" ht="35.25" customHeight="1" x14ac:dyDescent="0.25">
      <c r="A14" s="145" t="s">
        <v>368</v>
      </c>
      <c r="B14" s="146" t="s">
        <v>362</v>
      </c>
      <c r="C14" s="785">
        <v>0</v>
      </c>
      <c r="D14" s="785">
        <v>0</v>
      </c>
      <c r="E14" s="785">
        <v>0</v>
      </c>
      <c r="F14" s="785">
        <v>0</v>
      </c>
      <c r="G14" s="785">
        <v>0</v>
      </c>
      <c r="H14" s="785">
        <v>0</v>
      </c>
      <c r="I14" s="785">
        <v>0</v>
      </c>
      <c r="J14" s="785">
        <v>0</v>
      </c>
      <c r="K14" s="785">
        <v>0</v>
      </c>
      <c r="L14" s="785">
        <v>0</v>
      </c>
      <c r="M14" s="1542"/>
      <c r="N14" s="785">
        <v>0</v>
      </c>
      <c r="O14" s="785">
        <v>0</v>
      </c>
      <c r="P14" s="785">
        <v>0</v>
      </c>
      <c r="Q14" s="785">
        <v>0</v>
      </c>
      <c r="R14" s="785">
        <v>0</v>
      </c>
      <c r="S14" s="785"/>
      <c r="T14" s="785">
        <v>0</v>
      </c>
      <c r="U14" s="785">
        <v>0</v>
      </c>
      <c r="V14" s="785">
        <v>0</v>
      </c>
      <c r="W14" s="785">
        <v>0</v>
      </c>
      <c r="X14" s="785">
        <v>0</v>
      </c>
      <c r="Y14" s="1100">
        <v>0</v>
      </c>
      <c r="Z14" s="785">
        <v>0</v>
      </c>
      <c r="AA14" s="1100">
        <v>0</v>
      </c>
    </row>
    <row r="15" spans="1:27" s="150" customFormat="1" ht="35.25" customHeight="1" x14ac:dyDescent="0.25">
      <c r="A15" s="145" t="s">
        <v>369</v>
      </c>
      <c r="B15" s="146" t="s">
        <v>364</v>
      </c>
      <c r="C15" s="1108">
        <v>0</v>
      </c>
      <c r="D15" s="1108">
        <v>0</v>
      </c>
      <c r="E15" s="1108">
        <v>0</v>
      </c>
      <c r="F15" s="1108">
        <v>0</v>
      </c>
      <c r="G15" s="1108">
        <v>0</v>
      </c>
      <c r="H15" s="1108">
        <v>0</v>
      </c>
      <c r="I15" s="1108">
        <v>0</v>
      </c>
      <c r="J15" s="1108">
        <v>171306.12791000001</v>
      </c>
      <c r="K15" s="1108">
        <v>0</v>
      </c>
      <c r="L15" s="1108">
        <v>0</v>
      </c>
      <c r="M15" s="1543">
        <v>0</v>
      </c>
      <c r="N15" s="1108">
        <v>8998.82834</v>
      </c>
      <c r="O15" s="1108">
        <v>2888180.1407399997</v>
      </c>
      <c r="P15" s="1108">
        <v>1.8</v>
      </c>
      <c r="Q15" s="1108">
        <v>0</v>
      </c>
      <c r="R15" s="1108">
        <v>6300.7032499999996</v>
      </c>
      <c r="S15" s="1108">
        <v>0</v>
      </c>
      <c r="T15" s="1108">
        <v>0</v>
      </c>
      <c r="U15" s="1108">
        <v>0</v>
      </c>
      <c r="V15" s="1108">
        <v>438609.701</v>
      </c>
      <c r="W15" s="1108">
        <v>2707.68</v>
      </c>
      <c r="X15" s="1108">
        <v>0</v>
      </c>
      <c r="Y15" s="1103">
        <v>3516104.9812399992</v>
      </c>
      <c r="Z15" s="1108">
        <v>0</v>
      </c>
      <c r="AA15" s="1103">
        <v>3516104.9812399992</v>
      </c>
    </row>
    <row r="16" spans="1:27" s="150" customFormat="1" ht="35.25" customHeight="1" x14ac:dyDescent="0.25">
      <c r="A16" s="153" t="s">
        <v>354</v>
      </c>
      <c r="B16" s="149" t="s">
        <v>370</v>
      </c>
      <c r="C16" s="785"/>
      <c r="D16" s="785"/>
      <c r="E16" s="785"/>
      <c r="F16" s="785"/>
      <c r="G16" s="785"/>
      <c r="H16" s="785"/>
      <c r="I16" s="785"/>
      <c r="J16" s="785"/>
      <c r="K16" s="785"/>
      <c r="L16" s="785"/>
      <c r="M16" s="1542"/>
      <c r="N16" s="785"/>
      <c r="O16" s="785"/>
      <c r="P16" s="785"/>
      <c r="Q16" s="785"/>
      <c r="R16" s="785"/>
      <c r="S16" s="785"/>
      <c r="T16" s="785"/>
      <c r="U16" s="785"/>
      <c r="V16" s="785"/>
      <c r="W16" s="785"/>
      <c r="X16" s="785"/>
      <c r="Y16" s="1100"/>
      <c r="Z16" s="785"/>
      <c r="AA16" s="1100"/>
    </row>
    <row r="17" spans="1:27" s="150" customFormat="1" ht="35.25" customHeight="1" x14ac:dyDescent="0.25">
      <c r="A17" s="145" t="s">
        <v>371</v>
      </c>
      <c r="B17" s="146" t="s">
        <v>358</v>
      </c>
      <c r="C17" s="785">
        <v>0</v>
      </c>
      <c r="D17" s="785">
        <v>0</v>
      </c>
      <c r="E17" s="785">
        <v>0</v>
      </c>
      <c r="F17" s="785">
        <v>0</v>
      </c>
      <c r="G17" s="785">
        <v>0</v>
      </c>
      <c r="H17" s="785">
        <v>0</v>
      </c>
      <c r="I17" s="785">
        <v>0</v>
      </c>
      <c r="J17" s="785">
        <v>0</v>
      </c>
      <c r="K17" s="785">
        <v>0</v>
      </c>
      <c r="L17" s="785">
        <v>0</v>
      </c>
      <c r="M17" s="1542"/>
      <c r="N17" s="785">
        <v>0</v>
      </c>
      <c r="O17" s="785">
        <v>0</v>
      </c>
      <c r="P17" s="785">
        <v>0</v>
      </c>
      <c r="Q17" s="785">
        <v>0</v>
      </c>
      <c r="R17" s="785">
        <v>0</v>
      </c>
      <c r="S17" s="785"/>
      <c r="T17" s="785">
        <v>0</v>
      </c>
      <c r="U17" s="785">
        <v>0</v>
      </c>
      <c r="V17" s="785">
        <v>0</v>
      </c>
      <c r="W17" s="785">
        <v>0</v>
      </c>
      <c r="X17" s="785">
        <v>0</v>
      </c>
      <c r="Y17" s="1100">
        <v>0</v>
      </c>
      <c r="Z17" s="785">
        <v>0</v>
      </c>
      <c r="AA17" s="1100">
        <v>0</v>
      </c>
    </row>
    <row r="18" spans="1:27" s="150" customFormat="1" ht="35.25" customHeight="1" x14ac:dyDescent="0.25">
      <c r="A18" s="145" t="s">
        <v>372</v>
      </c>
      <c r="B18" s="146" t="s">
        <v>360</v>
      </c>
      <c r="C18" s="785">
        <v>0</v>
      </c>
      <c r="D18" s="785">
        <v>0</v>
      </c>
      <c r="E18" s="785">
        <v>0</v>
      </c>
      <c r="F18" s="785">
        <v>0</v>
      </c>
      <c r="G18" s="785">
        <v>0</v>
      </c>
      <c r="H18" s="785">
        <v>0</v>
      </c>
      <c r="I18" s="785">
        <v>0</v>
      </c>
      <c r="J18" s="785">
        <v>0</v>
      </c>
      <c r="K18" s="785">
        <v>0</v>
      </c>
      <c r="L18" s="785">
        <v>0</v>
      </c>
      <c r="M18" s="1542"/>
      <c r="N18" s="785">
        <v>0</v>
      </c>
      <c r="O18" s="785">
        <v>0</v>
      </c>
      <c r="P18" s="785">
        <v>0</v>
      </c>
      <c r="Q18" s="785">
        <v>0</v>
      </c>
      <c r="R18" s="785">
        <v>0</v>
      </c>
      <c r="S18" s="785"/>
      <c r="T18" s="785">
        <v>0</v>
      </c>
      <c r="U18" s="785">
        <v>0</v>
      </c>
      <c r="V18" s="785">
        <v>0</v>
      </c>
      <c r="W18" s="785">
        <v>0</v>
      </c>
      <c r="X18" s="785">
        <v>0</v>
      </c>
      <c r="Y18" s="1100">
        <v>0</v>
      </c>
      <c r="Z18" s="785">
        <v>0</v>
      </c>
      <c r="AA18" s="1100">
        <v>0</v>
      </c>
    </row>
    <row r="19" spans="1:27" s="150" customFormat="1" ht="35.25" customHeight="1" x14ac:dyDescent="0.25">
      <c r="A19" s="145" t="s">
        <v>373</v>
      </c>
      <c r="B19" s="146" t="s">
        <v>362</v>
      </c>
      <c r="C19" s="785">
        <v>0</v>
      </c>
      <c r="D19" s="785">
        <v>0</v>
      </c>
      <c r="E19" s="785">
        <v>0</v>
      </c>
      <c r="F19" s="785">
        <v>0</v>
      </c>
      <c r="G19" s="785">
        <v>0</v>
      </c>
      <c r="H19" s="785">
        <v>0</v>
      </c>
      <c r="I19" s="785">
        <v>0</v>
      </c>
      <c r="J19" s="785">
        <v>0</v>
      </c>
      <c r="K19" s="785">
        <v>0</v>
      </c>
      <c r="L19" s="785">
        <v>0</v>
      </c>
      <c r="M19" s="1542"/>
      <c r="N19" s="785">
        <v>0</v>
      </c>
      <c r="O19" s="785">
        <v>0</v>
      </c>
      <c r="P19" s="785">
        <v>0</v>
      </c>
      <c r="Q19" s="785">
        <v>0</v>
      </c>
      <c r="R19" s="785">
        <v>0</v>
      </c>
      <c r="S19" s="785"/>
      <c r="T19" s="785">
        <v>0</v>
      </c>
      <c r="U19" s="785">
        <v>0</v>
      </c>
      <c r="V19" s="785">
        <v>0</v>
      </c>
      <c r="W19" s="785">
        <v>0</v>
      </c>
      <c r="X19" s="785">
        <v>0</v>
      </c>
      <c r="Y19" s="1100">
        <v>0</v>
      </c>
      <c r="Z19" s="785">
        <v>0</v>
      </c>
      <c r="AA19" s="1100">
        <v>0</v>
      </c>
    </row>
    <row r="20" spans="1:27" s="150" customFormat="1" ht="35.25" customHeight="1" x14ac:dyDescent="0.25">
      <c r="A20" s="145" t="s">
        <v>374</v>
      </c>
      <c r="B20" s="146" t="s">
        <v>364</v>
      </c>
      <c r="C20" s="1108">
        <v>0</v>
      </c>
      <c r="D20" s="1108">
        <v>0</v>
      </c>
      <c r="E20" s="1108">
        <v>0</v>
      </c>
      <c r="F20" s="1108">
        <v>0</v>
      </c>
      <c r="G20" s="1108">
        <v>0</v>
      </c>
      <c r="H20" s="1108">
        <v>0</v>
      </c>
      <c r="I20" s="1108">
        <v>0</v>
      </c>
      <c r="J20" s="1108">
        <v>0</v>
      </c>
      <c r="K20" s="1108">
        <v>0</v>
      </c>
      <c r="L20" s="1108">
        <v>0</v>
      </c>
      <c r="M20" s="1543">
        <v>0</v>
      </c>
      <c r="N20" s="1108">
        <v>0</v>
      </c>
      <c r="O20" s="1108">
        <v>0</v>
      </c>
      <c r="P20" s="1108">
        <v>0</v>
      </c>
      <c r="Q20" s="1108">
        <v>0</v>
      </c>
      <c r="R20" s="1108">
        <v>0</v>
      </c>
      <c r="S20" s="1108">
        <v>0</v>
      </c>
      <c r="T20" s="1108">
        <v>0</v>
      </c>
      <c r="U20" s="1108">
        <v>0</v>
      </c>
      <c r="V20" s="1108">
        <v>0</v>
      </c>
      <c r="W20" s="1108">
        <v>0</v>
      </c>
      <c r="X20" s="1108">
        <v>0</v>
      </c>
      <c r="Y20" s="1103">
        <v>0</v>
      </c>
      <c r="Z20" s="1108">
        <v>0</v>
      </c>
      <c r="AA20" s="1103">
        <v>0</v>
      </c>
    </row>
    <row r="21" spans="1:27" s="150" customFormat="1" ht="35.25" customHeight="1" x14ac:dyDescent="0.25">
      <c r="A21" s="153" t="s">
        <v>375</v>
      </c>
      <c r="B21" s="149" t="s">
        <v>376</v>
      </c>
      <c r="C21" s="785"/>
      <c r="D21" s="785"/>
      <c r="E21" s="785"/>
      <c r="F21" s="785"/>
      <c r="G21" s="785"/>
      <c r="H21" s="785"/>
      <c r="I21" s="785"/>
      <c r="J21" s="785"/>
      <c r="K21" s="785"/>
      <c r="L21" s="785"/>
      <c r="M21" s="1542"/>
      <c r="N21" s="785"/>
      <c r="O21" s="785"/>
      <c r="P21" s="785"/>
      <c r="Q21" s="785"/>
      <c r="R21" s="785"/>
      <c r="S21" s="785"/>
      <c r="T21" s="785"/>
      <c r="U21" s="785"/>
      <c r="V21" s="785"/>
      <c r="W21" s="785"/>
      <c r="X21" s="785"/>
      <c r="Y21" s="1100"/>
      <c r="Z21" s="151"/>
      <c r="AA21" s="1100"/>
    </row>
    <row r="22" spans="1:27" s="150" customFormat="1" ht="35.25" customHeight="1" x14ac:dyDescent="0.25">
      <c r="A22" s="145" t="s">
        <v>377</v>
      </c>
      <c r="B22" s="146" t="s">
        <v>358</v>
      </c>
      <c r="C22" s="151">
        <v>0</v>
      </c>
      <c r="D22" s="151">
        <v>0</v>
      </c>
      <c r="E22" s="151">
        <v>0</v>
      </c>
      <c r="F22" s="151">
        <v>0</v>
      </c>
      <c r="G22" s="151">
        <v>0</v>
      </c>
      <c r="H22" s="151">
        <v>0</v>
      </c>
      <c r="I22" s="151">
        <v>0</v>
      </c>
      <c r="J22" s="151">
        <v>171306.12791000001</v>
      </c>
      <c r="K22" s="151">
        <v>0</v>
      </c>
      <c r="L22" s="151">
        <v>0</v>
      </c>
      <c r="M22" s="1539">
        <v>0</v>
      </c>
      <c r="N22" s="151">
        <v>9196.6685400000006</v>
      </c>
      <c r="O22" s="151">
        <v>3020938.9132399997</v>
      </c>
      <c r="P22" s="151">
        <v>1.8</v>
      </c>
      <c r="Q22" s="151">
        <v>0</v>
      </c>
      <c r="R22" s="151">
        <v>6300.7032499999996</v>
      </c>
      <c r="S22" s="151">
        <v>0</v>
      </c>
      <c r="T22" s="151">
        <v>0</v>
      </c>
      <c r="U22" s="151">
        <v>0</v>
      </c>
      <c r="V22" s="151">
        <v>460799.37900000002</v>
      </c>
      <c r="W22" s="151">
        <v>2707.68</v>
      </c>
      <c r="X22" s="151">
        <v>0</v>
      </c>
      <c r="Y22" s="152">
        <v>3671251.2719399999</v>
      </c>
      <c r="Z22" s="151">
        <v>0</v>
      </c>
      <c r="AA22" s="1100">
        <v>3671251.2719399999</v>
      </c>
    </row>
    <row r="23" spans="1:27" s="150" customFormat="1" ht="35.25" customHeight="1" x14ac:dyDescent="0.25">
      <c r="A23" s="145" t="s">
        <v>378</v>
      </c>
      <c r="B23" s="146" t="s">
        <v>360</v>
      </c>
      <c r="C23" s="151">
        <v>0</v>
      </c>
      <c r="D23" s="151">
        <v>0</v>
      </c>
      <c r="E23" s="151">
        <v>0</v>
      </c>
      <c r="F23" s="151">
        <v>0</v>
      </c>
      <c r="G23" s="151">
        <v>0</v>
      </c>
      <c r="H23" s="151">
        <v>0</v>
      </c>
      <c r="I23" s="151">
        <v>0</v>
      </c>
      <c r="J23" s="151">
        <v>0</v>
      </c>
      <c r="K23" s="151">
        <v>0</v>
      </c>
      <c r="L23" s="151">
        <v>0</v>
      </c>
      <c r="M23" s="1539">
        <v>0</v>
      </c>
      <c r="N23" s="151">
        <v>0</v>
      </c>
      <c r="O23" s="151">
        <v>0</v>
      </c>
      <c r="P23" s="151">
        <v>0</v>
      </c>
      <c r="Q23" s="151">
        <v>0</v>
      </c>
      <c r="R23" s="151">
        <v>0</v>
      </c>
      <c r="S23" s="151">
        <v>0</v>
      </c>
      <c r="T23" s="151">
        <v>0</v>
      </c>
      <c r="U23" s="151">
        <v>0</v>
      </c>
      <c r="V23" s="151">
        <v>0</v>
      </c>
      <c r="W23" s="151">
        <v>0</v>
      </c>
      <c r="X23" s="151">
        <v>0</v>
      </c>
      <c r="Y23" s="152">
        <v>0</v>
      </c>
      <c r="Z23" s="151">
        <v>0</v>
      </c>
      <c r="AA23" s="1100">
        <v>0</v>
      </c>
    </row>
    <row r="24" spans="1:27" ht="35.25" customHeight="1" x14ac:dyDescent="0.4">
      <c r="A24" s="145" t="s">
        <v>379</v>
      </c>
      <c r="B24" s="146" t="s">
        <v>362</v>
      </c>
      <c r="C24" s="151">
        <v>0</v>
      </c>
      <c r="D24" s="151">
        <v>0</v>
      </c>
      <c r="E24" s="151">
        <v>0</v>
      </c>
      <c r="F24" s="151">
        <v>0</v>
      </c>
      <c r="G24" s="151">
        <v>0</v>
      </c>
      <c r="H24" s="151">
        <v>0</v>
      </c>
      <c r="I24" s="151">
        <v>0</v>
      </c>
      <c r="J24" s="151">
        <v>0</v>
      </c>
      <c r="K24" s="151">
        <v>0</v>
      </c>
      <c r="L24" s="151">
        <v>0</v>
      </c>
      <c r="M24" s="1539">
        <v>0</v>
      </c>
      <c r="N24" s="151">
        <v>0</v>
      </c>
      <c r="O24" s="151">
        <v>0</v>
      </c>
      <c r="P24" s="151">
        <v>0</v>
      </c>
      <c r="Q24" s="151">
        <v>0</v>
      </c>
      <c r="R24" s="151">
        <v>0</v>
      </c>
      <c r="S24" s="151">
        <v>0</v>
      </c>
      <c r="T24" s="151">
        <v>0</v>
      </c>
      <c r="U24" s="151">
        <v>0</v>
      </c>
      <c r="V24" s="151">
        <v>0</v>
      </c>
      <c r="W24" s="151">
        <v>0</v>
      </c>
      <c r="X24" s="151">
        <v>0</v>
      </c>
      <c r="Y24" s="152">
        <v>0</v>
      </c>
      <c r="Z24" s="151">
        <v>0</v>
      </c>
      <c r="AA24" s="1100">
        <v>0</v>
      </c>
    </row>
    <row r="25" spans="1:27" ht="35.25" customHeight="1" x14ac:dyDescent="0.4">
      <c r="A25" s="154" t="s">
        <v>380</v>
      </c>
      <c r="B25" s="155" t="s">
        <v>364</v>
      </c>
      <c r="C25" s="1102">
        <v>0</v>
      </c>
      <c r="D25" s="1102">
        <v>0</v>
      </c>
      <c r="E25" s="1102">
        <v>0</v>
      </c>
      <c r="F25" s="1102">
        <v>0</v>
      </c>
      <c r="G25" s="1102">
        <v>0</v>
      </c>
      <c r="H25" s="1102">
        <v>0</v>
      </c>
      <c r="I25" s="1102">
        <v>0</v>
      </c>
      <c r="J25" s="1102">
        <v>171306.12791000001</v>
      </c>
      <c r="K25" s="1102">
        <v>0</v>
      </c>
      <c r="L25" s="1102">
        <v>0</v>
      </c>
      <c r="M25" s="1540">
        <v>0</v>
      </c>
      <c r="N25" s="1102">
        <v>9196.6685400000006</v>
      </c>
      <c r="O25" s="1102">
        <v>3020938.9132399997</v>
      </c>
      <c r="P25" s="1102">
        <v>1.8</v>
      </c>
      <c r="Q25" s="1102">
        <v>0</v>
      </c>
      <c r="R25" s="1102">
        <v>6300.7032499999996</v>
      </c>
      <c r="S25" s="1102">
        <v>0</v>
      </c>
      <c r="T25" s="1102">
        <v>0</v>
      </c>
      <c r="U25" s="1102">
        <v>0</v>
      </c>
      <c r="V25" s="1102">
        <v>460799.37900000002</v>
      </c>
      <c r="W25" s="1102">
        <v>2707.68</v>
      </c>
      <c r="X25" s="1102">
        <v>0</v>
      </c>
      <c r="Y25" s="1103">
        <v>3671251.2719399999</v>
      </c>
      <c r="Z25" s="1102">
        <v>0</v>
      </c>
      <c r="AA25" s="1103">
        <v>3671251.2719399999</v>
      </c>
    </row>
    <row r="26" spans="1:27" x14ac:dyDescent="0.4">
      <c r="Z26" s="1109"/>
      <c r="AA26" s="1109"/>
    </row>
    <row r="27" spans="1:27" x14ac:dyDescent="0.4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x14ac:dyDescent="0.4"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x14ac:dyDescent="0.4"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x14ac:dyDescent="0.4"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x14ac:dyDescent="0.4"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x14ac:dyDescent="0.4"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3:27" x14ac:dyDescent="0.4"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3:27" x14ac:dyDescent="0.4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3:27" x14ac:dyDescent="0.4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3:27" x14ac:dyDescent="0.4"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3:27" x14ac:dyDescent="0.4"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3:27" x14ac:dyDescent="0.4"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3:27" x14ac:dyDescent="0.4"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3:27" x14ac:dyDescent="0.4"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3:27" x14ac:dyDescent="0.4"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3:27" x14ac:dyDescent="0.4"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3:27" x14ac:dyDescent="0.4"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3:27" x14ac:dyDescent="0.4"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3:27" x14ac:dyDescent="0.4"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</sheetData>
  <protectedRanges>
    <protectedRange sqref="E7:E9" name="ช่วง1"/>
  </protectedRanges>
  <mergeCells count="8">
    <mergeCell ref="Z4:Z5"/>
    <mergeCell ref="AA4:AA5"/>
    <mergeCell ref="X3:AA3"/>
    <mergeCell ref="A1:H1"/>
    <mergeCell ref="A2:H2"/>
    <mergeCell ref="C4:X4"/>
    <mergeCell ref="Y4:Y5"/>
    <mergeCell ref="A4:A5"/>
  </mergeCells>
  <pageMargins left="0.25" right="0.25" top="0.75" bottom="0.75" header="0.3" footer="0.3"/>
  <pageSetup paperSize="9" scale="44" orientation="landscape" r:id="rId1"/>
  <headerFooter>
    <oddFooter>&amp;C23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</sheetPr>
  <dimension ref="A1:AB26"/>
  <sheetViews>
    <sheetView view="pageBreakPreview" topLeftCell="A16" zoomScaleNormal="98" zoomScaleSheetLayoutView="100" workbookViewId="0">
      <selection activeCell="H25" sqref="H25"/>
    </sheetView>
  </sheetViews>
  <sheetFormatPr defaultColWidth="7" defaultRowHeight="21" x14ac:dyDescent="0.6"/>
  <cols>
    <col min="1" max="13" width="7.3984375" style="1" customWidth="1"/>
    <col min="14" max="256" width="7" style="1"/>
    <col min="257" max="269" width="7.3984375" style="1" customWidth="1"/>
    <col min="270" max="512" width="7" style="1"/>
    <col min="513" max="525" width="7.3984375" style="1" customWidth="1"/>
    <col min="526" max="768" width="7" style="1"/>
    <col min="769" max="781" width="7.3984375" style="1" customWidth="1"/>
    <col min="782" max="1024" width="7" style="1"/>
    <col min="1025" max="1037" width="7.3984375" style="1" customWidth="1"/>
    <col min="1038" max="1280" width="7" style="1"/>
    <col min="1281" max="1293" width="7.3984375" style="1" customWidth="1"/>
    <col min="1294" max="1536" width="7" style="1"/>
    <col min="1537" max="1549" width="7.3984375" style="1" customWidth="1"/>
    <col min="1550" max="1792" width="7" style="1"/>
    <col min="1793" max="1805" width="7.3984375" style="1" customWidth="1"/>
    <col min="1806" max="2048" width="7" style="1"/>
    <col min="2049" max="2061" width="7.3984375" style="1" customWidth="1"/>
    <col min="2062" max="2304" width="7" style="1"/>
    <col min="2305" max="2317" width="7.3984375" style="1" customWidth="1"/>
    <col min="2318" max="2560" width="7" style="1"/>
    <col min="2561" max="2573" width="7.3984375" style="1" customWidth="1"/>
    <col min="2574" max="2816" width="7" style="1"/>
    <col min="2817" max="2829" width="7.3984375" style="1" customWidth="1"/>
    <col min="2830" max="3072" width="7" style="1"/>
    <col min="3073" max="3085" width="7.3984375" style="1" customWidth="1"/>
    <col min="3086" max="3328" width="7" style="1"/>
    <col min="3329" max="3341" width="7.3984375" style="1" customWidth="1"/>
    <col min="3342" max="3584" width="7" style="1"/>
    <col min="3585" max="3597" width="7.3984375" style="1" customWidth="1"/>
    <col min="3598" max="3840" width="7" style="1"/>
    <col min="3841" max="3853" width="7.3984375" style="1" customWidth="1"/>
    <col min="3854" max="4096" width="7" style="1"/>
    <col min="4097" max="4109" width="7.3984375" style="1" customWidth="1"/>
    <col min="4110" max="4352" width="7" style="1"/>
    <col min="4353" max="4365" width="7.3984375" style="1" customWidth="1"/>
    <col min="4366" max="4608" width="7" style="1"/>
    <col min="4609" max="4621" width="7.3984375" style="1" customWidth="1"/>
    <col min="4622" max="4864" width="7" style="1"/>
    <col min="4865" max="4877" width="7.3984375" style="1" customWidth="1"/>
    <col min="4878" max="5120" width="7" style="1"/>
    <col min="5121" max="5133" width="7.3984375" style="1" customWidth="1"/>
    <col min="5134" max="5376" width="7" style="1"/>
    <col min="5377" max="5389" width="7.3984375" style="1" customWidth="1"/>
    <col min="5390" max="5632" width="7" style="1"/>
    <col min="5633" max="5645" width="7.3984375" style="1" customWidth="1"/>
    <col min="5646" max="5888" width="7" style="1"/>
    <col min="5889" max="5901" width="7.3984375" style="1" customWidth="1"/>
    <col min="5902" max="6144" width="7" style="1"/>
    <col min="6145" max="6157" width="7.3984375" style="1" customWidth="1"/>
    <col min="6158" max="6400" width="7" style="1"/>
    <col min="6401" max="6413" width="7.3984375" style="1" customWidth="1"/>
    <col min="6414" max="6656" width="7" style="1"/>
    <col min="6657" max="6669" width="7.3984375" style="1" customWidth="1"/>
    <col min="6670" max="6912" width="7" style="1"/>
    <col min="6913" max="6925" width="7.3984375" style="1" customWidth="1"/>
    <col min="6926" max="7168" width="7" style="1"/>
    <col min="7169" max="7181" width="7.3984375" style="1" customWidth="1"/>
    <col min="7182" max="7424" width="7" style="1"/>
    <col min="7425" max="7437" width="7.3984375" style="1" customWidth="1"/>
    <col min="7438" max="7680" width="7" style="1"/>
    <col min="7681" max="7693" width="7.3984375" style="1" customWidth="1"/>
    <col min="7694" max="7936" width="7" style="1"/>
    <col min="7937" max="7949" width="7.3984375" style="1" customWidth="1"/>
    <col min="7950" max="8192" width="7" style="1"/>
    <col min="8193" max="8205" width="7.3984375" style="1" customWidth="1"/>
    <col min="8206" max="8448" width="7" style="1"/>
    <col min="8449" max="8461" width="7.3984375" style="1" customWidth="1"/>
    <col min="8462" max="8704" width="7" style="1"/>
    <col min="8705" max="8717" width="7.3984375" style="1" customWidth="1"/>
    <col min="8718" max="8960" width="7" style="1"/>
    <col min="8961" max="8973" width="7.3984375" style="1" customWidth="1"/>
    <col min="8974" max="9216" width="7" style="1"/>
    <col min="9217" max="9229" width="7.3984375" style="1" customWidth="1"/>
    <col min="9230" max="9472" width="7" style="1"/>
    <col min="9473" max="9485" width="7.3984375" style="1" customWidth="1"/>
    <col min="9486" max="9728" width="7" style="1"/>
    <col min="9729" max="9741" width="7.3984375" style="1" customWidth="1"/>
    <col min="9742" max="9984" width="7" style="1"/>
    <col min="9985" max="9997" width="7.3984375" style="1" customWidth="1"/>
    <col min="9998" max="10240" width="7" style="1"/>
    <col min="10241" max="10253" width="7.3984375" style="1" customWidth="1"/>
    <col min="10254" max="10496" width="7" style="1"/>
    <col min="10497" max="10509" width="7.3984375" style="1" customWidth="1"/>
    <col min="10510" max="10752" width="7" style="1"/>
    <col min="10753" max="10765" width="7.3984375" style="1" customWidth="1"/>
    <col min="10766" max="11008" width="7" style="1"/>
    <col min="11009" max="11021" width="7.3984375" style="1" customWidth="1"/>
    <col min="11022" max="11264" width="7" style="1"/>
    <col min="11265" max="11277" width="7.3984375" style="1" customWidth="1"/>
    <col min="11278" max="11520" width="7" style="1"/>
    <col min="11521" max="11533" width="7.3984375" style="1" customWidth="1"/>
    <col min="11534" max="11776" width="7" style="1"/>
    <col min="11777" max="11789" width="7.3984375" style="1" customWidth="1"/>
    <col min="11790" max="12032" width="7" style="1"/>
    <col min="12033" max="12045" width="7.3984375" style="1" customWidth="1"/>
    <col min="12046" max="12288" width="7" style="1"/>
    <col min="12289" max="12301" width="7.3984375" style="1" customWidth="1"/>
    <col min="12302" max="12544" width="7" style="1"/>
    <col min="12545" max="12557" width="7.3984375" style="1" customWidth="1"/>
    <col min="12558" max="12800" width="7" style="1"/>
    <col min="12801" max="12813" width="7.3984375" style="1" customWidth="1"/>
    <col min="12814" max="13056" width="7" style="1"/>
    <col min="13057" max="13069" width="7.3984375" style="1" customWidth="1"/>
    <col min="13070" max="13312" width="7" style="1"/>
    <col min="13313" max="13325" width="7.3984375" style="1" customWidth="1"/>
    <col min="13326" max="13568" width="7" style="1"/>
    <col min="13569" max="13581" width="7.3984375" style="1" customWidth="1"/>
    <col min="13582" max="13824" width="7" style="1"/>
    <col min="13825" max="13837" width="7.3984375" style="1" customWidth="1"/>
    <col min="13838" max="14080" width="7" style="1"/>
    <col min="14081" max="14093" width="7.3984375" style="1" customWidth="1"/>
    <col min="14094" max="14336" width="7" style="1"/>
    <col min="14337" max="14349" width="7.3984375" style="1" customWidth="1"/>
    <col min="14350" max="14592" width="7" style="1"/>
    <col min="14593" max="14605" width="7.3984375" style="1" customWidth="1"/>
    <col min="14606" max="14848" width="7" style="1"/>
    <col min="14849" max="14861" width="7.3984375" style="1" customWidth="1"/>
    <col min="14862" max="15104" width="7" style="1"/>
    <col min="15105" max="15117" width="7.3984375" style="1" customWidth="1"/>
    <col min="15118" max="15360" width="7" style="1"/>
    <col min="15361" max="15373" width="7.3984375" style="1" customWidth="1"/>
    <col min="15374" max="15616" width="7" style="1"/>
    <col min="15617" max="15629" width="7.3984375" style="1" customWidth="1"/>
    <col min="15630" max="15872" width="7" style="1"/>
    <col min="15873" max="15885" width="7.3984375" style="1" customWidth="1"/>
    <col min="15886" max="16128" width="7" style="1"/>
    <col min="16129" max="16141" width="7.3984375" style="1" customWidth="1"/>
    <col min="16142" max="16384" width="7" style="1"/>
  </cols>
  <sheetData>
    <row r="1" spans="1:28" ht="27" customHeight="1" x14ac:dyDescent="0.6">
      <c r="A1" s="1" t="s">
        <v>180</v>
      </c>
    </row>
    <row r="2" spans="1:28" ht="30" customHeight="1" x14ac:dyDescent="0.6"/>
    <row r="3" spans="1:28" ht="30" customHeight="1" x14ac:dyDescent="0.6"/>
    <row r="4" spans="1:28" ht="85.8" x14ac:dyDescent="2.15">
      <c r="A4" s="1633"/>
      <c r="B4" s="1633"/>
      <c r="C4" s="1633"/>
      <c r="D4" s="1633"/>
      <c r="E4" s="1633"/>
      <c r="F4" s="1633"/>
      <c r="G4" s="1633"/>
      <c r="H4" s="1633"/>
      <c r="I4" s="1633"/>
      <c r="J4" s="1633"/>
      <c r="K4" s="1633"/>
      <c r="L4" s="1633"/>
      <c r="AB4" s="2"/>
    </row>
    <row r="5" spans="1:28" ht="51" customHeight="1" x14ac:dyDescent="1.05">
      <c r="A5" s="1634"/>
      <c r="B5" s="1634"/>
      <c r="C5" s="1634"/>
      <c r="D5" s="1634"/>
      <c r="E5" s="1634"/>
      <c r="F5" s="1634"/>
      <c r="G5" s="1634"/>
      <c r="H5" s="1634"/>
      <c r="I5" s="1634"/>
      <c r="J5" s="1634"/>
      <c r="K5" s="1634"/>
      <c r="L5" s="1634"/>
    </row>
    <row r="6" spans="1:28" ht="30" customHeight="1" x14ac:dyDescent="0.8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28" ht="30" customHeight="1" x14ac:dyDescent="0.6">
      <c r="B7" s="4"/>
      <c r="C7" s="4"/>
      <c r="D7" s="4"/>
      <c r="E7" s="4"/>
      <c r="F7" s="4"/>
      <c r="G7" s="4"/>
      <c r="H7" s="4"/>
      <c r="I7" s="4"/>
      <c r="J7" s="4"/>
      <c r="K7" s="4"/>
    </row>
    <row r="8" spans="1:28" ht="27" customHeight="1" x14ac:dyDescent="0.6">
      <c r="A8" s="5"/>
      <c r="B8" s="4"/>
      <c r="C8" s="4"/>
      <c r="D8" s="4"/>
      <c r="E8" s="4"/>
      <c r="F8" s="4"/>
      <c r="G8" s="4"/>
      <c r="H8" s="4"/>
      <c r="I8" s="4"/>
      <c r="J8" s="4"/>
      <c r="K8" s="4"/>
      <c r="L8" s="5"/>
    </row>
    <row r="9" spans="1:28" ht="27" customHeight="1" x14ac:dyDescent="0.6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5"/>
    </row>
    <row r="10" spans="1:28" ht="27" customHeight="1" x14ac:dyDescent="1.55">
      <c r="A10" s="5"/>
      <c r="B10" s="4"/>
      <c r="C10" s="4"/>
      <c r="D10" s="4"/>
      <c r="E10" s="4"/>
      <c r="F10" s="4"/>
      <c r="G10" s="4"/>
      <c r="H10" s="6"/>
      <c r="I10" s="4"/>
      <c r="J10" s="4"/>
      <c r="K10" s="4"/>
      <c r="L10" s="5"/>
    </row>
    <row r="11" spans="1:28" ht="27" customHeight="1" x14ac:dyDescent="0.6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28" ht="27" customHeight="1" x14ac:dyDescent="0.6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28" ht="27" customHeight="1" x14ac:dyDescent="0.6"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28" ht="27" customHeight="1" x14ac:dyDescent="0.6"/>
    <row r="15" spans="1:28" ht="27" customHeight="1" x14ac:dyDescent="0.6">
      <c r="N15" s="1" t="s">
        <v>180</v>
      </c>
    </row>
    <row r="16" spans="1:28" ht="27" customHeight="1" x14ac:dyDescent="0.6"/>
    <row r="17" spans="1:14" ht="27" customHeight="1" x14ac:dyDescent="0.6"/>
    <row r="18" spans="1:14" ht="27" customHeight="1" x14ac:dyDescent="0.6"/>
    <row r="19" spans="1:14" ht="27" customHeight="1" x14ac:dyDescent="0.6"/>
    <row r="20" spans="1:14" ht="27" customHeight="1" x14ac:dyDescent="0.6"/>
    <row r="21" spans="1:14" ht="27" customHeight="1" x14ac:dyDescent="0.6"/>
    <row r="22" spans="1:14" ht="36" customHeight="1" x14ac:dyDescent="0.95">
      <c r="A22" s="7" t="s">
        <v>181</v>
      </c>
      <c r="B22" s="8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4" ht="27" customHeight="1" x14ac:dyDescent="0.95">
      <c r="A23" s="9" t="s">
        <v>182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4" ht="27" customHeight="1" x14ac:dyDescent="0.8">
      <c r="A24" s="10" t="s">
        <v>183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4" ht="27" customHeight="1" x14ac:dyDescent="0.65">
      <c r="A25" s="11" t="s">
        <v>1004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27" customHeight="1" x14ac:dyDescent="0.65">
      <c r="A26" s="554" t="s">
        <v>1005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</sheetData>
  <mergeCells count="2">
    <mergeCell ref="A4:L4"/>
    <mergeCell ref="A5:L5"/>
  </mergeCells>
  <printOptions horizontalCentered="1"/>
  <pageMargins left="0.59055118110236227" right="0" top="0.78740157480314965" bottom="0" header="0.82677165354330717" footer="0.51181102362204722"/>
  <pageSetup paperSize="9" scale="87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0.79998168889431442"/>
    <pageSetUpPr fitToPage="1"/>
  </sheetPr>
  <dimension ref="A1:AA72"/>
  <sheetViews>
    <sheetView view="pageBreakPreview" zoomScale="55" zoomScaleNormal="80" zoomScaleSheetLayoutView="55" workbookViewId="0">
      <pane xSplit="2" ySplit="5" topLeftCell="I17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9" defaultRowHeight="24.6" x14ac:dyDescent="0.7"/>
  <cols>
    <col min="1" max="1" width="35.296875" style="12" customWidth="1"/>
    <col min="2" max="2" width="32.8984375" style="12" hidden="1" customWidth="1"/>
    <col min="3" max="3" width="18" style="12" bestFit="1" customWidth="1"/>
    <col min="4" max="4" width="17.3984375" style="12" bestFit="1" customWidth="1"/>
    <col min="5" max="5" width="13.3984375" style="12" bestFit="1" customWidth="1"/>
    <col min="6" max="6" width="15.69921875" style="12" bestFit="1" customWidth="1"/>
    <col min="7" max="7" width="17.296875" style="12" bestFit="1" customWidth="1"/>
    <col min="8" max="8" width="13.3984375" style="12" bestFit="1" customWidth="1"/>
    <col min="9" max="12" width="18" style="12" bestFit="1" customWidth="1"/>
    <col min="13" max="13" width="13.09765625" style="12" customWidth="1"/>
    <col min="14" max="15" width="18" style="12" bestFit="1" customWidth="1"/>
    <col min="16" max="16" width="15" style="12" bestFit="1" customWidth="1"/>
    <col min="17" max="17" width="18" style="12" bestFit="1" customWidth="1"/>
    <col min="18" max="18" width="16.296875" style="12" bestFit="1" customWidth="1"/>
    <col min="19" max="19" width="14.3984375" style="12" hidden="1" customWidth="1"/>
    <col min="20" max="20" width="16.296875" style="12" bestFit="1" customWidth="1"/>
    <col min="21" max="22" width="13.69921875" style="12" customWidth="1"/>
    <col min="23" max="23" width="13.69921875" style="12" bestFit="1" customWidth="1"/>
    <col min="24" max="24" width="12.69921875" style="12" bestFit="1" customWidth="1"/>
    <col min="25" max="25" width="16.59765625" style="12" bestFit="1" customWidth="1"/>
    <col min="26" max="26" width="15.3984375" style="12" bestFit="1" customWidth="1"/>
    <col min="27" max="27" width="16.59765625" style="12" bestFit="1" customWidth="1"/>
    <col min="28" max="16384" width="9" style="12"/>
  </cols>
  <sheetData>
    <row r="1" spans="1:27" s="22" customFormat="1" ht="33.6" x14ac:dyDescent="0.95">
      <c r="A1" s="1809" t="s">
        <v>913</v>
      </c>
      <c r="B1" s="1809"/>
      <c r="C1" s="1809"/>
      <c r="D1" s="1809"/>
      <c r="E1" s="1809"/>
      <c r="F1" s="1809"/>
      <c r="G1" s="1809"/>
    </row>
    <row r="2" spans="1:27" s="22" customFormat="1" ht="33.6" x14ac:dyDescent="0.95">
      <c r="A2" s="1809" t="s">
        <v>964</v>
      </c>
      <c r="B2" s="1809"/>
      <c r="C2" s="1809"/>
      <c r="D2" s="1809"/>
      <c r="E2" s="1809"/>
      <c r="F2" s="1809"/>
      <c r="G2" s="1809"/>
    </row>
    <row r="3" spans="1:27" x14ac:dyDescent="0.7">
      <c r="A3" s="47"/>
      <c r="B3" s="47"/>
      <c r="C3" s="1096">
        <v>1000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787" t="s">
        <v>439</v>
      </c>
      <c r="Z3" s="1787"/>
      <c r="AA3" s="1787"/>
    </row>
    <row r="4" spans="1:27" x14ac:dyDescent="0.7">
      <c r="A4" s="1817" t="s">
        <v>0</v>
      </c>
      <c r="B4" s="1818"/>
      <c r="C4" s="1812" t="s">
        <v>351</v>
      </c>
      <c r="D4" s="1812"/>
      <c r="E4" s="1812"/>
      <c r="F4" s="1812"/>
      <c r="G4" s="1812"/>
      <c r="H4" s="1812"/>
      <c r="I4" s="1812"/>
      <c r="J4" s="1812"/>
      <c r="K4" s="1812"/>
      <c r="L4" s="1812"/>
      <c r="M4" s="1812"/>
      <c r="N4" s="1812"/>
      <c r="O4" s="1812"/>
      <c r="P4" s="1812"/>
      <c r="Q4" s="1812"/>
      <c r="R4" s="1812"/>
      <c r="S4" s="1812"/>
      <c r="T4" s="1812"/>
      <c r="U4" s="1812"/>
      <c r="V4" s="1812"/>
      <c r="W4" s="1812"/>
      <c r="X4" s="1812"/>
      <c r="Y4" s="1810" t="s">
        <v>250</v>
      </c>
      <c r="Z4" s="1813" t="s">
        <v>355</v>
      </c>
      <c r="AA4" s="1810" t="s">
        <v>381</v>
      </c>
    </row>
    <row r="5" spans="1:27" x14ac:dyDescent="0.7">
      <c r="A5" s="1819"/>
      <c r="B5" s="1820"/>
      <c r="C5" s="1097" t="s">
        <v>636</v>
      </c>
      <c r="D5" s="1097" t="s">
        <v>159</v>
      </c>
      <c r="E5" s="1097" t="s">
        <v>694</v>
      </c>
      <c r="F5" s="1097" t="s">
        <v>160</v>
      </c>
      <c r="G5" s="1097" t="s">
        <v>161</v>
      </c>
      <c r="H5" s="1097" t="s">
        <v>162</v>
      </c>
      <c r="I5" s="1097" t="s">
        <v>163</v>
      </c>
      <c r="J5" s="1097" t="s">
        <v>164</v>
      </c>
      <c r="K5" s="1097" t="s">
        <v>165</v>
      </c>
      <c r="L5" s="1097" t="s">
        <v>166</v>
      </c>
      <c r="M5" s="1097" t="s">
        <v>690</v>
      </c>
      <c r="N5" s="1097" t="s">
        <v>167</v>
      </c>
      <c r="O5" s="1097" t="s">
        <v>168</v>
      </c>
      <c r="P5" s="49" t="s">
        <v>169</v>
      </c>
      <c r="Q5" s="1097" t="s">
        <v>170</v>
      </c>
      <c r="R5" s="1097" t="s">
        <v>171</v>
      </c>
      <c r="S5" s="1097" t="s">
        <v>172</v>
      </c>
      <c r="T5" s="1097" t="s">
        <v>695</v>
      </c>
      <c r="U5" s="1097" t="s">
        <v>884</v>
      </c>
      <c r="V5" s="1097" t="s">
        <v>173</v>
      </c>
      <c r="W5" s="1097" t="s">
        <v>174</v>
      </c>
      <c r="X5" s="1097" t="s">
        <v>691</v>
      </c>
      <c r="Y5" s="1821"/>
      <c r="Z5" s="1814"/>
      <c r="AA5" s="1811"/>
    </row>
    <row r="6" spans="1:27" s="1114" customFormat="1" ht="51.75" customHeight="1" x14ac:dyDescent="0.75">
      <c r="A6" s="1110" t="s">
        <v>352</v>
      </c>
      <c r="B6" s="1111" t="s">
        <v>356</v>
      </c>
      <c r="C6" s="1112"/>
      <c r="D6" s="1112"/>
      <c r="E6" s="1112"/>
      <c r="F6" s="1112"/>
      <c r="G6" s="1112"/>
      <c r="H6" s="1112"/>
      <c r="I6" s="1112"/>
      <c r="J6" s="1112"/>
      <c r="K6" s="1112"/>
      <c r="L6" s="1112"/>
      <c r="M6" s="1544"/>
      <c r="N6" s="1112"/>
      <c r="O6" s="1112"/>
      <c r="P6" s="1112"/>
      <c r="Q6" s="1112"/>
      <c r="R6" s="1112"/>
      <c r="S6" s="1112"/>
      <c r="T6" s="1112"/>
      <c r="U6" s="1112"/>
      <c r="V6" s="1112"/>
      <c r="W6" s="1112"/>
      <c r="X6" s="1112"/>
      <c r="Y6" s="1113"/>
      <c r="Z6" s="1112"/>
      <c r="AA6" s="1113"/>
    </row>
    <row r="7" spans="1:27" s="1114" customFormat="1" ht="51.75" customHeight="1" x14ac:dyDescent="0.75">
      <c r="A7" s="1115" t="s">
        <v>357</v>
      </c>
      <c r="B7" s="1116" t="s">
        <v>358</v>
      </c>
      <c r="C7" s="1117">
        <v>922397.56017999991</v>
      </c>
      <c r="D7" s="1117">
        <v>157708.23540999999</v>
      </c>
      <c r="E7" s="1117">
        <v>3842.33842</v>
      </c>
      <c r="F7" s="1117">
        <v>64951.471479999898</v>
      </c>
      <c r="G7" s="1117">
        <v>177980.96115000002</v>
      </c>
      <c r="H7" s="1117">
        <v>0</v>
      </c>
      <c r="I7" s="1117">
        <v>351732.73038999998</v>
      </c>
      <c r="J7" s="1117">
        <v>1178923.5711099999</v>
      </c>
      <c r="K7" s="1117">
        <v>338885.23745000002</v>
      </c>
      <c r="L7" s="1117">
        <v>1342661.32977</v>
      </c>
      <c r="M7" s="1545"/>
      <c r="N7" s="1117">
        <v>562435.18265999993</v>
      </c>
      <c r="O7" s="1117">
        <v>113914.37256</v>
      </c>
      <c r="P7" s="1117">
        <v>608.79568999999992</v>
      </c>
      <c r="Q7" s="1117">
        <v>60930.97565</v>
      </c>
      <c r="R7" s="1117">
        <v>8456.1290000000008</v>
      </c>
      <c r="S7" s="1117"/>
      <c r="T7" s="1117">
        <v>15856.64882</v>
      </c>
      <c r="U7" s="1117">
        <v>43385.719859999997</v>
      </c>
      <c r="V7" s="1117">
        <v>129787.66683</v>
      </c>
      <c r="W7" s="1117">
        <v>21036.743409999999</v>
      </c>
      <c r="X7" s="1117">
        <v>0</v>
      </c>
      <c r="Y7" s="1118">
        <v>5495495.6698399996</v>
      </c>
      <c r="Z7" s="1117">
        <v>0</v>
      </c>
      <c r="AA7" s="1118">
        <v>5495495.6698399996</v>
      </c>
    </row>
    <row r="8" spans="1:27" s="1120" customFormat="1" ht="51.75" customHeight="1" x14ac:dyDescent="0.25">
      <c r="A8" s="1115" t="s">
        <v>359</v>
      </c>
      <c r="B8" s="1116" t="s">
        <v>360</v>
      </c>
      <c r="C8" s="1119">
        <v>0</v>
      </c>
      <c r="D8" s="1119">
        <v>0</v>
      </c>
      <c r="E8" s="1119">
        <v>0</v>
      </c>
      <c r="F8" s="1119">
        <v>0</v>
      </c>
      <c r="G8" s="1119">
        <v>0</v>
      </c>
      <c r="H8" s="1119">
        <v>0</v>
      </c>
      <c r="I8" s="1119">
        <v>741.62152000000003</v>
      </c>
      <c r="J8" s="1119">
        <v>0</v>
      </c>
      <c r="K8" s="1119">
        <v>0</v>
      </c>
      <c r="L8" s="1119">
        <v>0</v>
      </c>
      <c r="M8" s="1546"/>
      <c r="N8" s="1119">
        <v>0</v>
      </c>
      <c r="O8" s="1119">
        <v>0</v>
      </c>
      <c r="P8" s="1119">
        <v>0</v>
      </c>
      <c r="Q8" s="1119">
        <v>0</v>
      </c>
      <c r="R8" s="1119">
        <v>0</v>
      </c>
      <c r="S8" s="1119"/>
      <c r="T8" s="1119">
        <v>0</v>
      </c>
      <c r="U8" s="1119">
        <v>0</v>
      </c>
      <c r="V8" s="1119">
        <v>0</v>
      </c>
      <c r="W8" s="1119">
        <v>0</v>
      </c>
      <c r="X8" s="1119">
        <v>0</v>
      </c>
      <c r="Y8" s="1118">
        <v>741.62152000000003</v>
      </c>
      <c r="Z8" s="1117">
        <v>2056832.1064300002</v>
      </c>
      <c r="AA8" s="1118">
        <v>2057573.7279500002</v>
      </c>
    </row>
    <row r="9" spans="1:27" s="1120" customFormat="1" ht="51.75" customHeight="1" x14ac:dyDescent="0.25">
      <c r="A9" s="1115" t="s">
        <v>361</v>
      </c>
      <c r="B9" s="1116" t="s">
        <v>362</v>
      </c>
      <c r="C9" s="1117">
        <v>-1339.6985500000001</v>
      </c>
      <c r="D9" s="1117">
        <v>18281.20305</v>
      </c>
      <c r="E9" s="1117">
        <v>1419.20135</v>
      </c>
      <c r="F9" s="1117">
        <v>-1246.8819699999999</v>
      </c>
      <c r="G9" s="1117">
        <v>10802.18412</v>
      </c>
      <c r="H9" s="1117">
        <v>0</v>
      </c>
      <c r="I9" s="1117">
        <v>-117400.72156999999</v>
      </c>
      <c r="J9" s="1117">
        <v>136668.28028000001</v>
      </c>
      <c r="K9" s="1117">
        <v>74170.156540000011</v>
      </c>
      <c r="L9" s="1117">
        <v>0</v>
      </c>
      <c r="M9" s="1545"/>
      <c r="N9" s="1117">
        <v>159120.33655498401</v>
      </c>
      <c r="O9" s="1117">
        <v>12105.62816</v>
      </c>
      <c r="P9" s="1117">
        <v>134.66722000000001</v>
      </c>
      <c r="Q9" s="1121">
        <v>-26941.453819999999</v>
      </c>
      <c r="R9" s="1117">
        <v>0</v>
      </c>
      <c r="S9" s="1117"/>
      <c r="T9" s="1117">
        <v>824.14687000000004</v>
      </c>
      <c r="U9" s="1117">
        <v>-3657.3536200000003</v>
      </c>
      <c r="V9" s="1117">
        <v>8634.0318699999989</v>
      </c>
      <c r="W9" s="1117">
        <v>24520.381809999999</v>
      </c>
      <c r="X9" s="1117">
        <v>0</v>
      </c>
      <c r="Y9" s="1118">
        <v>296094.10829498403</v>
      </c>
      <c r="Z9" s="1117">
        <v>102191.08115000001</v>
      </c>
      <c r="AA9" s="1118">
        <v>398285.18944498408</v>
      </c>
    </row>
    <row r="10" spans="1:27" s="1120" customFormat="1" ht="51.75" customHeight="1" x14ac:dyDescent="0.25">
      <c r="A10" s="1115" t="s">
        <v>363</v>
      </c>
      <c r="B10" s="1116" t="s">
        <v>364</v>
      </c>
      <c r="C10" s="1122">
        <v>923737.25872999988</v>
      </c>
      <c r="D10" s="1122">
        <v>139427.03235999998</v>
      </c>
      <c r="E10" s="1122">
        <v>2423.1370699999998</v>
      </c>
      <c r="F10" s="1122">
        <v>66198.353449999893</v>
      </c>
      <c r="G10" s="1122">
        <v>167178.77703000003</v>
      </c>
      <c r="H10" s="1122">
        <v>0</v>
      </c>
      <c r="I10" s="1122">
        <v>469875.07347999996</v>
      </c>
      <c r="J10" s="1122">
        <v>1042255.2908299998</v>
      </c>
      <c r="K10" s="1122">
        <v>264715.08091000002</v>
      </c>
      <c r="L10" s="1122">
        <v>1342661.32977</v>
      </c>
      <c r="M10" s="1547">
        <v>0</v>
      </c>
      <c r="N10" s="1122">
        <v>403314.84610501595</v>
      </c>
      <c r="O10" s="1122">
        <v>101808.7444</v>
      </c>
      <c r="P10" s="1122">
        <v>474.12846999999988</v>
      </c>
      <c r="Q10" s="1122">
        <v>87872.429470000003</v>
      </c>
      <c r="R10" s="1122">
        <v>8456.1290000000008</v>
      </c>
      <c r="S10" s="1122">
        <v>0</v>
      </c>
      <c r="T10" s="1122">
        <v>15032.50195</v>
      </c>
      <c r="U10" s="1122">
        <v>47043.073479999999</v>
      </c>
      <c r="V10" s="1122">
        <v>121153.63496</v>
      </c>
      <c r="W10" s="1122">
        <v>-3483.6383999999998</v>
      </c>
      <c r="X10" s="1122">
        <v>0</v>
      </c>
      <c r="Y10" s="1123">
        <v>5200143.1830650158</v>
      </c>
      <c r="Z10" s="1122">
        <v>1954641.0252800002</v>
      </c>
      <c r="AA10" s="1123">
        <v>7154784.2083450165</v>
      </c>
    </row>
    <row r="11" spans="1:27" s="1120" customFormat="1" ht="51.75" customHeight="1" x14ac:dyDescent="0.25">
      <c r="A11" s="1124" t="s">
        <v>353</v>
      </c>
      <c r="B11" s="1111" t="s">
        <v>365</v>
      </c>
      <c r="C11" s="1117"/>
      <c r="D11" s="1117"/>
      <c r="E11" s="1117"/>
      <c r="F11" s="1117"/>
      <c r="G11" s="1117"/>
      <c r="H11" s="1117"/>
      <c r="I11" s="1117"/>
      <c r="J11" s="1117"/>
      <c r="K11" s="1117"/>
      <c r="L11" s="1117"/>
      <c r="M11" s="1545"/>
      <c r="N11" s="1117"/>
      <c r="O11" s="1117"/>
      <c r="P11" s="1117"/>
      <c r="Q11" s="1117"/>
      <c r="R11" s="1117"/>
      <c r="S11" s="1117"/>
      <c r="T11" s="1117"/>
      <c r="U11" s="1117"/>
      <c r="V11" s="1117"/>
      <c r="W11" s="1117"/>
      <c r="X11" s="1117"/>
      <c r="Y11" s="1125"/>
      <c r="Z11" s="1117"/>
      <c r="AA11" s="1125"/>
    </row>
    <row r="12" spans="1:27" s="1120" customFormat="1" ht="51.75" customHeight="1" x14ac:dyDescent="0.25">
      <c r="A12" s="1115" t="s">
        <v>366</v>
      </c>
      <c r="B12" s="1116" t="s">
        <v>358</v>
      </c>
      <c r="C12" s="1117">
        <v>1570680.32296</v>
      </c>
      <c r="D12" s="1117">
        <v>832607.12952999992</v>
      </c>
      <c r="E12" s="1117">
        <v>3117.0897500000001</v>
      </c>
      <c r="F12" s="1117">
        <v>309980.27017000003</v>
      </c>
      <c r="G12" s="1117">
        <v>318731.61168000003</v>
      </c>
      <c r="H12" s="1117">
        <v>8174.9834199999996</v>
      </c>
      <c r="I12" s="1117">
        <v>355399.94994999998</v>
      </c>
      <c r="J12" s="1117">
        <v>717831.50769000011</v>
      </c>
      <c r="K12" s="1117">
        <v>222984.48288999998</v>
      </c>
      <c r="L12" s="1117">
        <v>306244.27100000001</v>
      </c>
      <c r="M12" s="1545"/>
      <c r="N12" s="1117">
        <v>624339.17069000006</v>
      </c>
      <c r="O12" s="1117">
        <v>1618526.23957</v>
      </c>
      <c r="P12" s="1117">
        <v>5890.5361600000006</v>
      </c>
      <c r="Q12" s="1117">
        <v>62084.205679999999</v>
      </c>
      <c r="R12" s="1117">
        <v>32560.903100000003</v>
      </c>
      <c r="S12" s="1117"/>
      <c r="T12" s="1117">
        <v>65829.995939999993</v>
      </c>
      <c r="U12" s="1117">
        <v>295517.82292000001</v>
      </c>
      <c r="V12" s="1117">
        <v>660772.23517999996</v>
      </c>
      <c r="W12" s="1117">
        <v>131730.52077</v>
      </c>
      <c r="X12" s="1117">
        <v>0</v>
      </c>
      <c r="Y12" s="1118">
        <v>8143003.2490499988</v>
      </c>
      <c r="Z12" s="1117">
        <v>0</v>
      </c>
      <c r="AA12" s="1118">
        <v>8143003.2490499988</v>
      </c>
    </row>
    <row r="13" spans="1:27" s="1120" customFormat="1" ht="51.75" customHeight="1" x14ac:dyDescent="0.25">
      <c r="A13" s="1115" t="s">
        <v>367</v>
      </c>
      <c r="B13" s="1116" t="s">
        <v>360</v>
      </c>
      <c r="C13" s="1119">
        <v>0</v>
      </c>
      <c r="D13" s="1119">
        <v>0</v>
      </c>
      <c r="E13" s="1119">
        <v>0</v>
      </c>
      <c r="F13" s="1119">
        <v>0</v>
      </c>
      <c r="G13" s="1119">
        <v>0</v>
      </c>
      <c r="H13" s="1119">
        <v>0</v>
      </c>
      <c r="I13" s="1119">
        <v>0</v>
      </c>
      <c r="J13" s="1119">
        <v>0</v>
      </c>
      <c r="K13" s="1119">
        <v>0</v>
      </c>
      <c r="L13" s="1119">
        <v>0</v>
      </c>
      <c r="M13" s="1546"/>
      <c r="N13" s="1119">
        <v>0</v>
      </c>
      <c r="O13" s="1119">
        <v>0</v>
      </c>
      <c r="P13" s="1119">
        <v>0</v>
      </c>
      <c r="Q13" s="1119">
        <v>0</v>
      </c>
      <c r="R13" s="1119">
        <v>0</v>
      </c>
      <c r="S13" s="1119"/>
      <c r="T13" s="1119">
        <v>0</v>
      </c>
      <c r="U13" s="1119">
        <v>0</v>
      </c>
      <c r="V13" s="1119">
        <v>0</v>
      </c>
      <c r="W13" s="1119">
        <v>0</v>
      </c>
      <c r="X13" s="1119">
        <v>0</v>
      </c>
      <c r="Y13" s="1118">
        <v>0</v>
      </c>
      <c r="Z13" s="1117">
        <v>538721.91997000005</v>
      </c>
      <c r="AA13" s="1118">
        <v>538721.91997000005</v>
      </c>
    </row>
    <row r="14" spans="1:27" s="1120" customFormat="1" ht="51.75" customHeight="1" x14ac:dyDescent="0.25">
      <c r="A14" s="1115" t="s">
        <v>368</v>
      </c>
      <c r="B14" s="1116" t="s">
        <v>362</v>
      </c>
      <c r="C14" s="1117">
        <v>5075.0077899999997</v>
      </c>
      <c r="D14" s="1117">
        <v>56584.790390000002</v>
      </c>
      <c r="E14" s="1117">
        <v>741.05439999999999</v>
      </c>
      <c r="F14" s="1117">
        <v>29900.460640000001</v>
      </c>
      <c r="G14" s="1117">
        <v>35942.498079999998</v>
      </c>
      <c r="H14" s="1117">
        <v>0</v>
      </c>
      <c r="I14" s="1117">
        <v>-38557.691549999996</v>
      </c>
      <c r="J14" s="1117">
        <v>232039.61369999999</v>
      </c>
      <c r="K14" s="1117">
        <v>192149.01225999999</v>
      </c>
      <c r="L14" s="1117">
        <v>0</v>
      </c>
      <c r="M14" s="1545"/>
      <c r="N14" s="1117">
        <v>243596.67424501601</v>
      </c>
      <c r="O14" s="1117">
        <v>44110.960020000006</v>
      </c>
      <c r="P14" s="1117">
        <v>30.541319999999999</v>
      </c>
      <c r="Q14" s="1117">
        <v>-9116.2883899999997</v>
      </c>
      <c r="R14" s="1117">
        <v>0</v>
      </c>
      <c r="S14" s="1117"/>
      <c r="T14" s="1117">
        <v>20437.469149999997</v>
      </c>
      <c r="U14" s="1117">
        <v>26068.532149999999</v>
      </c>
      <c r="V14" s="1117">
        <v>4623.4782800000003</v>
      </c>
      <c r="W14" s="1117">
        <v>52754.111509999995</v>
      </c>
      <c r="X14" s="1117">
        <v>0</v>
      </c>
      <c r="Y14" s="1118">
        <v>896380.22399501596</v>
      </c>
      <c r="Z14" s="1117">
        <v>27164.717780000003</v>
      </c>
      <c r="AA14" s="1118">
        <v>923544.9417750159</v>
      </c>
    </row>
    <row r="15" spans="1:27" s="1120" customFormat="1" ht="51.75" customHeight="1" x14ac:dyDescent="0.25">
      <c r="A15" s="1115" t="s">
        <v>369</v>
      </c>
      <c r="B15" s="1116" t="s">
        <v>364</v>
      </c>
      <c r="C15" s="1122">
        <v>1565605.3151700001</v>
      </c>
      <c r="D15" s="1122">
        <v>776022.33913999994</v>
      </c>
      <c r="E15" s="1122">
        <v>2376.0353500000001</v>
      </c>
      <c r="F15" s="1122">
        <v>280079.80953000003</v>
      </c>
      <c r="G15" s="1122">
        <v>282789.11360000004</v>
      </c>
      <c r="H15" s="1122">
        <v>8174.9834199999996</v>
      </c>
      <c r="I15" s="1122">
        <v>393957.64149999997</v>
      </c>
      <c r="J15" s="1122">
        <v>485791.89399000013</v>
      </c>
      <c r="K15" s="1122">
        <v>30835.470629999996</v>
      </c>
      <c r="L15" s="1122">
        <v>306244.27100000001</v>
      </c>
      <c r="M15" s="1547">
        <v>0</v>
      </c>
      <c r="N15" s="1122">
        <v>380742.49644498405</v>
      </c>
      <c r="O15" s="1122">
        <v>1574415.2795499999</v>
      </c>
      <c r="P15" s="1122">
        <v>5859.9948400000003</v>
      </c>
      <c r="Q15" s="1122">
        <v>71200.494070000001</v>
      </c>
      <c r="R15" s="1122">
        <v>32560.903100000003</v>
      </c>
      <c r="S15" s="1122">
        <v>0</v>
      </c>
      <c r="T15" s="1122">
        <v>45392.526789999996</v>
      </c>
      <c r="U15" s="1122">
        <v>269449.29077000002</v>
      </c>
      <c r="V15" s="1122">
        <v>656148.75689999992</v>
      </c>
      <c r="W15" s="1122">
        <v>78976.409260000015</v>
      </c>
      <c r="X15" s="1122">
        <v>0</v>
      </c>
      <c r="Y15" s="1123">
        <v>7246623.0250549847</v>
      </c>
      <c r="Z15" s="1122">
        <v>511557.20219000004</v>
      </c>
      <c r="AA15" s="1123">
        <v>7758180.2272449844</v>
      </c>
    </row>
    <row r="16" spans="1:27" s="1120" customFormat="1" ht="51.75" customHeight="1" x14ac:dyDescent="0.25">
      <c r="A16" s="1124" t="s">
        <v>354</v>
      </c>
      <c r="B16" s="1111" t="s">
        <v>370</v>
      </c>
      <c r="C16" s="1117"/>
      <c r="D16" s="1117"/>
      <c r="E16" s="1117"/>
      <c r="F16" s="1117"/>
      <c r="G16" s="1117"/>
      <c r="H16" s="1117"/>
      <c r="I16" s="1117"/>
      <c r="J16" s="1117"/>
      <c r="K16" s="1117"/>
      <c r="L16" s="1117"/>
      <c r="M16" s="1545"/>
      <c r="N16" s="1117"/>
      <c r="O16" s="1117"/>
      <c r="P16" s="1117"/>
      <c r="Q16" s="1117"/>
      <c r="R16" s="1117"/>
      <c r="S16" s="1117"/>
      <c r="T16" s="1117"/>
      <c r="U16" s="1117"/>
      <c r="V16" s="1117"/>
      <c r="W16" s="1117"/>
      <c r="X16" s="1117"/>
      <c r="Y16" s="1125"/>
      <c r="Z16" s="1117"/>
      <c r="AA16" s="1125"/>
    </row>
    <row r="17" spans="1:27" s="1120" customFormat="1" ht="51.75" customHeight="1" x14ac:dyDescent="0.25">
      <c r="A17" s="1115" t="s">
        <v>371</v>
      </c>
      <c r="B17" s="1116" t="s">
        <v>358</v>
      </c>
      <c r="C17" s="1117">
        <v>834304.96900000004</v>
      </c>
      <c r="D17" s="1117">
        <v>1762695.67625</v>
      </c>
      <c r="E17" s="1117">
        <v>0</v>
      </c>
      <c r="F17" s="1117">
        <v>269589.13799999998</v>
      </c>
      <c r="G17" s="1117">
        <v>1294468.3729999999</v>
      </c>
      <c r="H17" s="1117">
        <v>0</v>
      </c>
      <c r="I17" s="1117">
        <v>3586119.6510000001</v>
      </c>
      <c r="J17" s="1117">
        <v>2380888.10378</v>
      </c>
      <c r="K17" s="1117">
        <v>1724947.7960000001</v>
      </c>
      <c r="L17" s="1117">
        <v>2779927.8225599998</v>
      </c>
      <c r="M17" s="1545"/>
      <c r="N17" s="1117">
        <v>4167847.87041</v>
      </c>
      <c r="O17" s="1117">
        <v>225216.97010000001</v>
      </c>
      <c r="P17" s="1117">
        <v>28606.797999999999</v>
      </c>
      <c r="Q17" s="1117">
        <v>2890035.7</v>
      </c>
      <c r="R17" s="1117">
        <v>415764.38355000003</v>
      </c>
      <c r="S17" s="1117"/>
      <c r="T17" s="1117">
        <v>176756.37100000001</v>
      </c>
      <c r="U17" s="1117">
        <v>2144743.0260000001</v>
      </c>
      <c r="V17" s="1117">
        <v>2720372.2943899999</v>
      </c>
      <c r="W17" s="1117">
        <v>404605.84700000001</v>
      </c>
      <c r="X17" s="1117">
        <v>0</v>
      </c>
      <c r="Y17" s="1118">
        <v>27806890.790039998</v>
      </c>
      <c r="Z17" s="1117">
        <v>0</v>
      </c>
      <c r="AA17" s="1118">
        <v>27806890.790039998</v>
      </c>
    </row>
    <row r="18" spans="1:27" s="1120" customFormat="1" ht="51.75" customHeight="1" x14ac:dyDescent="0.25">
      <c r="A18" s="1115" t="s">
        <v>372</v>
      </c>
      <c r="B18" s="1116" t="s">
        <v>360</v>
      </c>
      <c r="C18" s="1119">
        <v>0</v>
      </c>
      <c r="D18" s="1119">
        <v>0</v>
      </c>
      <c r="E18" s="1119">
        <v>0</v>
      </c>
      <c r="F18" s="1119">
        <v>0</v>
      </c>
      <c r="G18" s="1119">
        <v>0</v>
      </c>
      <c r="H18" s="1119">
        <v>0</v>
      </c>
      <c r="I18" s="1119">
        <v>0</v>
      </c>
      <c r="J18" s="1119">
        <v>0</v>
      </c>
      <c r="K18" s="1119">
        <v>0</v>
      </c>
      <c r="L18" s="1119">
        <v>0</v>
      </c>
      <c r="M18" s="1546"/>
      <c r="N18" s="1119">
        <v>0</v>
      </c>
      <c r="O18" s="1119">
        <v>0</v>
      </c>
      <c r="P18" s="1119">
        <v>0</v>
      </c>
      <c r="Q18" s="1119">
        <v>0</v>
      </c>
      <c r="R18" s="1119">
        <v>0</v>
      </c>
      <c r="S18" s="1119"/>
      <c r="T18" s="1119">
        <v>0</v>
      </c>
      <c r="U18" s="1119">
        <v>0</v>
      </c>
      <c r="V18" s="1119">
        <v>0</v>
      </c>
      <c r="W18" s="1119">
        <v>0</v>
      </c>
      <c r="X18" s="1119">
        <v>0</v>
      </c>
      <c r="Y18" s="1118">
        <v>0</v>
      </c>
      <c r="Z18" s="1117">
        <v>0</v>
      </c>
      <c r="AA18" s="1118">
        <v>0</v>
      </c>
    </row>
    <row r="19" spans="1:27" s="1120" customFormat="1" ht="51.75" customHeight="1" x14ac:dyDescent="0.25">
      <c r="A19" s="1115" t="s">
        <v>373</v>
      </c>
      <c r="B19" s="1116" t="s">
        <v>362</v>
      </c>
      <c r="C19" s="1117">
        <v>0</v>
      </c>
      <c r="D19" s="1117">
        <v>0</v>
      </c>
      <c r="E19" s="1117">
        <v>0</v>
      </c>
      <c r="F19" s="1117">
        <v>30493.211489999998</v>
      </c>
      <c r="G19" s="1117">
        <v>92440.227107999992</v>
      </c>
      <c r="H19" s="1117">
        <v>0</v>
      </c>
      <c r="I19" s="1117">
        <v>529005.36047000007</v>
      </c>
      <c r="J19" s="1117">
        <v>7172.9045300000007</v>
      </c>
      <c r="K19" s="1117">
        <v>69109.689280000006</v>
      </c>
      <c r="L19" s="1117">
        <v>21807.46573</v>
      </c>
      <c r="M19" s="1545"/>
      <c r="N19" s="1117">
        <v>-2639.68181</v>
      </c>
      <c r="O19" s="1117">
        <v>0</v>
      </c>
      <c r="P19" s="1117">
        <v>199.70921999999999</v>
      </c>
      <c r="Q19" s="1117">
        <v>158776.68694999997</v>
      </c>
      <c r="R19" s="1117">
        <v>23380.34547</v>
      </c>
      <c r="S19" s="1117"/>
      <c r="T19" s="1117">
        <v>14373.089619999999</v>
      </c>
      <c r="U19" s="1117">
        <v>93565.232599999988</v>
      </c>
      <c r="V19" s="1117">
        <v>105626.84412000001</v>
      </c>
      <c r="W19" s="1117">
        <v>7935.2979999999998</v>
      </c>
      <c r="X19" s="1117">
        <v>294.07119</v>
      </c>
      <c r="Y19" s="1118">
        <v>1151540.4539680001</v>
      </c>
      <c r="Z19" s="1117">
        <v>0</v>
      </c>
      <c r="AA19" s="1118">
        <v>1151540.4539680001</v>
      </c>
    </row>
    <row r="20" spans="1:27" s="1120" customFormat="1" ht="51.75" customHeight="1" x14ac:dyDescent="0.25">
      <c r="A20" s="1115" t="s">
        <v>374</v>
      </c>
      <c r="B20" s="1116" t="s">
        <v>364</v>
      </c>
      <c r="C20" s="1122">
        <v>834304.96900000004</v>
      </c>
      <c r="D20" s="1122">
        <v>1762695.67625</v>
      </c>
      <c r="E20" s="1122">
        <v>0</v>
      </c>
      <c r="F20" s="1122">
        <v>239095.92650999999</v>
      </c>
      <c r="G20" s="1122">
        <v>1202028.1458919998</v>
      </c>
      <c r="H20" s="1122">
        <v>0</v>
      </c>
      <c r="I20" s="1122">
        <v>3057114.2905299999</v>
      </c>
      <c r="J20" s="1122">
        <v>2373715.1992500001</v>
      </c>
      <c r="K20" s="1122">
        <v>1655838.10672</v>
      </c>
      <c r="L20" s="1122">
        <v>2758120.3568299999</v>
      </c>
      <c r="M20" s="1547">
        <v>0</v>
      </c>
      <c r="N20" s="1122">
        <v>4170487.55222</v>
      </c>
      <c r="O20" s="1122">
        <v>225216.97010000001</v>
      </c>
      <c r="P20" s="1122">
        <v>28407.088779999998</v>
      </c>
      <c r="Q20" s="1122">
        <v>2731259.0130500002</v>
      </c>
      <c r="R20" s="1122">
        <v>392384.03808000003</v>
      </c>
      <c r="S20" s="1122">
        <v>0</v>
      </c>
      <c r="T20" s="1122">
        <v>162383.28138</v>
      </c>
      <c r="U20" s="1122">
        <v>2051177.7934000001</v>
      </c>
      <c r="V20" s="1122">
        <v>2614745.4502699999</v>
      </c>
      <c r="W20" s="1122">
        <v>396670.549</v>
      </c>
      <c r="X20" s="1122">
        <v>-294.07119</v>
      </c>
      <c r="Y20" s="1123">
        <v>26655350.336072002</v>
      </c>
      <c r="Z20" s="1122">
        <v>0</v>
      </c>
      <c r="AA20" s="1123">
        <v>26655350.336072002</v>
      </c>
    </row>
    <row r="21" spans="1:27" s="1120" customFormat="1" ht="51.75" customHeight="1" x14ac:dyDescent="0.25">
      <c r="A21" s="1124" t="s">
        <v>375</v>
      </c>
      <c r="B21" s="1111" t="s">
        <v>376</v>
      </c>
      <c r="C21" s="1117"/>
      <c r="D21" s="1117"/>
      <c r="E21" s="1117"/>
      <c r="F21" s="1117"/>
      <c r="G21" s="1117"/>
      <c r="H21" s="1117"/>
      <c r="I21" s="1117"/>
      <c r="J21" s="1117"/>
      <c r="K21" s="1117"/>
      <c r="L21" s="1117"/>
      <c r="M21" s="1545"/>
      <c r="N21" s="1117"/>
      <c r="O21" s="1117"/>
      <c r="P21" s="1117"/>
      <c r="Q21" s="1117"/>
      <c r="R21" s="1117"/>
      <c r="S21" s="1117"/>
      <c r="T21" s="1117"/>
      <c r="U21" s="1117"/>
      <c r="V21" s="1117"/>
      <c r="W21" s="1117"/>
      <c r="X21" s="1117"/>
      <c r="Y21" s="1125"/>
      <c r="Z21" s="1117"/>
      <c r="AA21" s="1125"/>
    </row>
    <row r="22" spans="1:27" s="1120" customFormat="1" ht="51.75" customHeight="1" x14ac:dyDescent="0.25">
      <c r="A22" s="1115" t="s">
        <v>377</v>
      </c>
      <c r="B22" s="1116" t="s">
        <v>358</v>
      </c>
      <c r="C22" s="1117">
        <v>3327382.8521400001</v>
      </c>
      <c r="D22" s="1117">
        <v>2753011.0411899998</v>
      </c>
      <c r="E22" s="1117">
        <v>6959.4281700000001</v>
      </c>
      <c r="F22" s="1117">
        <v>644520.8796499999</v>
      </c>
      <c r="G22" s="1117">
        <v>1791180.9458300001</v>
      </c>
      <c r="H22" s="1117">
        <v>8174.9834199999996</v>
      </c>
      <c r="I22" s="1117">
        <v>4293252.33134</v>
      </c>
      <c r="J22" s="1117">
        <v>4277643.1825799998</v>
      </c>
      <c r="K22" s="1117">
        <v>2286817.5163400001</v>
      </c>
      <c r="L22" s="1117">
        <v>4428833.4233299997</v>
      </c>
      <c r="M22" s="1545">
        <v>0</v>
      </c>
      <c r="N22" s="1117">
        <v>5354622.2237599995</v>
      </c>
      <c r="O22" s="1117">
        <v>1957657.5822300001</v>
      </c>
      <c r="P22" s="1117">
        <v>35106.129849999998</v>
      </c>
      <c r="Q22" s="1117">
        <v>3013050.8813300002</v>
      </c>
      <c r="R22" s="1117">
        <v>456781.41565000004</v>
      </c>
      <c r="S22" s="1117">
        <v>0</v>
      </c>
      <c r="T22" s="1117">
        <v>258443.01576000001</v>
      </c>
      <c r="U22" s="1117">
        <v>2483646.5687800003</v>
      </c>
      <c r="V22" s="1117">
        <v>3510932.1963999998</v>
      </c>
      <c r="W22" s="1117">
        <v>557373.11118000001</v>
      </c>
      <c r="X22" s="1117">
        <v>0</v>
      </c>
      <c r="Y22" s="1118">
        <v>41445389.708930001</v>
      </c>
      <c r="Z22" s="1117">
        <v>0</v>
      </c>
      <c r="AA22" s="1118">
        <v>41445389.708930001</v>
      </c>
    </row>
    <row r="23" spans="1:27" s="1120" customFormat="1" ht="51.75" customHeight="1" x14ac:dyDescent="0.25">
      <c r="A23" s="1115" t="s">
        <v>378</v>
      </c>
      <c r="B23" s="1116" t="s">
        <v>360</v>
      </c>
      <c r="C23" s="1117">
        <v>0</v>
      </c>
      <c r="D23" s="1117">
        <v>0</v>
      </c>
      <c r="E23" s="1117">
        <v>0</v>
      </c>
      <c r="F23" s="1117">
        <v>0</v>
      </c>
      <c r="G23" s="1117">
        <v>0</v>
      </c>
      <c r="H23" s="1117">
        <v>0</v>
      </c>
      <c r="I23" s="1117">
        <v>741.62152000000003</v>
      </c>
      <c r="J23" s="1117">
        <v>0</v>
      </c>
      <c r="K23" s="1117">
        <v>0</v>
      </c>
      <c r="L23" s="1117">
        <v>0</v>
      </c>
      <c r="M23" s="1545">
        <v>0</v>
      </c>
      <c r="N23" s="1117">
        <v>0</v>
      </c>
      <c r="O23" s="1117">
        <v>0</v>
      </c>
      <c r="P23" s="1117">
        <v>0</v>
      </c>
      <c r="Q23" s="1117">
        <v>0</v>
      </c>
      <c r="R23" s="1117">
        <v>0</v>
      </c>
      <c r="S23" s="1117">
        <v>0</v>
      </c>
      <c r="T23" s="1117">
        <v>0</v>
      </c>
      <c r="U23" s="1117">
        <v>0</v>
      </c>
      <c r="V23" s="1117">
        <v>0</v>
      </c>
      <c r="W23" s="1117">
        <v>0</v>
      </c>
      <c r="X23" s="1117">
        <v>0</v>
      </c>
      <c r="Y23" s="1118">
        <v>741.62152000000003</v>
      </c>
      <c r="Z23" s="1117">
        <v>2595554.0264000003</v>
      </c>
      <c r="AA23" s="1118">
        <v>2596295.6479200004</v>
      </c>
    </row>
    <row r="24" spans="1:27" s="1114" customFormat="1" ht="51.75" customHeight="1" x14ac:dyDescent="0.75">
      <c r="A24" s="1115" t="s">
        <v>379</v>
      </c>
      <c r="B24" s="1116" t="s">
        <v>362</v>
      </c>
      <c r="C24" s="1117">
        <v>3735.3092399999996</v>
      </c>
      <c r="D24" s="1117">
        <v>74865.993440000006</v>
      </c>
      <c r="E24" s="1117">
        <v>2160.2557500000003</v>
      </c>
      <c r="F24" s="1117">
        <v>59146.790160000004</v>
      </c>
      <c r="G24" s="1117">
        <v>139184.909308</v>
      </c>
      <c r="H24" s="1117">
        <v>0</v>
      </c>
      <c r="I24" s="1117">
        <v>373046.94735000009</v>
      </c>
      <c r="J24" s="1117">
        <v>375880.79850999999</v>
      </c>
      <c r="K24" s="1117">
        <v>335428.85807999998</v>
      </c>
      <c r="L24" s="1117">
        <v>21807.46573</v>
      </c>
      <c r="M24" s="1545">
        <v>0</v>
      </c>
      <c r="N24" s="1117">
        <v>400077.32899000007</v>
      </c>
      <c r="O24" s="1117">
        <v>56216.588180000006</v>
      </c>
      <c r="P24" s="1117">
        <v>364.91776000000004</v>
      </c>
      <c r="Q24" s="1117">
        <v>122718.94473999998</v>
      </c>
      <c r="R24" s="1117">
        <v>23380.34547</v>
      </c>
      <c r="S24" s="1117">
        <v>0</v>
      </c>
      <c r="T24" s="1117">
        <v>35634.70564</v>
      </c>
      <c r="U24" s="1117">
        <v>115976.41112999999</v>
      </c>
      <c r="V24" s="1117">
        <v>118884.35427000001</v>
      </c>
      <c r="W24" s="1117">
        <v>85209.791319999989</v>
      </c>
      <c r="X24" s="1117">
        <v>294.07119</v>
      </c>
      <c r="Y24" s="1118">
        <v>2344014.7862580004</v>
      </c>
      <c r="Z24" s="1117">
        <v>129355.79893000002</v>
      </c>
      <c r="AA24" s="1118">
        <v>2473370.5851880005</v>
      </c>
    </row>
    <row r="25" spans="1:27" s="1114" customFormat="1" ht="51.75" customHeight="1" x14ac:dyDescent="0.75">
      <c r="A25" s="1126" t="s">
        <v>380</v>
      </c>
      <c r="B25" s="1127" t="s">
        <v>364</v>
      </c>
      <c r="C25" s="1122">
        <v>3323647.5429000002</v>
      </c>
      <c r="D25" s="1122">
        <v>2678145.0477499999</v>
      </c>
      <c r="E25" s="1122">
        <v>4799.1724199999999</v>
      </c>
      <c r="F25" s="1122">
        <v>585374.08948999993</v>
      </c>
      <c r="G25" s="1122">
        <v>1651996.0365220001</v>
      </c>
      <c r="H25" s="1122">
        <v>8174.9834199999996</v>
      </c>
      <c r="I25" s="1122">
        <v>3920947.0055099996</v>
      </c>
      <c r="J25" s="1122">
        <v>3901762.3840699997</v>
      </c>
      <c r="K25" s="1122">
        <v>1951388.6582600002</v>
      </c>
      <c r="L25" s="1122">
        <v>4407025.9575999994</v>
      </c>
      <c r="M25" s="1547">
        <v>0</v>
      </c>
      <c r="N25" s="1122">
        <v>4954544.8947699992</v>
      </c>
      <c r="O25" s="1122">
        <v>1901440.9940500001</v>
      </c>
      <c r="P25" s="1122">
        <v>34741.212090000001</v>
      </c>
      <c r="Q25" s="1122">
        <v>2890331.9365900001</v>
      </c>
      <c r="R25" s="1122">
        <v>433401.07018000004</v>
      </c>
      <c r="S25" s="1122">
        <v>0</v>
      </c>
      <c r="T25" s="1122">
        <v>222808.31012000001</v>
      </c>
      <c r="U25" s="1122">
        <v>2367670.1576500004</v>
      </c>
      <c r="V25" s="1122">
        <v>3392047.8421299998</v>
      </c>
      <c r="W25" s="1122">
        <v>472163.31986000005</v>
      </c>
      <c r="X25" s="1122">
        <v>-294.07119</v>
      </c>
      <c r="Y25" s="1123">
        <v>39102116.544191994</v>
      </c>
      <c r="Z25" s="1122">
        <v>2466198.2274700003</v>
      </c>
      <c r="AA25" s="1123">
        <v>41568314.771661997</v>
      </c>
    </row>
    <row r="26" spans="1:27" x14ac:dyDescent="0.7">
      <c r="Z26" s="1128"/>
    </row>
    <row r="27" spans="1:27" x14ac:dyDescent="0.7"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</row>
    <row r="28" spans="1:27" x14ac:dyDescent="0.7"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</row>
    <row r="29" spans="1:27" x14ac:dyDescent="0.7"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</row>
    <row r="30" spans="1:27" x14ac:dyDescent="0.7"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</row>
    <row r="31" spans="1:27" x14ac:dyDescent="0.7"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</row>
    <row r="32" spans="1:27" x14ac:dyDescent="0.7"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</row>
    <row r="33" spans="3:27" x14ac:dyDescent="0.7"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</row>
    <row r="34" spans="3:27" x14ac:dyDescent="0.7"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</row>
    <row r="35" spans="3:27" x14ac:dyDescent="0.7"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</row>
    <row r="36" spans="3:27" x14ac:dyDescent="0.7"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</row>
    <row r="37" spans="3:27" x14ac:dyDescent="0.7"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</row>
    <row r="38" spans="3:27" x14ac:dyDescent="0.7"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</row>
    <row r="39" spans="3:27" x14ac:dyDescent="0.7"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</row>
    <row r="40" spans="3:27" x14ac:dyDescent="0.7"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</row>
    <row r="41" spans="3:27" x14ac:dyDescent="0.7"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</row>
    <row r="42" spans="3:27" x14ac:dyDescent="0.7"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</row>
    <row r="43" spans="3:27" x14ac:dyDescent="0.7"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</row>
    <row r="44" spans="3:27" x14ac:dyDescent="0.7"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</row>
    <row r="45" spans="3:27" x14ac:dyDescent="0.7"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</row>
    <row r="46" spans="3:27" x14ac:dyDescent="0.7">
      <c r="C46" s="143"/>
    </row>
    <row r="47" spans="3:27" x14ac:dyDescent="0.7">
      <c r="C47" s="143"/>
    </row>
    <row r="48" spans="3:27" x14ac:dyDescent="0.7">
      <c r="C48" s="143"/>
    </row>
    <row r="49" spans="3:3" x14ac:dyDescent="0.7">
      <c r="C49" s="143"/>
    </row>
    <row r="50" spans="3:3" x14ac:dyDescent="0.7">
      <c r="C50" s="143"/>
    </row>
    <row r="51" spans="3:3" x14ac:dyDescent="0.7">
      <c r="C51" s="143"/>
    </row>
    <row r="52" spans="3:3" x14ac:dyDescent="0.7">
      <c r="C52" s="143"/>
    </row>
    <row r="53" spans="3:3" x14ac:dyDescent="0.7">
      <c r="C53" s="143"/>
    </row>
    <row r="54" spans="3:3" x14ac:dyDescent="0.7">
      <c r="C54" s="143"/>
    </row>
    <row r="55" spans="3:3" x14ac:dyDescent="0.7">
      <c r="C55" s="143"/>
    </row>
    <row r="56" spans="3:3" x14ac:dyDescent="0.7">
      <c r="C56" s="143"/>
    </row>
    <row r="57" spans="3:3" x14ac:dyDescent="0.7">
      <c r="C57" s="143"/>
    </row>
    <row r="58" spans="3:3" x14ac:dyDescent="0.7">
      <c r="C58" s="143"/>
    </row>
    <row r="59" spans="3:3" x14ac:dyDescent="0.7">
      <c r="C59" s="143"/>
    </row>
    <row r="60" spans="3:3" x14ac:dyDescent="0.7">
      <c r="C60" s="143"/>
    </row>
    <row r="61" spans="3:3" x14ac:dyDescent="0.7">
      <c r="C61" s="143"/>
    </row>
    <row r="62" spans="3:3" x14ac:dyDescent="0.7">
      <c r="C62" s="143"/>
    </row>
    <row r="63" spans="3:3" x14ac:dyDescent="0.7">
      <c r="C63" s="143"/>
    </row>
    <row r="64" spans="3:3" x14ac:dyDescent="0.7">
      <c r="C64" s="143"/>
    </row>
    <row r="65" spans="3:3" x14ac:dyDescent="0.7">
      <c r="C65" s="143"/>
    </row>
    <row r="66" spans="3:3" x14ac:dyDescent="0.7">
      <c r="C66" s="143"/>
    </row>
    <row r="67" spans="3:3" x14ac:dyDescent="0.7">
      <c r="C67" s="143"/>
    </row>
    <row r="68" spans="3:3" x14ac:dyDescent="0.7">
      <c r="C68" s="143"/>
    </row>
    <row r="69" spans="3:3" x14ac:dyDescent="0.7">
      <c r="C69" s="143"/>
    </row>
    <row r="70" spans="3:3" x14ac:dyDescent="0.7">
      <c r="C70" s="143"/>
    </row>
    <row r="71" spans="3:3" x14ac:dyDescent="0.7">
      <c r="C71" s="143"/>
    </row>
    <row r="72" spans="3:3" x14ac:dyDescent="0.7">
      <c r="C72" s="143"/>
    </row>
  </sheetData>
  <mergeCells count="8">
    <mergeCell ref="A1:G1"/>
    <mergeCell ref="A2:G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1" orientation="landscape" r:id="rId1"/>
  <headerFooter>
    <oddFooter>&amp;C23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  <pageSetUpPr fitToPage="1"/>
  </sheetPr>
  <dimension ref="A1:AA45"/>
  <sheetViews>
    <sheetView view="pageBreakPreview" zoomScale="55" zoomScaleNormal="55" zoomScaleSheetLayoutView="55" workbookViewId="0">
      <pane xSplit="2" ySplit="7" topLeftCell="G1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9" defaultRowHeight="24.6" x14ac:dyDescent="0.7"/>
  <cols>
    <col min="1" max="1" width="36.3984375" style="12" customWidth="1"/>
    <col min="2" max="2" width="32.8984375" style="12" hidden="1" customWidth="1"/>
    <col min="3" max="3" width="14.59765625" style="12" customWidth="1"/>
    <col min="4" max="4" width="15.3984375" style="12" bestFit="1" customWidth="1"/>
    <col min="5" max="18" width="14.59765625" style="12" customWidth="1"/>
    <col min="19" max="19" width="14.59765625" style="12" hidden="1" customWidth="1"/>
    <col min="20" max="24" width="14.59765625" style="12" customWidth="1"/>
    <col min="25" max="25" width="15.296875" style="12" bestFit="1" customWidth="1"/>
    <col min="26" max="26" width="12.8984375" style="12" customWidth="1"/>
    <col min="27" max="27" width="15.296875" style="12" bestFit="1" customWidth="1"/>
    <col min="28" max="16384" width="9" style="12"/>
  </cols>
  <sheetData>
    <row r="1" spans="1:27" s="22" customFormat="1" ht="33.6" x14ac:dyDescent="0.95">
      <c r="A1" s="1809" t="s">
        <v>914</v>
      </c>
      <c r="B1" s="1809"/>
      <c r="C1" s="1809"/>
      <c r="D1" s="1809"/>
      <c r="E1" s="1809"/>
      <c r="F1" s="1809"/>
      <c r="G1" s="1809"/>
      <c r="H1" s="1809"/>
    </row>
    <row r="2" spans="1:27" s="22" customFormat="1" ht="33.6" x14ac:dyDescent="0.95">
      <c r="A2" s="1809" t="s">
        <v>965</v>
      </c>
      <c r="B2" s="1809"/>
      <c r="C2" s="1809"/>
      <c r="D2" s="1809"/>
      <c r="E2" s="1809"/>
      <c r="F2" s="1809"/>
      <c r="G2" s="1809"/>
      <c r="H2" s="1809"/>
    </row>
    <row r="3" spans="1:27" x14ac:dyDescent="0.7">
      <c r="A3" s="47"/>
      <c r="B3" s="47"/>
      <c r="C3" s="1096">
        <v>1000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787" t="s">
        <v>439</v>
      </c>
      <c r="Z3" s="1787"/>
      <c r="AA3" s="1787"/>
    </row>
    <row r="4" spans="1:27" x14ac:dyDescent="0.7">
      <c r="A4" s="1817" t="s">
        <v>0</v>
      </c>
      <c r="B4" s="1818"/>
      <c r="C4" s="1812" t="s">
        <v>351</v>
      </c>
      <c r="D4" s="1812"/>
      <c r="E4" s="1812"/>
      <c r="F4" s="1812"/>
      <c r="G4" s="1812"/>
      <c r="H4" s="1812"/>
      <c r="I4" s="1812"/>
      <c r="J4" s="1812"/>
      <c r="K4" s="1812"/>
      <c r="L4" s="1812"/>
      <c r="M4" s="1812"/>
      <c r="N4" s="1812"/>
      <c r="O4" s="1812"/>
      <c r="P4" s="1812"/>
      <c r="Q4" s="1812"/>
      <c r="R4" s="1812"/>
      <c r="S4" s="1812"/>
      <c r="T4" s="1812"/>
      <c r="U4" s="1812"/>
      <c r="V4" s="1812"/>
      <c r="W4" s="1812"/>
      <c r="X4" s="1812"/>
      <c r="Y4" s="1810" t="s">
        <v>250</v>
      </c>
      <c r="Z4" s="1813" t="s">
        <v>355</v>
      </c>
      <c r="AA4" s="1810" t="s">
        <v>381</v>
      </c>
    </row>
    <row r="5" spans="1:27" x14ac:dyDescent="0.7">
      <c r="A5" s="1819"/>
      <c r="B5" s="1820"/>
      <c r="C5" s="1097" t="s">
        <v>636</v>
      </c>
      <c r="D5" s="1097" t="s">
        <v>159</v>
      </c>
      <c r="E5" s="1097" t="s">
        <v>694</v>
      </c>
      <c r="F5" s="1097" t="s">
        <v>160</v>
      </c>
      <c r="G5" s="1097" t="s">
        <v>161</v>
      </c>
      <c r="H5" s="1097" t="s">
        <v>162</v>
      </c>
      <c r="I5" s="1097" t="s">
        <v>163</v>
      </c>
      <c r="J5" s="1097" t="s">
        <v>164</v>
      </c>
      <c r="K5" s="1097" t="s">
        <v>165</v>
      </c>
      <c r="L5" s="1097" t="s">
        <v>166</v>
      </c>
      <c r="M5" s="1097" t="s">
        <v>690</v>
      </c>
      <c r="N5" s="1097" t="s">
        <v>167</v>
      </c>
      <c r="O5" s="1097" t="s">
        <v>168</v>
      </c>
      <c r="P5" s="49" t="s">
        <v>169</v>
      </c>
      <c r="Q5" s="1097" t="s">
        <v>170</v>
      </c>
      <c r="R5" s="1097" t="s">
        <v>171</v>
      </c>
      <c r="S5" s="1097" t="s">
        <v>172</v>
      </c>
      <c r="T5" s="1097" t="s">
        <v>701</v>
      </c>
      <c r="U5" s="1097" t="s">
        <v>884</v>
      </c>
      <c r="V5" s="1097" t="s">
        <v>173</v>
      </c>
      <c r="W5" s="1097" t="s">
        <v>174</v>
      </c>
      <c r="X5" s="1097" t="s">
        <v>691</v>
      </c>
      <c r="Y5" s="1821"/>
      <c r="Z5" s="1814"/>
      <c r="AA5" s="1811"/>
    </row>
    <row r="6" spans="1:27" ht="51" customHeight="1" x14ac:dyDescent="0.7">
      <c r="A6" s="1129" t="s">
        <v>352</v>
      </c>
      <c r="B6" s="437" t="s">
        <v>356</v>
      </c>
      <c r="C6" s="1130"/>
      <c r="D6" s="1130"/>
      <c r="E6" s="1130"/>
      <c r="F6" s="1130"/>
      <c r="G6" s="1130"/>
      <c r="H6" s="1130"/>
      <c r="I6" s="1130"/>
      <c r="J6" s="1130"/>
      <c r="K6" s="1130"/>
      <c r="L6" s="1130"/>
      <c r="M6" s="1548"/>
      <c r="N6" s="1130"/>
      <c r="O6" s="1130"/>
      <c r="P6" s="1130"/>
      <c r="Q6" s="1130"/>
      <c r="R6" s="1130"/>
      <c r="S6" s="1130"/>
      <c r="T6" s="1130"/>
      <c r="U6" s="1130"/>
      <c r="V6" s="1130"/>
      <c r="W6" s="1130"/>
      <c r="X6" s="1130"/>
      <c r="Y6" s="1131"/>
      <c r="Z6" s="1130"/>
      <c r="AA6" s="1131"/>
    </row>
    <row r="7" spans="1:27" ht="51" customHeight="1" x14ac:dyDescent="0.7">
      <c r="A7" s="1132" t="s">
        <v>357</v>
      </c>
      <c r="B7" s="1133" t="s">
        <v>358</v>
      </c>
      <c r="C7" s="1134">
        <v>50393.144</v>
      </c>
      <c r="D7" s="1134">
        <v>1205540.93784</v>
      </c>
      <c r="E7" s="1134">
        <v>0</v>
      </c>
      <c r="F7" s="1134">
        <v>139141.31863999998</v>
      </c>
      <c r="G7" s="1134">
        <v>73070.441000000006</v>
      </c>
      <c r="H7" s="1134">
        <v>0</v>
      </c>
      <c r="I7" s="1134">
        <v>97543.013999999996</v>
      </c>
      <c r="J7" s="1134">
        <v>339323.08763000002</v>
      </c>
      <c r="K7" s="1134">
        <v>19524.019230000002</v>
      </c>
      <c r="L7" s="1134">
        <v>418835.86112999998</v>
      </c>
      <c r="M7" s="1549"/>
      <c r="N7" s="1134">
        <v>252464.66887999998</v>
      </c>
      <c r="O7" s="1134">
        <v>0</v>
      </c>
      <c r="P7" s="1134">
        <v>4884.1218499999995</v>
      </c>
      <c r="Q7" s="1134">
        <v>720908.08100000001</v>
      </c>
      <c r="R7" s="1134">
        <v>0</v>
      </c>
      <c r="S7" s="1134"/>
      <c r="T7" s="1134">
        <v>1266.367</v>
      </c>
      <c r="U7" s="1134">
        <v>6371.88</v>
      </c>
      <c r="V7" s="1134">
        <v>250295.71299999999</v>
      </c>
      <c r="W7" s="1134">
        <v>55300.129000000001</v>
      </c>
      <c r="X7" s="1134">
        <v>185317.75899999999</v>
      </c>
      <c r="Y7" s="1135">
        <v>3820180.5432000002</v>
      </c>
      <c r="Z7" s="785">
        <v>0</v>
      </c>
      <c r="AA7" s="1135">
        <v>3820180.5432000002</v>
      </c>
    </row>
    <row r="8" spans="1:27" s="1136" customFormat="1" ht="51" customHeight="1" x14ac:dyDescent="0.25">
      <c r="A8" s="1132" t="s">
        <v>359</v>
      </c>
      <c r="B8" s="1133" t="s">
        <v>360</v>
      </c>
      <c r="C8" s="1134">
        <v>0</v>
      </c>
      <c r="D8" s="1134">
        <v>0</v>
      </c>
      <c r="E8" s="1134">
        <v>0</v>
      </c>
      <c r="F8" s="1134">
        <v>0</v>
      </c>
      <c r="G8" s="1134">
        <v>0</v>
      </c>
      <c r="H8" s="1134">
        <v>0</v>
      </c>
      <c r="I8" s="1134">
        <v>0</v>
      </c>
      <c r="J8" s="1134">
        <v>0</v>
      </c>
      <c r="K8" s="1134">
        <v>0</v>
      </c>
      <c r="L8" s="1134">
        <v>0</v>
      </c>
      <c r="M8" s="1549"/>
      <c r="N8" s="1134">
        <v>0</v>
      </c>
      <c r="O8" s="1134">
        <v>0</v>
      </c>
      <c r="P8" s="1134">
        <v>0</v>
      </c>
      <c r="Q8" s="1134">
        <v>0</v>
      </c>
      <c r="R8" s="1134">
        <v>0</v>
      </c>
      <c r="S8" s="1134"/>
      <c r="T8" s="1134">
        <v>0</v>
      </c>
      <c r="U8" s="1134">
        <v>0</v>
      </c>
      <c r="V8" s="1134">
        <v>0</v>
      </c>
      <c r="W8" s="1134">
        <v>0</v>
      </c>
      <c r="X8" s="1134">
        <v>0</v>
      </c>
      <c r="Y8" s="1135">
        <v>0</v>
      </c>
      <c r="Z8" s="785">
        <v>0</v>
      </c>
      <c r="AA8" s="1135">
        <v>0</v>
      </c>
    </row>
    <row r="9" spans="1:27" s="1136" customFormat="1" ht="51" customHeight="1" x14ac:dyDescent="0.25">
      <c r="A9" s="1132" t="s">
        <v>361</v>
      </c>
      <c r="B9" s="1133" t="s">
        <v>362</v>
      </c>
      <c r="C9" s="1134">
        <v>7.9788199999999998</v>
      </c>
      <c r="D9" s="1134">
        <v>0</v>
      </c>
      <c r="E9" s="1134">
        <v>0</v>
      </c>
      <c r="F9" s="1134">
        <v>0</v>
      </c>
      <c r="G9" s="1134">
        <v>0</v>
      </c>
      <c r="H9" s="1134">
        <v>0</v>
      </c>
      <c r="I9" s="1134">
        <v>0</v>
      </c>
      <c r="J9" s="1137">
        <v>28.86178</v>
      </c>
      <c r="K9" s="1134">
        <v>0</v>
      </c>
      <c r="L9" s="1134">
        <v>0</v>
      </c>
      <c r="M9" s="1549"/>
      <c r="N9" s="1134">
        <v>14.755930000000001</v>
      </c>
      <c r="O9" s="1134">
        <v>0</v>
      </c>
      <c r="P9" s="1134">
        <v>0</v>
      </c>
      <c r="Q9" s="1134">
        <v>0</v>
      </c>
      <c r="R9" s="1134">
        <v>0</v>
      </c>
      <c r="S9" s="1134"/>
      <c r="T9" s="1134">
        <v>0</v>
      </c>
      <c r="U9" s="1134">
        <v>0</v>
      </c>
      <c r="V9" s="1134">
        <v>0</v>
      </c>
      <c r="W9" s="1134">
        <v>0</v>
      </c>
      <c r="X9" s="1134">
        <v>0</v>
      </c>
      <c r="Y9" s="1135">
        <v>51.596530000000001</v>
      </c>
      <c r="Z9" s="785">
        <v>0</v>
      </c>
      <c r="AA9" s="1135">
        <v>51.596530000000001</v>
      </c>
    </row>
    <row r="10" spans="1:27" s="1136" customFormat="1" ht="51" customHeight="1" x14ac:dyDescent="0.25">
      <c r="A10" s="1132" t="s">
        <v>363</v>
      </c>
      <c r="B10" s="1133" t="s">
        <v>364</v>
      </c>
      <c r="C10" s="1138">
        <v>50385.165180000004</v>
      </c>
      <c r="D10" s="1138">
        <v>1205540.93784</v>
      </c>
      <c r="E10" s="1138">
        <v>0</v>
      </c>
      <c r="F10" s="1138">
        <v>139141.31863999998</v>
      </c>
      <c r="G10" s="1138">
        <v>73070.441000000006</v>
      </c>
      <c r="H10" s="1138">
        <v>0</v>
      </c>
      <c r="I10" s="1138">
        <v>97543.013999999996</v>
      </c>
      <c r="J10" s="1138">
        <v>339294.22585000005</v>
      </c>
      <c r="K10" s="1138">
        <v>19524.019230000002</v>
      </c>
      <c r="L10" s="1138">
        <v>418835.86112999998</v>
      </c>
      <c r="M10" s="1550">
        <v>0</v>
      </c>
      <c r="N10" s="1138">
        <v>252449.91294999997</v>
      </c>
      <c r="O10" s="1138">
        <v>0</v>
      </c>
      <c r="P10" s="1138">
        <v>4884.1218499999995</v>
      </c>
      <c r="Q10" s="1138">
        <v>720908.08100000001</v>
      </c>
      <c r="R10" s="1138">
        <v>0</v>
      </c>
      <c r="S10" s="1138">
        <v>0</v>
      </c>
      <c r="T10" s="1138">
        <v>1266.367</v>
      </c>
      <c r="U10" s="1138">
        <v>6371.88</v>
      </c>
      <c r="V10" s="1138">
        <v>250295.71299999999</v>
      </c>
      <c r="W10" s="1138">
        <v>55300.129000000001</v>
      </c>
      <c r="X10" s="1138">
        <v>185317.75899999999</v>
      </c>
      <c r="Y10" s="1139">
        <v>3820128.9466700004</v>
      </c>
      <c r="Z10" s="1108">
        <v>0</v>
      </c>
      <c r="AA10" s="1139">
        <v>3820128.9466700004</v>
      </c>
    </row>
    <row r="11" spans="1:27" s="1136" customFormat="1" ht="51" customHeight="1" x14ac:dyDescent="0.25">
      <c r="A11" s="1140" t="s">
        <v>353</v>
      </c>
      <c r="B11" s="437" t="s">
        <v>365</v>
      </c>
      <c r="C11" s="1134"/>
      <c r="D11" s="1134"/>
      <c r="E11" s="1134"/>
      <c r="F11" s="1134"/>
      <c r="G11" s="1134"/>
      <c r="H11" s="1134"/>
      <c r="I11" s="1134"/>
      <c r="J11" s="1134"/>
      <c r="K11" s="1134"/>
      <c r="L11" s="1134"/>
      <c r="M11" s="1549"/>
      <c r="N11" s="1134"/>
      <c r="O11" s="1134"/>
      <c r="P11" s="1134"/>
      <c r="Q11" s="1134"/>
      <c r="R11" s="1134"/>
      <c r="S11" s="1134"/>
      <c r="T11" s="1134"/>
      <c r="U11" s="1134"/>
      <c r="V11" s="1134"/>
      <c r="W11" s="1134"/>
      <c r="X11" s="1134"/>
      <c r="Y11" s="1141"/>
      <c r="Z11" s="785"/>
      <c r="AA11" s="1141"/>
    </row>
    <row r="12" spans="1:27" s="1136" customFormat="1" ht="51" customHeight="1" x14ac:dyDescent="0.25">
      <c r="A12" s="1132" t="s">
        <v>366</v>
      </c>
      <c r="B12" s="1133" t="s">
        <v>358</v>
      </c>
      <c r="C12" s="1134">
        <v>254920.19399999999</v>
      </c>
      <c r="D12" s="1134">
        <v>4453613.1688400004</v>
      </c>
      <c r="E12" s="1134">
        <v>0</v>
      </c>
      <c r="F12" s="1134">
        <v>697096.18377999996</v>
      </c>
      <c r="G12" s="1134">
        <v>642894.12399999995</v>
      </c>
      <c r="H12" s="1134">
        <v>0</v>
      </c>
      <c r="I12" s="1134">
        <v>241413.94099999999</v>
      </c>
      <c r="J12" s="1134">
        <v>1556137.9300200001</v>
      </c>
      <c r="K12" s="1134">
        <v>46686.862950000002</v>
      </c>
      <c r="L12" s="1134">
        <v>1649000.39194</v>
      </c>
      <c r="M12" s="1549"/>
      <c r="N12" s="1134">
        <v>1167386.4748699998</v>
      </c>
      <c r="O12" s="1134">
        <v>0</v>
      </c>
      <c r="P12" s="1134">
        <v>70234.499299999996</v>
      </c>
      <c r="Q12" s="1134">
        <v>2081831.9650000001</v>
      </c>
      <c r="R12" s="1134">
        <v>0</v>
      </c>
      <c r="S12" s="1134"/>
      <c r="T12" s="1134">
        <v>0</v>
      </c>
      <c r="U12" s="1134">
        <v>45658.868000000002</v>
      </c>
      <c r="V12" s="1134">
        <v>1584294.125</v>
      </c>
      <c r="W12" s="1134">
        <v>386821.74200000003</v>
      </c>
      <c r="X12" s="1134">
        <v>566072.397</v>
      </c>
      <c r="Y12" s="1135">
        <v>15444062.867699999</v>
      </c>
      <c r="Z12" s="785">
        <v>0</v>
      </c>
      <c r="AA12" s="1135">
        <v>15444062.867699999</v>
      </c>
    </row>
    <row r="13" spans="1:27" s="1136" customFormat="1" ht="51" customHeight="1" x14ac:dyDescent="0.25">
      <c r="A13" s="1132" t="s">
        <v>367</v>
      </c>
      <c r="B13" s="1133" t="s">
        <v>360</v>
      </c>
      <c r="C13" s="1134">
        <v>0</v>
      </c>
      <c r="D13" s="1134">
        <v>0</v>
      </c>
      <c r="E13" s="1134">
        <v>0</v>
      </c>
      <c r="F13" s="1134">
        <v>0</v>
      </c>
      <c r="G13" s="1134">
        <v>0</v>
      </c>
      <c r="H13" s="1134">
        <v>0</v>
      </c>
      <c r="I13" s="1134">
        <v>0</v>
      </c>
      <c r="J13" s="1134">
        <v>0</v>
      </c>
      <c r="K13" s="1134">
        <v>0</v>
      </c>
      <c r="L13" s="1134">
        <v>0</v>
      </c>
      <c r="M13" s="1549"/>
      <c r="N13" s="1134">
        <v>0</v>
      </c>
      <c r="O13" s="1134">
        <v>0</v>
      </c>
      <c r="P13" s="1134">
        <v>0</v>
      </c>
      <c r="Q13" s="1134">
        <v>0</v>
      </c>
      <c r="R13" s="1134">
        <v>0</v>
      </c>
      <c r="S13" s="1134"/>
      <c r="T13" s="1134">
        <v>0</v>
      </c>
      <c r="U13" s="1134">
        <v>0</v>
      </c>
      <c r="V13" s="1134">
        <v>0</v>
      </c>
      <c r="W13" s="1134">
        <v>0</v>
      </c>
      <c r="X13" s="1134">
        <v>0</v>
      </c>
      <c r="Y13" s="1135">
        <v>0</v>
      </c>
      <c r="Z13" s="785">
        <v>0</v>
      </c>
      <c r="AA13" s="1135">
        <v>0</v>
      </c>
    </row>
    <row r="14" spans="1:27" s="1136" customFormat="1" ht="51" customHeight="1" x14ac:dyDescent="0.25">
      <c r="A14" s="1132" t="s">
        <v>368</v>
      </c>
      <c r="B14" s="1133" t="s">
        <v>362</v>
      </c>
      <c r="C14" s="1134">
        <v>304.44807000000003</v>
      </c>
      <c r="D14" s="1134">
        <v>639.70219999999995</v>
      </c>
      <c r="E14" s="1134">
        <v>0</v>
      </c>
      <c r="F14" s="1134">
        <v>0</v>
      </c>
      <c r="G14" s="1134">
        <v>0</v>
      </c>
      <c r="H14" s="1134">
        <v>0</v>
      </c>
      <c r="I14" s="1134">
        <v>0</v>
      </c>
      <c r="J14" s="1134">
        <v>328.71125000000001</v>
      </c>
      <c r="K14" s="1134">
        <v>0</v>
      </c>
      <c r="L14" s="1134">
        <v>26.988790000000002</v>
      </c>
      <c r="M14" s="1549"/>
      <c r="N14" s="1134">
        <v>270.34559999999999</v>
      </c>
      <c r="O14" s="1134">
        <v>0</v>
      </c>
      <c r="P14" s="1134">
        <v>0</v>
      </c>
      <c r="Q14" s="1134">
        <v>0</v>
      </c>
      <c r="R14" s="1134">
        <v>0</v>
      </c>
      <c r="S14" s="1134"/>
      <c r="T14" s="1134">
        <v>0</v>
      </c>
      <c r="U14" s="1134">
        <v>0</v>
      </c>
      <c r="V14" s="1134">
        <v>0</v>
      </c>
      <c r="W14" s="1134">
        <v>0</v>
      </c>
      <c r="X14" s="1134">
        <v>0</v>
      </c>
      <c r="Y14" s="1135">
        <v>1570.1959099999999</v>
      </c>
      <c r="Z14" s="785">
        <v>0</v>
      </c>
      <c r="AA14" s="1135">
        <v>1570.1959099999999</v>
      </c>
    </row>
    <row r="15" spans="1:27" s="1136" customFormat="1" ht="51" customHeight="1" x14ac:dyDescent="0.25">
      <c r="A15" s="1132" t="s">
        <v>369</v>
      </c>
      <c r="B15" s="1133" t="s">
        <v>364</v>
      </c>
      <c r="C15" s="1138">
        <v>254615.74592999998</v>
      </c>
      <c r="D15" s="1138">
        <v>4452973.4666400002</v>
      </c>
      <c r="E15" s="1138">
        <v>0</v>
      </c>
      <c r="F15" s="1138">
        <v>697096.18377999996</v>
      </c>
      <c r="G15" s="1138">
        <v>642894.12399999995</v>
      </c>
      <c r="H15" s="1138">
        <v>0</v>
      </c>
      <c r="I15" s="1138">
        <v>241413.94099999999</v>
      </c>
      <c r="J15" s="1138">
        <v>1555809.2187700002</v>
      </c>
      <c r="K15" s="1138">
        <v>46686.862950000002</v>
      </c>
      <c r="L15" s="1138">
        <v>1648973.4031499999</v>
      </c>
      <c r="M15" s="1550">
        <v>0</v>
      </c>
      <c r="N15" s="1138">
        <v>1167116.1292699999</v>
      </c>
      <c r="O15" s="1138">
        <v>0</v>
      </c>
      <c r="P15" s="1138">
        <v>70234.499299999996</v>
      </c>
      <c r="Q15" s="1138">
        <v>2081831.9650000001</v>
      </c>
      <c r="R15" s="1138">
        <v>0</v>
      </c>
      <c r="S15" s="1138">
        <v>0</v>
      </c>
      <c r="T15" s="1138">
        <v>0</v>
      </c>
      <c r="U15" s="1138">
        <v>45658.868000000002</v>
      </c>
      <c r="V15" s="1138">
        <v>1584294.125</v>
      </c>
      <c r="W15" s="1138">
        <v>386821.74200000003</v>
      </c>
      <c r="X15" s="1138">
        <v>566072.397</v>
      </c>
      <c r="Y15" s="1139">
        <v>15442492.67179</v>
      </c>
      <c r="Z15" s="1108">
        <v>0</v>
      </c>
      <c r="AA15" s="1139">
        <v>15442492.67179</v>
      </c>
    </row>
    <row r="16" spans="1:27" s="1136" customFormat="1" ht="51" customHeight="1" x14ac:dyDescent="0.25">
      <c r="A16" s="1140" t="s">
        <v>354</v>
      </c>
      <c r="B16" s="437" t="s">
        <v>370</v>
      </c>
      <c r="C16" s="1134"/>
      <c r="D16" s="1134"/>
      <c r="E16" s="1134"/>
      <c r="F16" s="1134"/>
      <c r="G16" s="1134"/>
      <c r="H16" s="1134"/>
      <c r="I16" s="1134"/>
      <c r="J16" s="1134"/>
      <c r="K16" s="1134"/>
      <c r="L16" s="1134"/>
      <c r="M16" s="1549"/>
      <c r="N16" s="1134"/>
      <c r="O16" s="1134"/>
      <c r="P16" s="1134"/>
      <c r="Q16" s="1134"/>
      <c r="R16" s="1134"/>
      <c r="S16" s="1134"/>
      <c r="T16" s="1134"/>
      <c r="U16" s="1134"/>
      <c r="V16" s="1134"/>
      <c r="W16" s="1134"/>
      <c r="X16" s="1134"/>
      <c r="Y16" s="1141"/>
      <c r="Z16" s="785"/>
      <c r="AA16" s="1141"/>
    </row>
    <row r="17" spans="1:27" s="1136" customFormat="1" ht="51" customHeight="1" x14ac:dyDescent="0.25">
      <c r="A17" s="1132" t="s">
        <v>371</v>
      </c>
      <c r="B17" s="1133" t="s">
        <v>358</v>
      </c>
      <c r="C17" s="1134">
        <v>0</v>
      </c>
      <c r="D17" s="1134">
        <v>0</v>
      </c>
      <c r="E17" s="1134">
        <v>0</v>
      </c>
      <c r="F17" s="1134">
        <v>1000.001</v>
      </c>
      <c r="G17" s="1134">
        <v>0</v>
      </c>
      <c r="H17" s="1134">
        <v>0</v>
      </c>
      <c r="I17" s="1134">
        <v>68401.296000000002</v>
      </c>
      <c r="J17" s="1134">
        <v>0</v>
      </c>
      <c r="K17" s="1134">
        <v>0</v>
      </c>
      <c r="L17" s="1134">
        <v>0</v>
      </c>
      <c r="M17" s="1549"/>
      <c r="N17" s="1134">
        <v>145679.61194999999</v>
      </c>
      <c r="O17" s="1134">
        <v>0</v>
      </c>
      <c r="P17" s="1134">
        <v>0</v>
      </c>
      <c r="Q17" s="1134">
        <v>0</v>
      </c>
      <c r="R17" s="1134">
        <v>0</v>
      </c>
      <c r="S17" s="1134"/>
      <c r="T17" s="1134">
        <v>200.00800000000001</v>
      </c>
      <c r="U17" s="1134">
        <v>5197.7280000000001</v>
      </c>
      <c r="V17" s="1134">
        <v>22941.030999999999</v>
      </c>
      <c r="W17" s="1134">
        <v>0</v>
      </c>
      <c r="X17" s="1134">
        <v>0</v>
      </c>
      <c r="Y17" s="1135">
        <v>243419.67595</v>
      </c>
      <c r="Z17" s="785">
        <v>0</v>
      </c>
      <c r="AA17" s="1135">
        <v>243419.67595</v>
      </c>
    </row>
    <row r="18" spans="1:27" s="1136" customFormat="1" ht="51" customHeight="1" x14ac:dyDescent="0.25">
      <c r="A18" s="1132" t="s">
        <v>372</v>
      </c>
      <c r="B18" s="1133" t="s">
        <v>360</v>
      </c>
      <c r="C18" s="1134">
        <v>0</v>
      </c>
      <c r="D18" s="1134">
        <v>0</v>
      </c>
      <c r="E18" s="1134">
        <v>0</v>
      </c>
      <c r="F18" s="1134">
        <v>0</v>
      </c>
      <c r="G18" s="1134">
        <v>0</v>
      </c>
      <c r="H18" s="1134">
        <v>0</v>
      </c>
      <c r="I18" s="1134">
        <v>0</v>
      </c>
      <c r="J18" s="1134">
        <v>0</v>
      </c>
      <c r="K18" s="1134">
        <v>0</v>
      </c>
      <c r="L18" s="1134">
        <v>0</v>
      </c>
      <c r="M18" s="1549"/>
      <c r="N18" s="1134">
        <v>0</v>
      </c>
      <c r="O18" s="1134">
        <v>0</v>
      </c>
      <c r="P18" s="1134">
        <v>0</v>
      </c>
      <c r="Q18" s="1134">
        <v>0</v>
      </c>
      <c r="R18" s="1134">
        <v>0</v>
      </c>
      <c r="S18" s="1134"/>
      <c r="T18" s="1134">
        <v>0</v>
      </c>
      <c r="U18" s="1134">
        <v>0</v>
      </c>
      <c r="V18" s="1134">
        <v>0</v>
      </c>
      <c r="W18" s="1134">
        <v>0</v>
      </c>
      <c r="X18" s="1134">
        <v>0</v>
      </c>
      <c r="Y18" s="1135">
        <v>0</v>
      </c>
      <c r="Z18" s="785">
        <v>0</v>
      </c>
      <c r="AA18" s="1135">
        <v>0</v>
      </c>
    </row>
    <row r="19" spans="1:27" s="1136" customFormat="1" ht="51" customHeight="1" x14ac:dyDescent="0.25">
      <c r="A19" s="1132" t="s">
        <v>373</v>
      </c>
      <c r="B19" s="1133" t="s">
        <v>362</v>
      </c>
      <c r="C19" s="1134">
        <v>0</v>
      </c>
      <c r="D19" s="1134">
        <v>0</v>
      </c>
      <c r="E19" s="1134">
        <v>0</v>
      </c>
      <c r="F19" s="1134">
        <v>0</v>
      </c>
      <c r="G19" s="1134">
        <v>0</v>
      </c>
      <c r="H19" s="1134">
        <v>0</v>
      </c>
      <c r="I19" s="1134">
        <v>0</v>
      </c>
      <c r="J19" s="1134">
        <v>0</v>
      </c>
      <c r="K19" s="1134">
        <v>0</v>
      </c>
      <c r="L19" s="1134">
        <v>0</v>
      </c>
      <c r="M19" s="1549"/>
      <c r="N19" s="1134">
        <v>0</v>
      </c>
      <c r="O19" s="1134">
        <v>0</v>
      </c>
      <c r="P19" s="1134">
        <v>0</v>
      </c>
      <c r="Q19" s="1134">
        <v>0</v>
      </c>
      <c r="R19" s="1134">
        <v>0</v>
      </c>
      <c r="S19" s="1134"/>
      <c r="T19" s="1134">
        <v>0</v>
      </c>
      <c r="U19" s="1134">
        <v>0</v>
      </c>
      <c r="V19" s="1134">
        <v>0</v>
      </c>
      <c r="W19" s="1134">
        <v>0</v>
      </c>
      <c r="X19" s="1134">
        <v>0</v>
      </c>
      <c r="Y19" s="1135">
        <v>0</v>
      </c>
      <c r="Z19" s="785">
        <v>0</v>
      </c>
      <c r="AA19" s="1135">
        <v>0</v>
      </c>
    </row>
    <row r="20" spans="1:27" s="1136" customFormat="1" ht="51" customHeight="1" x14ac:dyDescent="0.25">
      <c r="A20" s="1132" t="s">
        <v>374</v>
      </c>
      <c r="B20" s="1133" t="s">
        <v>364</v>
      </c>
      <c r="C20" s="1138">
        <v>0</v>
      </c>
      <c r="D20" s="1138">
        <v>0</v>
      </c>
      <c r="E20" s="1138">
        <v>0</v>
      </c>
      <c r="F20" s="1138">
        <v>1000.001</v>
      </c>
      <c r="G20" s="1138">
        <v>0</v>
      </c>
      <c r="H20" s="1138">
        <v>0</v>
      </c>
      <c r="I20" s="1138">
        <v>68401.296000000002</v>
      </c>
      <c r="J20" s="1138">
        <v>0</v>
      </c>
      <c r="K20" s="1138">
        <v>0</v>
      </c>
      <c r="L20" s="1138">
        <v>0</v>
      </c>
      <c r="M20" s="1550">
        <v>0</v>
      </c>
      <c r="N20" s="1138">
        <v>145679.61194999999</v>
      </c>
      <c r="O20" s="1138">
        <v>0</v>
      </c>
      <c r="P20" s="1138">
        <v>0</v>
      </c>
      <c r="Q20" s="1138">
        <v>0</v>
      </c>
      <c r="R20" s="1138">
        <v>0</v>
      </c>
      <c r="S20" s="1138">
        <v>0</v>
      </c>
      <c r="T20" s="1138">
        <v>200.00800000000001</v>
      </c>
      <c r="U20" s="1138">
        <v>5197.7280000000001</v>
      </c>
      <c r="V20" s="1138">
        <v>22941.030999999999</v>
      </c>
      <c r="W20" s="1138">
        <v>0</v>
      </c>
      <c r="X20" s="1138">
        <v>0</v>
      </c>
      <c r="Y20" s="1139">
        <v>243419.67595</v>
      </c>
      <c r="Z20" s="1108">
        <v>0</v>
      </c>
      <c r="AA20" s="1139">
        <v>243419.67595</v>
      </c>
    </row>
    <row r="21" spans="1:27" s="1136" customFormat="1" ht="51" customHeight="1" x14ac:dyDescent="0.25">
      <c r="A21" s="1140" t="s">
        <v>375</v>
      </c>
      <c r="B21" s="437" t="s">
        <v>376</v>
      </c>
      <c r="C21" s="1134"/>
      <c r="D21" s="1134"/>
      <c r="E21" s="1134"/>
      <c r="F21" s="1134"/>
      <c r="G21" s="1134"/>
      <c r="H21" s="1134"/>
      <c r="I21" s="1134"/>
      <c r="J21" s="1134"/>
      <c r="K21" s="1134"/>
      <c r="L21" s="1134"/>
      <c r="M21" s="1549"/>
      <c r="N21" s="1134"/>
      <c r="O21" s="1134"/>
      <c r="P21" s="1134"/>
      <c r="Q21" s="1134"/>
      <c r="R21" s="1134"/>
      <c r="S21" s="1134"/>
      <c r="T21" s="1134"/>
      <c r="U21" s="1134"/>
      <c r="V21" s="1134"/>
      <c r="W21" s="1134"/>
      <c r="X21" s="1134"/>
      <c r="Y21" s="1141"/>
      <c r="Z21" s="1134"/>
      <c r="AA21" s="1141"/>
    </row>
    <row r="22" spans="1:27" s="1136" customFormat="1" ht="51" customHeight="1" x14ac:dyDescent="0.25">
      <c r="A22" s="1132" t="s">
        <v>377</v>
      </c>
      <c r="B22" s="1133" t="s">
        <v>358</v>
      </c>
      <c r="C22" s="1134">
        <v>305313.33799999999</v>
      </c>
      <c r="D22" s="1134">
        <v>5659154.1066800002</v>
      </c>
      <c r="E22" s="1134">
        <v>0</v>
      </c>
      <c r="F22" s="1134">
        <v>837237.50341999996</v>
      </c>
      <c r="G22" s="1134">
        <v>715964.56499999994</v>
      </c>
      <c r="H22" s="1134">
        <v>0</v>
      </c>
      <c r="I22" s="1134">
        <v>407358.25099999993</v>
      </c>
      <c r="J22" s="1134">
        <v>1895461.0176500001</v>
      </c>
      <c r="K22" s="1134">
        <v>66210.882180000001</v>
      </c>
      <c r="L22" s="1134">
        <v>2067836.2530700001</v>
      </c>
      <c r="M22" s="1549">
        <v>0</v>
      </c>
      <c r="N22" s="1134">
        <v>1565530.7556999999</v>
      </c>
      <c r="O22" s="1134">
        <v>0</v>
      </c>
      <c r="P22" s="1134">
        <v>75118.621149999992</v>
      </c>
      <c r="Q22" s="1134">
        <v>2802740.0460000001</v>
      </c>
      <c r="R22" s="1134">
        <v>0</v>
      </c>
      <c r="S22" s="1134">
        <v>0</v>
      </c>
      <c r="T22" s="1134">
        <v>1466.375</v>
      </c>
      <c r="U22" s="1134">
        <v>57228.476000000002</v>
      </c>
      <c r="V22" s="1134">
        <v>1857530.8689999999</v>
      </c>
      <c r="W22" s="1134">
        <v>442121.87100000004</v>
      </c>
      <c r="X22" s="1134">
        <v>751390.15599999996</v>
      </c>
      <c r="Y22" s="1135">
        <v>19507663.086849999</v>
      </c>
      <c r="Z22" s="1134">
        <v>0</v>
      </c>
      <c r="AA22" s="1135">
        <v>19507663.086849999</v>
      </c>
    </row>
    <row r="23" spans="1:27" s="1136" customFormat="1" ht="51" customHeight="1" x14ac:dyDescent="0.25">
      <c r="A23" s="1132" t="s">
        <v>378</v>
      </c>
      <c r="B23" s="1133" t="s">
        <v>360</v>
      </c>
      <c r="C23" s="1134">
        <v>0</v>
      </c>
      <c r="D23" s="1134">
        <v>0</v>
      </c>
      <c r="E23" s="1134">
        <v>0</v>
      </c>
      <c r="F23" s="1134">
        <v>0</v>
      </c>
      <c r="G23" s="1134">
        <v>0</v>
      </c>
      <c r="H23" s="1134">
        <v>0</v>
      </c>
      <c r="I23" s="1134">
        <v>0</v>
      </c>
      <c r="J23" s="1134">
        <v>0</v>
      </c>
      <c r="K23" s="1134">
        <v>0</v>
      </c>
      <c r="L23" s="1134">
        <v>0</v>
      </c>
      <c r="M23" s="1549">
        <v>0</v>
      </c>
      <c r="N23" s="1134">
        <v>0</v>
      </c>
      <c r="O23" s="1134">
        <v>0</v>
      </c>
      <c r="P23" s="1134">
        <v>0</v>
      </c>
      <c r="Q23" s="1134">
        <v>0</v>
      </c>
      <c r="R23" s="1134">
        <v>0</v>
      </c>
      <c r="S23" s="1134">
        <v>0</v>
      </c>
      <c r="T23" s="1134">
        <v>0</v>
      </c>
      <c r="U23" s="1134">
        <v>0</v>
      </c>
      <c r="V23" s="1134">
        <v>0</v>
      </c>
      <c r="W23" s="1134">
        <v>0</v>
      </c>
      <c r="X23" s="1134">
        <v>0</v>
      </c>
      <c r="Y23" s="1135">
        <v>0</v>
      </c>
      <c r="Z23" s="1134">
        <v>0</v>
      </c>
      <c r="AA23" s="1135">
        <v>0</v>
      </c>
    </row>
    <row r="24" spans="1:27" ht="51" customHeight="1" x14ac:dyDescent="0.7">
      <c r="A24" s="1132" t="s">
        <v>379</v>
      </c>
      <c r="B24" s="1133" t="s">
        <v>362</v>
      </c>
      <c r="C24" s="1134">
        <v>312.42689000000001</v>
      </c>
      <c r="D24" s="1134">
        <v>639.70219999999995</v>
      </c>
      <c r="E24" s="1134">
        <v>0</v>
      </c>
      <c r="F24" s="1134">
        <v>0</v>
      </c>
      <c r="G24" s="1134">
        <v>0</v>
      </c>
      <c r="H24" s="1134">
        <v>0</v>
      </c>
      <c r="I24" s="1134">
        <v>0</v>
      </c>
      <c r="J24" s="1134">
        <v>357.57303000000002</v>
      </c>
      <c r="K24" s="1134">
        <v>0</v>
      </c>
      <c r="L24" s="1134">
        <v>26.988790000000002</v>
      </c>
      <c r="M24" s="1549">
        <v>0</v>
      </c>
      <c r="N24" s="1134">
        <v>285.10152999999997</v>
      </c>
      <c r="O24" s="1134">
        <v>0</v>
      </c>
      <c r="P24" s="1134">
        <v>0</v>
      </c>
      <c r="Q24" s="1134">
        <v>0</v>
      </c>
      <c r="R24" s="1134">
        <v>0</v>
      </c>
      <c r="S24" s="1134">
        <v>0</v>
      </c>
      <c r="T24" s="1134">
        <v>0</v>
      </c>
      <c r="U24" s="1134">
        <v>0</v>
      </c>
      <c r="V24" s="1134">
        <v>0</v>
      </c>
      <c r="W24" s="1134">
        <v>0</v>
      </c>
      <c r="X24" s="1134">
        <v>0</v>
      </c>
      <c r="Y24" s="1135">
        <v>1621.7924399999999</v>
      </c>
      <c r="Z24" s="1134">
        <v>0</v>
      </c>
      <c r="AA24" s="1135">
        <v>1621.7924399999999</v>
      </c>
    </row>
    <row r="25" spans="1:27" ht="51" customHeight="1" x14ac:dyDescent="0.7">
      <c r="A25" s="1142" t="s">
        <v>380</v>
      </c>
      <c r="B25" s="1143" t="s">
        <v>364</v>
      </c>
      <c r="C25" s="1138">
        <v>305000.91110999999</v>
      </c>
      <c r="D25" s="1138">
        <v>5658514.40448</v>
      </c>
      <c r="E25" s="1138">
        <v>0</v>
      </c>
      <c r="F25" s="1138">
        <v>837237.50341999996</v>
      </c>
      <c r="G25" s="1138">
        <v>715964.56499999994</v>
      </c>
      <c r="H25" s="1138">
        <v>0</v>
      </c>
      <c r="I25" s="1138">
        <v>407358.25099999993</v>
      </c>
      <c r="J25" s="1138">
        <v>1895103.44462</v>
      </c>
      <c r="K25" s="1138">
        <v>66210.882180000001</v>
      </c>
      <c r="L25" s="1138">
        <v>2067809.26428</v>
      </c>
      <c r="M25" s="1550">
        <v>0</v>
      </c>
      <c r="N25" s="1138">
        <v>1565245.6541699998</v>
      </c>
      <c r="O25" s="1138">
        <v>0</v>
      </c>
      <c r="P25" s="1138">
        <v>75118.621149999992</v>
      </c>
      <c r="Q25" s="1138">
        <v>2802740.0460000001</v>
      </c>
      <c r="R25" s="1138">
        <v>0</v>
      </c>
      <c r="S25" s="1138">
        <v>0</v>
      </c>
      <c r="T25" s="1138">
        <v>1466.375</v>
      </c>
      <c r="U25" s="1138">
        <v>57228.476000000002</v>
      </c>
      <c r="V25" s="1138">
        <v>1857530.8689999999</v>
      </c>
      <c r="W25" s="1138">
        <v>442121.87100000004</v>
      </c>
      <c r="X25" s="1138">
        <v>751390.15599999996</v>
      </c>
      <c r="Y25" s="1139">
        <v>19506041.294409998</v>
      </c>
      <c r="Z25" s="1138">
        <v>0</v>
      </c>
      <c r="AA25" s="1139">
        <v>19506041.294409998</v>
      </c>
    </row>
    <row r="27" spans="1:27" x14ac:dyDescent="0.7"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</row>
    <row r="28" spans="1:27" x14ac:dyDescent="0.7"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</row>
    <row r="29" spans="1:27" x14ac:dyDescent="0.7"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</row>
    <row r="30" spans="1:27" x14ac:dyDescent="0.7"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</row>
    <row r="31" spans="1:27" x14ac:dyDescent="0.7"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</row>
    <row r="32" spans="1:27" x14ac:dyDescent="0.7"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</row>
    <row r="33" spans="3:27" x14ac:dyDescent="0.7"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</row>
    <row r="34" spans="3:27" x14ac:dyDescent="0.7"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</row>
    <row r="35" spans="3:27" x14ac:dyDescent="0.7"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</row>
    <row r="36" spans="3:27" x14ac:dyDescent="0.7"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</row>
    <row r="37" spans="3:27" x14ac:dyDescent="0.7"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</row>
    <row r="38" spans="3:27" x14ac:dyDescent="0.7"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</row>
    <row r="39" spans="3:27" x14ac:dyDescent="0.7"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</row>
    <row r="40" spans="3:27" x14ac:dyDescent="0.7"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</row>
    <row r="41" spans="3:27" x14ac:dyDescent="0.7"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</row>
    <row r="42" spans="3:27" x14ac:dyDescent="0.7"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</row>
    <row r="43" spans="3:27" x14ac:dyDescent="0.7"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</row>
    <row r="44" spans="3:27" x14ac:dyDescent="0.7"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</row>
    <row r="45" spans="3:27" x14ac:dyDescent="0.7"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</row>
  </sheetData>
  <mergeCells count="8">
    <mergeCell ref="A1:H1"/>
    <mergeCell ref="A2:H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4" orientation="landscape" r:id="rId1"/>
  <headerFooter>
    <oddFooter>&amp;C23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 tint="0.79998168889431442"/>
    <pageSetUpPr fitToPage="1"/>
  </sheetPr>
  <dimension ref="A1:AA45"/>
  <sheetViews>
    <sheetView view="pageBreakPreview" zoomScale="55" zoomScaleNormal="85" zoomScaleSheetLayoutView="55" workbookViewId="0">
      <pane xSplit="2" ySplit="7" topLeftCell="E1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9" defaultRowHeight="24.6" x14ac:dyDescent="0.7"/>
  <cols>
    <col min="1" max="1" width="36.3984375" style="12" customWidth="1"/>
    <col min="2" max="2" width="32.8984375" style="12" hidden="1" customWidth="1"/>
    <col min="3" max="3" width="12.8984375" style="12" customWidth="1"/>
    <col min="4" max="4" width="14.69921875" style="12" customWidth="1"/>
    <col min="5" max="17" width="12.8984375" style="12" customWidth="1"/>
    <col min="18" max="18" width="11.69921875" style="12" customWidth="1"/>
    <col min="19" max="19" width="11.69921875" style="12" hidden="1" customWidth="1"/>
    <col min="20" max="20" width="11.69921875" style="12" customWidth="1"/>
    <col min="21" max="24" width="12.8984375" style="12" customWidth="1"/>
    <col min="25" max="25" width="15.3984375" style="12" bestFit="1" customWidth="1"/>
    <col min="26" max="26" width="12.59765625" style="12" customWidth="1"/>
    <col min="27" max="27" width="15.3984375" style="12" bestFit="1" customWidth="1"/>
    <col min="28" max="16384" width="9" style="12"/>
  </cols>
  <sheetData>
    <row r="1" spans="1:27" s="22" customFormat="1" ht="33.6" x14ac:dyDescent="0.95">
      <c r="A1" s="1809" t="s">
        <v>915</v>
      </c>
      <c r="B1" s="1809"/>
      <c r="C1" s="1809"/>
      <c r="D1" s="1809"/>
      <c r="E1" s="1809"/>
      <c r="F1" s="1809"/>
      <c r="G1" s="1809"/>
      <c r="H1" s="1809"/>
    </row>
    <row r="2" spans="1:27" s="22" customFormat="1" ht="33.6" x14ac:dyDescent="0.95">
      <c r="A2" s="1809" t="s">
        <v>960</v>
      </c>
      <c r="B2" s="1809"/>
      <c r="C2" s="1809"/>
      <c r="D2" s="1809"/>
      <c r="E2" s="1809"/>
      <c r="F2" s="1809"/>
      <c r="G2" s="1809"/>
      <c r="H2" s="1809"/>
    </row>
    <row r="3" spans="1:27" x14ac:dyDescent="0.7">
      <c r="A3" s="47"/>
      <c r="B3" s="47"/>
      <c r="C3" s="1096">
        <v>1000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787" t="s">
        <v>439</v>
      </c>
      <c r="Z3" s="1787"/>
      <c r="AA3" s="1787"/>
    </row>
    <row r="4" spans="1:27" ht="24" customHeight="1" x14ac:dyDescent="0.7">
      <c r="A4" s="1817" t="s">
        <v>0</v>
      </c>
      <c r="B4" s="1818"/>
      <c r="C4" s="1812" t="s">
        <v>351</v>
      </c>
      <c r="D4" s="1812"/>
      <c r="E4" s="1812"/>
      <c r="F4" s="1812"/>
      <c r="G4" s="1812"/>
      <c r="H4" s="1812"/>
      <c r="I4" s="1812"/>
      <c r="J4" s="1812"/>
      <c r="K4" s="1812"/>
      <c r="L4" s="1812"/>
      <c r="M4" s="1812"/>
      <c r="N4" s="1812"/>
      <c r="O4" s="1812"/>
      <c r="P4" s="1812"/>
      <c r="Q4" s="1812"/>
      <c r="R4" s="1812"/>
      <c r="S4" s="1812"/>
      <c r="T4" s="1812"/>
      <c r="U4" s="1812"/>
      <c r="V4" s="1812"/>
      <c r="W4" s="1812"/>
      <c r="X4" s="1812"/>
      <c r="Y4" s="1810" t="s">
        <v>250</v>
      </c>
      <c r="Z4" s="1813" t="s">
        <v>355</v>
      </c>
      <c r="AA4" s="1810" t="s">
        <v>381</v>
      </c>
    </row>
    <row r="5" spans="1:27" x14ac:dyDescent="0.7">
      <c r="A5" s="1819"/>
      <c r="B5" s="1820"/>
      <c r="C5" s="1097" t="s">
        <v>636</v>
      </c>
      <c r="D5" s="1097" t="s">
        <v>159</v>
      </c>
      <c r="E5" s="1097" t="s">
        <v>694</v>
      </c>
      <c r="F5" s="1097" t="s">
        <v>160</v>
      </c>
      <c r="G5" s="1097" t="s">
        <v>161</v>
      </c>
      <c r="H5" s="1097" t="s">
        <v>162</v>
      </c>
      <c r="I5" s="1097" t="s">
        <v>163</v>
      </c>
      <c r="J5" s="1097" t="s">
        <v>164</v>
      </c>
      <c r="K5" s="1097" t="s">
        <v>165</v>
      </c>
      <c r="L5" s="1097" t="s">
        <v>166</v>
      </c>
      <c r="M5" s="1097" t="s">
        <v>690</v>
      </c>
      <c r="N5" s="1097" t="s">
        <v>167</v>
      </c>
      <c r="O5" s="1097" t="s">
        <v>168</v>
      </c>
      <c r="P5" s="49" t="s">
        <v>169</v>
      </c>
      <c r="Q5" s="1097" t="s">
        <v>170</v>
      </c>
      <c r="R5" s="1097" t="s">
        <v>171</v>
      </c>
      <c r="S5" s="1097" t="s">
        <v>172</v>
      </c>
      <c r="T5" s="1097" t="s">
        <v>695</v>
      </c>
      <c r="U5" s="1097" t="s">
        <v>884</v>
      </c>
      <c r="V5" s="1097" t="s">
        <v>173</v>
      </c>
      <c r="W5" s="1097" t="s">
        <v>174</v>
      </c>
      <c r="X5" s="1097" t="s">
        <v>691</v>
      </c>
      <c r="Y5" s="1821"/>
      <c r="Z5" s="1814"/>
      <c r="AA5" s="1821"/>
    </row>
    <row r="6" spans="1:27" ht="45" customHeight="1" x14ac:dyDescent="0.7">
      <c r="A6" s="148" t="s">
        <v>352</v>
      </c>
      <c r="B6" s="149" t="s">
        <v>356</v>
      </c>
      <c r="C6" s="1144"/>
      <c r="D6" s="1144"/>
      <c r="E6" s="1144"/>
      <c r="F6" s="1144"/>
      <c r="G6" s="1144"/>
      <c r="H6" s="1144"/>
      <c r="I6" s="1144"/>
      <c r="J6" s="1144"/>
      <c r="K6" s="1144"/>
      <c r="L6" s="1144"/>
      <c r="M6" s="1551"/>
      <c r="N6" s="1144"/>
      <c r="O6" s="1144"/>
      <c r="P6" s="1144"/>
      <c r="Q6" s="1144"/>
      <c r="R6" s="1144"/>
      <c r="S6" s="1144"/>
      <c r="T6" s="1144"/>
      <c r="U6" s="1144"/>
      <c r="V6" s="1144"/>
      <c r="W6" s="1144"/>
      <c r="X6" s="1144"/>
      <c r="Y6" s="1145"/>
      <c r="Z6" s="1144"/>
      <c r="AA6" s="1145"/>
    </row>
    <row r="7" spans="1:27" ht="45" customHeight="1" x14ac:dyDescent="0.7">
      <c r="A7" s="145" t="s">
        <v>357</v>
      </c>
      <c r="B7" s="146" t="s">
        <v>358</v>
      </c>
      <c r="C7" s="785">
        <v>-49.17</v>
      </c>
      <c r="D7" s="785">
        <v>4678819.7579100002</v>
      </c>
      <c r="E7" s="785">
        <v>0</v>
      </c>
      <c r="F7" s="785">
        <v>227704.52399000002</v>
      </c>
      <c r="G7" s="785">
        <v>42882.781000000003</v>
      </c>
      <c r="H7" s="785">
        <v>0</v>
      </c>
      <c r="I7" s="785">
        <v>0</v>
      </c>
      <c r="J7" s="785">
        <v>1556055.1956099998</v>
      </c>
      <c r="K7" s="785">
        <v>559716.92060000007</v>
      </c>
      <c r="L7" s="785">
        <v>429713.83955999999</v>
      </c>
      <c r="M7" s="1542"/>
      <c r="N7" s="785">
        <v>125542.22312000001</v>
      </c>
      <c r="O7" s="785">
        <v>3219.1</v>
      </c>
      <c r="P7" s="1134">
        <v>32.165349999999997</v>
      </c>
      <c r="Q7" s="1485">
        <v>435919.42069</v>
      </c>
      <c r="R7" s="1134">
        <v>0</v>
      </c>
      <c r="S7" s="785"/>
      <c r="T7" s="785">
        <v>0</v>
      </c>
      <c r="U7" s="785">
        <v>0</v>
      </c>
      <c r="V7" s="785">
        <v>2259.0189999999998</v>
      </c>
      <c r="W7" s="1134">
        <v>30510.235000000001</v>
      </c>
      <c r="X7" s="1134">
        <v>0</v>
      </c>
      <c r="Y7" s="1146">
        <v>8092326.0118300011</v>
      </c>
      <c r="Z7" s="785">
        <v>0</v>
      </c>
      <c r="AA7" s="1146">
        <v>8092326.0118300011</v>
      </c>
    </row>
    <row r="8" spans="1:27" s="147" customFormat="1" ht="45" customHeight="1" x14ac:dyDescent="0.25">
      <c r="A8" s="145" t="s">
        <v>359</v>
      </c>
      <c r="B8" s="146" t="s">
        <v>360</v>
      </c>
      <c r="C8" s="785">
        <v>0</v>
      </c>
      <c r="D8" s="785">
        <v>0</v>
      </c>
      <c r="E8" s="785">
        <v>0</v>
      </c>
      <c r="F8" s="785">
        <v>0</v>
      </c>
      <c r="G8" s="785">
        <v>0</v>
      </c>
      <c r="H8" s="785">
        <v>0</v>
      </c>
      <c r="I8" s="785">
        <v>0</v>
      </c>
      <c r="J8" s="785">
        <v>0</v>
      </c>
      <c r="K8" s="785">
        <v>0</v>
      </c>
      <c r="L8" s="785">
        <v>0</v>
      </c>
      <c r="M8" s="1542"/>
      <c r="N8" s="785">
        <v>0</v>
      </c>
      <c r="O8" s="785">
        <v>0</v>
      </c>
      <c r="P8" s="1134">
        <v>0</v>
      </c>
      <c r="Q8" s="1485">
        <v>0</v>
      </c>
      <c r="R8" s="1134">
        <v>0</v>
      </c>
      <c r="S8" s="785"/>
      <c r="T8" s="785">
        <v>0</v>
      </c>
      <c r="U8" s="785">
        <v>0</v>
      </c>
      <c r="V8" s="785">
        <v>0</v>
      </c>
      <c r="W8" s="1134">
        <v>0</v>
      </c>
      <c r="X8" s="1134">
        <v>0</v>
      </c>
      <c r="Y8" s="1146">
        <v>0</v>
      </c>
      <c r="Z8" s="785">
        <v>0</v>
      </c>
      <c r="AA8" s="1146">
        <v>0</v>
      </c>
    </row>
    <row r="9" spans="1:27" s="147" customFormat="1" ht="45" customHeight="1" x14ac:dyDescent="0.25">
      <c r="A9" s="145" t="s">
        <v>361</v>
      </c>
      <c r="B9" s="146" t="s">
        <v>362</v>
      </c>
      <c r="C9" s="785">
        <v>0</v>
      </c>
      <c r="D9" s="785">
        <v>1481686.4456</v>
      </c>
      <c r="E9" s="785">
        <v>0</v>
      </c>
      <c r="F9" s="785">
        <v>1206.5149099999999</v>
      </c>
      <c r="G9" s="785">
        <v>30.722709999999999</v>
      </c>
      <c r="H9" s="785">
        <v>0</v>
      </c>
      <c r="I9" s="785">
        <v>0</v>
      </c>
      <c r="J9" s="785">
        <v>22939.765050000002</v>
      </c>
      <c r="K9" s="785">
        <v>1611.7407000000001</v>
      </c>
      <c r="L9" s="785">
        <v>457.47179999999997</v>
      </c>
      <c r="M9" s="1542"/>
      <c r="N9" s="785">
        <v>0</v>
      </c>
      <c r="O9" s="785">
        <v>44.260510000000004</v>
      </c>
      <c r="P9" s="1134">
        <v>0</v>
      </c>
      <c r="Q9" s="1485">
        <v>1392.99901</v>
      </c>
      <c r="R9" s="1134">
        <v>0</v>
      </c>
      <c r="S9" s="785"/>
      <c r="T9" s="785">
        <v>0</v>
      </c>
      <c r="U9" s="785">
        <v>0</v>
      </c>
      <c r="V9" s="785">
        <v>0</v>
      </c>
      <c r="W9" s="1134">
        <v>0</v>
      </c>
      <c r="X9" s="1134">
        <v>0</v>
      </c>
      <c r="Y9" s="1146">
        <v>1509369.9202899996</v>
      </c>
      <c r="Z9" s="785">
        <v>0</v>
      </c>
      <c r="AA9" s="1146">
        <v>1509369.9202899996</v>
      </c>
    </row>
    <row r="10" spans="1:27" s="147" customFormat="1" ht="45" customHeight="1" x14ac:dyDescent="0.25">
      <c r="A10" s="145" t="s">
        <v>363</v>
      </c>
      <c r="B10" s="146" t="s">
        <v>364</v>
      </c>
      <c r="C10" s="1108">
        <v>-49.17</v>
      </c>
      <c r="D10" s="1108">
        <v>3197133.31231</v>
      </c>
      <c r="E10" s="1108">
        <v>0</v>
      </c>
      <c r="F10" s="1108">
        <v>226498.00908000002</v>
      </c>
      <c r="G10" s="1108">
        <v>42852.058290000001</v>
      </c>
      <c r="H10" s="1108">
        <v>0</v>
      </c>
      <c r="I10" s="1108">
        <v>0</v>
      </c>
      <c r="J10" s="1108">
        <v>1533115.4305599998</v>
      </c>
      <c r="K10" s="1108">
        <v>558105.1799000001</v>
      </c>
      <c r="L10" s="1108">
        <v>429256.36775999999</v>
      </c>
      <c r="M10" s="1543">
        <v>0</v>
      </c>
      <c r="N10" s="1108">
        <v>125542.22312000001</v>
      </c>
      <c r="O10" s="1108">
        <v>3174.8394899999998</v>
      </c>
      <c r="P10" s="1108">
        <v>32.165349999999997</v>
      </c>
      <c r="Q10" s="1486">
        <v>434526.42167999997</v>
      </c>
      <c r="R10" s="1108">
        <v>0</v>
      </c>
      <c r="S10" s="1108">
        <v>0</v>
      </c>
      <c r="T10" s="1108">
        <v>0</v>
      </c>
      <c r="U10" s="1108">
        <v>0</v>
      </c>
      <c r="V10" s="1108">
        <v>2259.0189999999998</v>
      </c>
      <c r="W10" s="1108">
        <v>30510.235000000001</v>
      </c>
      <c r="X10" s="1108">
        <v>0</v>
      </c>
      <c r="Y10" s="1147">
        <v>6582956.0915400013</v>
      </c>
      <c r="Z10" s="1108">
        <v>0</v>
      </c>
      <c r="AA10" s="1147">
        <v>6582956.0915400013</v>
      </c>
    </row>
    <row r="11" spans="1:27" s="147" customFormat="1" ht="45" customHeight="1" x14ac:dyDescent="0.25">
      <c r="A11" s="153" t="s">
        <v>353</v>
      </c>
      <c r="B11" s="149" t="s">
        <v>365</v>
      </c>
      <c r="C11" s="785"/>
      <c r="D11" s="785"/>
      <c r="E11" s="785"/>
      <c r="F11" s="785"/>
      <c r="G11" s="785"/>
      <c r="H11" s="785"/>
      <c r="I11" s="785"/>
      <c r="J11" s="785"/>
      <c r="K11" s="785"/>
      <c r="L11" s="785"/>
      <c r="M11" s="1542"/>
      <c r="N11" s="785"/>
      <c r="O11" s="785"/>
      <c r="P11" s="1134"/>
      <c r="Q11" s="1485"/>
      <c r="R11" s="1134"/>
      <c r="S11" s="785"/>
      <c r="T11" s="785"/>
      <c r="U11" s="785"/>
      <c r="V11" s="785"/>
      <c r="W11" s="1134"/>
      <c r="X11" s="1134"/>
      <c r="Y11" s="1148"/>
      <c r="Z11" s="785"/>
      <c r="AA11" s="1148"/>
    </row>
    <row r="12" spans="1:27" s="147" customFormat="1" ht="45" customHeight="1" x14ac:dyDescent="0.25">
      <c r="A12" s="145" t="s">
        <v>366</v>
      </c>
      <c r="B12" s="146" t="s">
        <v>358</v>
      </c>
      <c r="C12" s="785">
        <v>0</v>
      </c>
      <c r="D12" s="785">
        <v>16520106.003969999</v>
      </c>
      <c r="E12" s="785">
        <v>0</v>
      </c>
      <c r="F12" s="785">
        <v>587623.54695000104</v>
      </c>
      <c r="G12" s="785">
        <v>106148.035</v>
      </c>
      <c r="H12" s="785">
        <v>0</v>
      </c>
      <c r="I12" s="785">
        <v>0</v>
      </c>
      <c r="J12" s="785">
        <v>4755746.9060500003</v>
      </c>
      <c r="K12" s="785">
        <v>266788.62929000001</v>
      </c>
      <c r="L12" s="785">
        <v>1866916.5337499999</v>
      </c>
      <c r="M12" s="1542"/>
      <c r="N12" s="785">
        <v>557529.35133000009</v>
      </c>
      <c r="O12" s="785">
        <v>4964.5</v>
      </c>
      <c r="P12" s="1134">
        <v>106.13311999999999</v>
      </c>
      <c r="Q12" s="1485">
        <v>1815213.1501199999</v>
      </c>
      <c r="R12" s="1134">
        <v>0</v>
      </c>
      <c r="S12" s="785"/>
      <c r="T12" s="785">
        <v>0</v>
      </c>
      <c r="U12" s="785">
        <v>0</v>
      </c>
      <c r="V12" s="785">
        <v>28231.815999999999</v>
      </c>
      <c r="W12" s="1134">
        <v>20533.326000000001</v>
      </c>
      <c r="X12" s="1134">
        <v>0</v>
      </c>
      <c r="Y12" s="1146">
        <v>26529907.931580003</v>
      </c>
      <c r="Z12" s="785">
        <v>0</v>
      </c>
      <c r="AA12" s="1146">
        <v>26529907.931580003</v>
      </c>
    </row>
    <row r="13" spans="1:27" s="147" customFormat="1" ht="45" customHeight="1" x14ac:dyDescent="0.25">
      <c r="A13" s="145" t="s">
        <v>367</v>
      </c>
      <c r="B13" s="146" t="s">
        <v>360</v>
      </c>
      <c r="C13" s="785">
        <v>0</v>
      </c>
      <c r="D13" s="785">
        <v>0</v>
      </c>
      <c r="E13" s="785">
        <v>0</v>
      </c>
      <c r="F13" s="785">
        <v>0</v>
      </c>
      <c r="G13" s="785">
        <v>0</v>
      </c>
      <c r="H13" s="785">
        <v>0</v>
      </c>
      <c r="I13" s="785">
        <v>0</v>
      </c>
      <c r="J13" s="785">
        <v>0</v>
      </c>
      <c r="K13" s="785">
        <v>0</v>
      </c>
      <c r="L13" s="785">
        <v>0</v>
      </c>
      <c r="M13" s="1542"/>
      <c r="N13" s="785">
        <v>0</v>
      </c>
      <c r="O13" s="785">
        <v>0</v>
      </c>
      <c r="P13" s="1134">
        <v>0</v>
      </c>
      <c r="Q13" s="1485">
        <v>0</v>
      </c>
      <c r="R13" s="1134">
        <v>0</v>
      </c>
      <c r="S13" s="785"/>
      <c r="T13" s="785">
        <v>0</v>
      </c>
      <c r="U13" s="785">
        <v>0</v>
      </c>
      <c r="V13" s="785">
        <v>0</v>
      </c>
      <c r="W13" s="1134">
        <v>0</v>
      </c>
      <c r="X13" s="1134">
        <v>0</v>
      </c>
      <c r="Y13" s="1146">
        <v>0</v>
      </c>
      <c r="Z13" s="785">
        <v>0</v>
      </c>
      <c r="AA13" s="1146">
        <v>0</v>
      </c>
    </row>
    <row r="14" spans="1:27" s="147" customFormat="1" ht="45" customHeight="1" x14ac:dyDescent="0.25">
      <c r="A14" s="145" t="s">
        <v>368</v>
      </c>
      <c r="B14" s="146" t="s">
        <v>362</v>
      </c>
      <c r="C14" s="785">
        <v>0</v>
      </c>
      <c r="D14" s="785">
        <v>1834518.00355</v>
      </c>
      <c r="E14" s="785">
        <v>0</v>
      </c>
      <c r="F14" s="785">
        <v>20906.925910000002</v>
      </c>
      <c r="G14" s="785">
        <v>475.46375</v>
      </c>
      <c r="H14" s="785">
        <v>0</v>
      </c>
      <c r="I14" s="785">
        <v>0</v>
      </c>
      <c r="J14" s="785">
        <v>66486.553240000008</v>
      </c>
      <c r="K14" s="785">
        <v>7170.0696200000002</v>
      </c>
      <c r="L14" s="785">
        <v>1761.01846</v>
      </c>
      <c r="M14" s="1542"/>
      <c r="N14" s="785">
        <v>0</v>
      </c>
      <c r="O14" s="785">
        <v>62.95684</v>
      </c>
      <c r="P14" s="1134">
        <v>0</v>
      </c>
      <c r="Q14" s="1485">
        <v>290559.17023000005</v>
      </c>
      <c r="R14" s="1134">
        <v>0</v>
      </c>
      <c r="S14" s="785"/>
      <c r="T14" s="785">
        <v>0</v>
      </c>
      <c r="U14" s="785">
        <v>0</v>
      </c>
      <c r="V14" s="785">
        <v>0</v>
      </c>
      <c r="W14" s="1134">
        <v>0</v>
      </c>
      <c r="X14" s="1134">
        <v>0</v>
      </c>
      <c r="Y14" s="1146">
        <v>2221940.1616000002</v>
      </c>
      <c r="Z14" s="785">
        <v>0</v>
      </c>
      <c r="AA14" s="1146">
        <v>2221940.1616000002</v>
      </c>
    </row>
    <row r="15" spans="1:27" s="147" customFormat="1" ht="45" customHeight="1" x14ac:dyDescent="0.25">
      <c r="A15" s="145" t="s">
        <v>369</v>
      </c>
      <c r="B15" s="146" t="s">
        <v>364</v>
      </c>
      <c r="C15" s="1108">
        <v>0</v>
      </c>
      <c r="D15" s="1108">
        <v>14685588.000419999</v>
      </c>
      <c r="E15" s="1108">
        <v>0</v>
      </c>
      <c r="F15" s="1108">
        <v>566716.62104000105</v>
      </c>
      <c r="G15" s="1108">
        <v>105672.57125000001</v>
      </c>
      <c r="H15" s="1108">
        <v>0</v>
      </c>
      <c r="I15" s="1108">
        <v>0</v>
      </c>
      <c r="J15" s="1108">
        <v>4689260.3528100001</v>
      </c>
      <c r="K15" s="1108">
        <v>259618.55967000002</v>
      </c>
      <c r="L15" s="1108">
        <v>1865155.51529</v>
      </c>
      <c r="M15" s="1543">
        <v>0</v>
      </c>
      <c r="N15" s="1108">
        <v>557529.35133000009</v>
      </c>
      <c r="O15" s="1108">
        <v>4901.5431600000002</v>
      </c>
      <c r="P15" s="1108">
        <v>106.13311999999999</v>
      </c>
      <c r="Q15" s="1486">
        <v>1524653.9798899998</v>
      </c>
      <c r="R15" s="1108">
        <v>0</v>
      </c>
      <c r="S15" s="1108">
        <v>0</v>
      </c>
      <c r="T15" s="1108">
        <v>0</v>
      </c>
      <c r="U15" s="1108">
        <v>0</v>
      </c>
      <c r="V15" s="1108">
        <v>28231.815999999999</v>
      </c>
      <c r="W15" s="1108">
        <v>20533.326000000001</v>
      </c>
      <c r="X15" s="1108">
        <v>0</v>
      </c>
      <c r="Y15" s="1147">
        <v>24307967.769980002</v>
      </c>
      <c r="Z15" s="1108">
        <v>0</v>
      </c>
      <c r="AA15" s="1147">
        <v>24307967.769980002</v>
      </c>
    </row>
    <row r="16" spans="1:27" s="147" customFormat="1" ht="45" customHeight="1" x14ac:dyDescent="0.25">
      <c r="A16" s="153" t="s">
        <v>354</v>
      </c>
      <c r="B16" s="149" t="s">
        <v>370</v>
      </c>
      <c r="C16" s="785"/>
      <c r="D16" s="785"/>
      <c r="E16" s="785"/>
      <c r="F16" s="785"/>
      <c r="G16" s="785"/>
      <c r="H16" s="785"/>
      <c r="I16" s="785"/>
      <c r="J16" s="785"/>
      <c r="K16" s="785"/>
      <c r="L16" s="785"/>
      <c r="M16" s="1542"/>
      <c r="N16" s="785"/>
      <c r="O16" s="785"/>
      <c r="P16" s="1134"/>
      <c r="Q16" s="1485"/>
      <c r="R16" s="1134"/>
      <c r="S16" s="785"/>
      <c r="T16" s="785"/>
      <c r="U16" s="785"/>
      <c r="V16" s="785"/>
      <c r="W16" s="1134"/>
      <c r="X16" s="1134"/>
      <c r="Y16" s="1148"/>
      <c r="Z16" s="785"/>
      <c r="AA16" s="1148"/>
    </row>
    <row r="17" spans="1:27" s="147" customFormat="1" ht="45" customHeight="1" x14ac:dyDescent="0.25">
      <c r="A17" s="145" t="s">
        <v>371</v>
      </c>
      <c r="B17" s="146" t="s">
        <v>358</v>
      </c>
      <c r="C17" s="785">
        <v>0</v>
      </c>
      <c r="D17" s="785">
        <v>896428.78549000004</v>
      </c>
      <c r="E17" s="785">
        <v>0</v>
      </c>
      <c r="F17" s="785">
        <v>32947.793740000001</v>
      </c>
      <c r="G17" s="785">
        <v>60473</v>
      </c>
      <c r="H17" s="785">
        <v>0</v>
      </c>
      <c r="I17" s="785">
        <v>0</v>
      </c>
      <c r="J17" s="785">
        <v>9687.1439399999999</v>
      </c>
      <c r="K17" s="785">
        <v>-77378.279219999997</v>
      </c>
      <c r="L17" s="785">
        <v>38378.115859999998</v>
      </c>
      <c r="M17" s="1542"/>
      <c r="N17" s="785">
        <v>214948.66087999998</v>
      </c>
      <c r="O17" s="785">
        <v>222.2</v>
      </c>
      <c r="P17" s="1134">
        <v>1.1633699999999998</v>
      </c>
      <c r="Q17" s="1485">
        <v>25775.624540000001</v>
      </c>
      <c r="R17" s="1134">
        <v>0</v>
      </c>
      <c r="S17" s="785"/>
      <c r="T17" s="785">
        <v>0</v>
      </c>
      <c r="U17" s="785">
        <v>0</v>
      </c>
      <c r="V17" s="785">
        <v>2259.5</v>
      </c>
      <c r="W17" s="1134">
        <v>183</v>
      </c>
      <c r="X17" s="1134">
        <v>0</v>
      </c>
      <c r="Y17" s="1146">
        <v>1203926.7085999998</v>
      </c>
      <c r="Z17" s="785">
        <v>0</v>
      </c>
      <c r="AA17" s="1146">
        <v>1203926.7085999998</v>
      </c>
    </row>
    <row r="18" spans="1:27" s="147" customFormat="1" ht="45" customHeight="1" x14ac:dyDescent="0.25">
      <c r="A18" s="145" t="s">
        <v>372</v>
      </c>
      <c r="B18" s="146" t="s">
        <v>360</v>
      </c>
      <c r="C18" s="785">
        <v>0</v>
      </c>
      <c r="D18" s="785">
        <v>0</v>
      </c>
      <c r="E18" s="785">
        <v>0</v>
      </c>
      <c r="F18" s="785">
        <v>0</v>
      </c>
      <c r="G18" s="147">
        <v>0</v>
      </c>
      <c r="H18" s="785">
        <v>0</v>
      </c>
      <c r="I18" s="785">
        <v>0</v>
      </c>
      <c r="J18" s="785">
        <v>0</v>
      </c>
      <c r="K18" s="785">
        <v>0</v>
      </c>
      <c r="L18" s="785">
        <v>0</v>
      </c>
      <c r="M18" s="1542"/>
      <c r="N18" s="785">
        <v>0</v>
      </c>
      <c r="O18" s="785">
        <v>0</v>
      </c>
      <c r="P18" s="1134">
        <v>0</v>
      </c>
      <c r="Q18" s="1485">
        <v>0</v>
      </c>
      <c r="R18" s="1134">
        <v>0</v>
      </c>
      <c r="S18" s="785"/>
      <c r="T18" s="785">
        <v>0</v>
      </c>
      <c r="U18" s="785">
        <v>0</v>
      </c>
      <c r="V18" s="785">
        <v>0</v>
      </c>
      <c r="W18" s="1134">
        <v>0</v>
      </c>
      <c r="X18" s="1134">
        <v>0</v>
      </c>
      <c r="Y18" s="1146">
        <v>0</v>
      </c>
      <c r="Z18" s="785">
        <v>0</v>
      </c>
      <c r="AA18" s="1146">
        <v>0</v>
      </c>
    </row>
    <row r="19" spans="1:27" s="147" customFormat="1" ht="45" customHeight="1" x14ac:dyDescent="0.25">
      <c r="A19" s="145" t="s">
        <v>373</v>
      </c>
      <c r="B19" s="146" t="s">
        <v>362</v>
      </c>
      <c r="C19" s="785">
        <v>0</v>
      </c>
      <c r="D19" s="785">
        <v>0</v>
      </c>
      <c r="E19" s="785">
        <v>0</v>
      </c>
      <c r="F19" s="785">
        <v>0</v>
      </c>
      <c r="G19" s="785">
        <v>0</v>
      </c>
      <c r="H19" s="785">
        <v>0</v>
      </c>
      <c r="I19" s="785">
        <v>0</v>
      </c>
      <c r="J19" s="785">
        <v>0</v>
      </c>
      <c r="K19" s="785">
        <v>674.61933999999997</v>
      </c>
      <c r="L19" s="785">
        <v>0</v>
      </c>
      <c r="M19" s="1542"/>
      <c r="N19" s="785">
        <v>0</v>
      </c>
      <c r="O19" s="147">
        <v>0</v>
      </c>
      <c r="P19" s="1134">
        <v>0</v>
      </c>
      <c r="Q19" s="1485">
        <v>40423.244009999995</v>
      </c>
      <c r="R19" s="1134">
        <v>0</v>
      </c>
      <c r="S19" s="785"/>
      <c r="T19" s="785">
        <v>0</v>
      </c>
      <c r="U19" s="785">
        <v>0</v>
      </c>
      <c r="V19" s="785">
        <v>0</v>
      </c>
      <c r="W19" s="1134">
        <v>0</v>
      </c>
      <c r="X19" s="1134">
        <v>0</v>
      </c>
      <c r="Y19" s="1146">
        <v>41097.863349999992</v>
      </c>
      <c r="Z19" s="785">
        <v>0</v>
      </c>
      <c r="AA19" s="1146">
        <v>41097.863349999992</v>
      </c>
    </row>
    <row r="20" spans="1:27" s="147" customFormat="1" ht="45" customHeight="1" x14ac:dyDescent="0.25">
      <c r="A20" s="145" t="s">
        <v>374</v>
      </c>
      <c r="B20" s="146" t="s">
        <v>364</v>
      </c>
      <c r="C20" s="1108">
        <v>0</v>
      </c>
      <c r="D20" s="1108">
        <v>896428.78549000004</v>
      </c>
      <c r="E20" s="1108">
        <v>0</v>
      </c>
      <c r="F20" s="1108">
        <v>32947.793740000001</v>
      </c>
      <c r="G20" s="1108">
        <v>60473</v>
      </c>
      <c r="H20" s="1108">
        <v>0</v>
      </c>
      <c r="I20" s="1108">
        <v>0</v>
      </c>
      <c r="J20" s="1108">
        <v>9687.1439399999999</v>
      </c>
      <c r="K20" s="1108">
        <v>-78052.898560000001</v>
      </c>
      <c r="L20" s="1108">
        <v>38378.115859999998</v>
      </c>
      <c r="M20" s="1543">
        <v>0</v>
      </c>
      <c r="N20" s="1108">
        <v>214948.66087999998</v>
      </c>
      <c r="O20" s="1108">
        <v>222.2</v>
      </c>
      <c r="P20" s="1108">
        <v>1.1633699999999998</v>
      </c>
      <c r="Q20" s="1486">
        <v>-14647.619469999994</v>
      </c>
      <c r="R20" s="1108">
        <v>0</v>
      </c>
      <c r="S20" s="1108">
        <v>0</v>
      </c>
      <c r="T20" s="1108">
        <v>0</v>
      </c>
      <c r="U20" s="1108">
        <v>0</v>
      </c>
      <c r="V20" s="1108">
        <v>2259.5</v>
      </c>
      <c r="W20" s="1108">
        <v>183</v>
      </c>
      <c r="X20" s="1108">
        <v>0</v>
      </c>
      <c r="Y20" s="1147">
        <v>1162828.84525</v>
      </c>
      <c r="Z20" s="1108">
        <v>0</v>
      </c>
      <c r="AA20" s="1147">
        <v>1162828.84525</v>
      </c>
    </row>
    <row r="21" spans="1:27" s="147" customFormat="1" ht="45" customHeight="1" x14ac:dyDescent="0.25">
      <c r="A21" s="153" t="s">
        <v>375</v>
      </c>
      <c r="B21" s="149" t="s">
        <v>376</v>
      </c>
      <c r="C21" s="785"/>
      <c r="D21" s="785"/>
      <c r="E21" s="785"/>
      <c r="F21" s="785"/>
      <c r="G21" s="785"/>
      <c r="H21" s="785"/>
      <c r="I21" s="785"/>
      <c r="J21" s="785"/>
      <c r="K21" s="785"/>
      <c r="L21" s="785"/>
      <c r="M21" s="1542"/>
      <c r="N21" s="785"/>
      <c r="O21" s="785"/>
      <c r="P21" s="785"/>
      <c r="Q21" s="1485"/>
      <c r="R21" s="785"/>
      <c r="S21" s="785"/>
      <c r="T21" s="785"/>
      <c r="U21" s="785"/>
      <c r="V21" s="785"/>
      <c r="W21" s="785"/>
      <c r="X21" s="785"/>
      <c r="Y21" s="1148"/>
      <c r="Z21" s="785"/>
      <c r="AA21" s="1148"/>
    </row>
    <row r="22" spans="1:27" s="147" customFormat="1" ht="45" customHeight="1" x14ac:dyDescent="0.25">
      <c r="A22" s="145" t="s">
        <v>377</v>
      </c>
      <c r="B22" s="146" t="s">
        <v>358</v>
      </c>
      <c r="C22" s="785">
        <v>-49.17</v>
      </c>
      <c r="D22" s="785">
        <v>22095354.547369998</v>
      </c>
      <c r="E22" s="785">
        <v>0</v>
      </c>
      <c r="F22" s="785">
        <v>848275.86468000105</v>
      </c>
      <c r="G22" s="785">
        <v>209503.81599999999</v>
      </c>
      <c r="H22" s="785">
        <v>0</v>
      </c>
      <c r="I22" s="785">
        <v>0</v>
      </c>
      <c r="J22" s="785">
        <v>6321489.2456</v>
      </c>
      <c r="K22" s="785">
        <v>749127.27067000011</v>
      </c>
      <c r="L22" s="785">
        <v>2335008.4891699995</v>
      </c>
      <c r="M22" s="1542">
        <v>0</v>
      </c>
      <c r="N22" s="785">
        <v>898020.23533000005</v>
      </c>
      <c r="O22" s="785">
        <v>8405.8000000000011</v>
      </c>
      <c r="P22" s="785">
        <v>139.46183999999997</v>
      </c>
      <c r="Q22" s="1485">
        <v>2276908.1953500002</v>
      </c>
      <c r="R22" s="785">
        <v>0</v>
      </c>
      <c r="S22" s="785">
        <v>0</v>
      </c>
      <c r="T22" s="785">
        <v>0</v>
      </c>
      <c r="U22" s="785">
        <v>0</v>
      </c>
      <c r="V22" s="785">
        <v>32750.334999999999</v>
      </c>
      <c r="W22" s="785">
        <v>51226.561000000002</v>
      </c>
      <c r="X22" s="785">
        <v>0</v>
      </c>
      <c r="Y22" s="1146">
        <v>35826160.652009994</v>
      </c>
      <c r="Z22" s="785">
        <v>0</v>
      </c>
      <c r="AA22" s="1146">
        <v>35826160.652009994</v>
      </c>
    </row>
    <row r="23" spans="1:27" s="147" customFormat="1" ht="45" customHeight="1" x14ac:dyDescent="0.25">
      <c r="A23" s="145" t="s">
        <v>378</v>
      </c>
      <c r="B23" s="146" t="s">
        <v>360</v>
      </c>
      <c r="C23" s="785">
        <v>0</v>
      </c>
      <c r="D23" s="785">
        <v>0</v>
      </c>
      <c r="E23" s="785">
        <v>0</v>
      </c>
      <c r="F23" s="785">
        <v>0</v>
      </c>
      <c r="G23" s="785">
        <v>0</v>
      </c>
      <c r="H23" s="785">
        <v>0</v>
      </c>
      <c r="I23" s="785">
        <v>0</v>
      </c>
      <c r="J23" s="785">
        <v>0</v>
      </c>
      <c r="K23" s="785">
        <v>0</v>
      </c>
      <c r="L23" s="785">
        <v>0</v>
      </c>
      <c r="M23" s="1542">
        <v>0</v>
      </c>
      <c r="N23" s="785">
        <v>0</v>
      </c>
      <c r="O23" s="785">
        <v>0</v>
      </c>
      <c r="P23" s="785">
        <v>0</v>
      </c>
      <c r="Q23" s="1485">
        <v>0</v>
      </c>
      <c r="R23" s="785">
        <v>0</v>
      </c>
      <c r="S23" s="785">
        <v>0</v>
      </c>
      <c r="T23" s="785">
        <v>0</v>
      </c>
      <c r="U23" s="785">
        <v>0</v>
      </c>
      <c r="V23" s="785">
        <v>0</v>
      </c>
      <c r="W23" s="785">
        <v>0</v>
      </c>
      <c r="X23" s="785">
        <v>0</v>
      </c>
      <c r="Y23" s="1146">
        <v>0</v>
      </c>
      <c r="Z23" s="785">
        <v>0</v>
      </c>
      <c r="AA23" s="1146">
        <v>0</v>
      </c>
    </row>
    <row r="24" spans="1:27" ht="45" customHeight="1" x14ac:dyDescent="0.7">
      <c r="A24" s="145" t="s">
        <v>379</v>
      </c>
      <c r="B24" s="146" t="s">
        <v>362</v>
      </c>
      <c r="C24" s="785">
        <v>0</v>
      </c>
      <c r="D24" s="785">
        <v>3316204.4491499998</v>
      </c>
      <c r="E24" s="785">
        <v>0</v>
      </c>
      <c r="F24" s="785">
        <v>22113.440820000003</v>
      </c>
      <c r="G24" s="785">
        <v>506.18646000000001</v>
      </c>
      <c r="H24" s="785">
        <v>0</v>
      </c>
      <c r="I24" s="785">
        <v>0</v>
      </c>
      <c r="J24" s="785">
        <v>89426.31829000001</v>
      </c>
      <c r="K24" s="785">
        <v>9456.4296599999998</v>
      </c>
      <c r="L24" s="785">
        <v>2218.49026</v>
      </c>
      <c r="M24" s="1542">
        <v>0</v>
      </c>
      <c r="N24" s="785">
        <v>0</v>
      </c>
      <c r="O24" s="785">
        <v>107.21735000000001</v>
      </c>
      <c r="P24" s="785">
        <v>0</v>
      </c>
      <c r="Q24" s="1485">
        <v>332375.4132500001</v>
      </c>
      <c r="R24" s="785">
        <v>0</v>
      </c>
      <c r="S24" s="785">
        <v>0</v>
      </c>
      <c r="T24" s="785">
        <v>0</v>
      </c>
      <c r="U24" s="785">
        <v>0</v>
      </c>
      <c r="V24" s="785">
        <v>0</v>
      </c>
      <c r="W24" s="785">
        <v>0</v>
      </c>
      <c r="X24" s="785">
        <v>0</v>
      </c>
      <c r="Y24" s="1146">
        <v>3772407.9452399998</v>
      </c>
      <c r="Z24" s="785">
        <v>0</v>
      </c>
      <c r="AA24" s="1146">
        <v>3772407.9452399998</v>
      </c>
    </row>
    <row r="25" spans="1:27" ht="45" customHeight="1" x14ac:dyDescent="0.7">
      <c r="A25" s="154" t="s">
        <v>380</v>
      </c>
      <c r="B25" s="155" t="s">
        <v>364</v>
      </c>
      <c r="C25" s="1108">
        <v>-49.17</v>
      </c>
      <c r="D25" s="1108">
        <v>18779150.098219998</v>
      </c>
      <c r="E25" s="1108">
        <v>0</v>
      </c>
      <c r="F25" s="1108">
        <v>826162.42386000103</v>
      </c>
      <c r="G25" s="1108">
        <v>208997.62953999999</v>
      </c>
      <c r="H25" s="1108">
        <v>0</v>
      </c>
      <c r="I25" s="1108">
        <v>0</v>
      </c>
      <c r="J25" s="1108">
        <v>6232062.9273100002</v>
      </c>
      <c r="K25" s="1108">
        <v>739670.84101000009</v>
      </c>
      <c r="L25" s="1108">
        <v>2332789.9989099996</v>
      </c>
      <c r="M25" s="1543">
        <v>0</v>
      </c>
      <c r="N25" s="1108">
        <v>898020.23533000005</v>
      </c>
      <c r="O25" s="1108">
        <v>8298.5826500000003</v>
      </c>
      <c r="P25" s="1108">
        <v>139.46183999999997</v>
      </c>
      <c r="Q25" s="1486">
        <v>1944532.7821</v>
      </c>
      <c r="R25" s="1108">
        <v>0</v>
      </c>
      <c r="S25" s="1108">
        <v>0</v>
      </c>
      <c r="T25" s="1108">
        <v>0</v>
      </c>
      <c r="U25" s="1108">
        <v>0</v>
      </c>
      <c r="V25" s="1108">
        <v>32750.334999999999</v>
      </c>
      <c r="W25" s="1108">
        <v>51226.561000000002</v>
      </c>
      <c r="X25" s="1108">
        <v>0</v>
      </c>
      <c r="Y25" s="1147">
        <v>32053752.706769999</v>
      </c>
      <c r="Z25" s="1108">
        <v>0</v>
      </c>
      <c r="AA25" s="1147">
        <v>32053752.706769999</v>
      </c>
    </row>
    <row r="27" spans="1:27" x14ac:dyDescent="0.7"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87"/>
      <c r="R27" s="143"/>
      <c r="S27" s="143"/>
      <c r="T27" s="143"/>
      <c r="U27" s="143"/>
      <c r="V27" s="143"/>
      <c r="W27" s="143"/>
      <c r="X27" s="143"/>
      <c r="Y27" s="143"/>
      <c r="Z27" s="143"/>
      <c r="AA27" s="143"/>
    </row>
    <row r="28" spans="1:27" x14ac:dyDescent="0.7"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87"/>
      <c r="R28" s="143"/>
      <c r="S28" s="143"/>
      <c r="T28" s="143"/>
      <c r="U28" s="143"/>
      <c r="V28" s="143"/>
      <c r="W28" s="143"/>
      <c r="X28" s="143"/>
      <c r="Y28" s="143"/>
      <c r="Z28" s="143"/>
      <c r="AA28" s="143"/>
    </row>
    <row r="29" spans="1:27" x14ac:dyDescent="0.7"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87"/>
      <c r="R29" s="143"/>
      <c r="S29" s="143"/>
      <c r="T29" s="143"/>
      <c r="U29" s="143"/>
      <c r="V29" s="143"/>
      <c r="W29" s="143"/>
      <c r="X29" s="143"/>
      <c r="Y29" s="143"/>
      <c r="Z29" s="143"/>
      <c r="AA29" s="143"/>
    </row>
    <row r="30" spans="1:27" x14ac:dyDescent="0.7"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87"/>
      <c r="R30" s="143"/>
      <c r="S30" s="143"/>
      <c r="T30" s="143"/>
      <c r="U30" s="143"/>
      <c r="V30" s="143"/>
      <c r="W30" s="143"/>
      <c r="X30" s="143"/>
      <c r="Y30" s="143"/>
      <c r="Z30" s="143"/>
      <c r="AA30" s="143"/>
    </row>
    <row r="31" spans="1:27" x14ac:dyDescent="0.7"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87"/>
      <c r="R31" s="143"/>
      <c r="S31" s="143"/>
      <c r="T31" s="143"/>
      <c r="U31" s="143"/>
      <c r="V31" s="143"/>
      <c r="W31" s="143"/>
      <c r="X31" s="143"/>
      <c r="Y31" s="143"/>
      <c r="Z31" s="143"/>
      <c r="AA31" s="143"/>
    </row>
    <row r="32" spans="1:27" x14ac:dyDescent="0.7"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87"/>
      <c r="R32" s="143"/>
      <c r="S32" s="143"/>
      <c r="T32" s="143"/>
      <c r="U32" s="143"/>
      <c r="V32" s="143"/>
      <c r="W32" s="143"/>
      <c r="X32" s="143"/>
      <c r="Y32" s="143"/>
      <c r="Z32" s="143"/>
      <c r="AA32" s="143"/>
    </row>
    <row r="33" spans="3:27" x14ac:dyDescent="0.7"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87"/>
      <c r="R33" s="143"/>
      <c r="S33" s="143"/>
      <c r="T33" s="143"/>
      <c r="U33" s="143"/>
      <c r="V33" s="143"/>
      <c r="W33" s="143"/>
      <c r="X33" s="143"/>
      <c r="Y33" s="143"/>
      <c r="Z33" s="143"/>
      <c r="AA33" s="143"/>
    </row>
    <row r="34" spans="3:27" x14ac:dyDescent="0.7"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87"/>
      <c r="R34" s="143"/>
      <c r="S34" s="143"/>
      <c r="T34" s="143"/>
      <c r="U34" s="143"/>
      <c r="V34" s="143"/>
      <c r="W34" s="143"/>
      <c r="X34" s="143"/>
      <c r="Y34" s="143"/>
      <c r="Z34" s="143"/>
      <c r="AA34" s="143"/>
    </row>
    <row r="35" spans="3:27" x14ac:dyDescent="0.7"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87"/>
      <c r="R35" s="143"/>
      <c r="S35" s="143"/>
      <c r="T35" s="143"/>
      <c r="U35" s="143"/>
      <c r="V35" s="143"/>
      <c r="W35" s="143"/>
      <c r="X35" s="143"/>
      <c r="Y35" s="143"/>
      <c r="Z35" s="143"/>
      <c r="AA35" s="143"/>
    </row>
    <row r="36" spans="3:27" x14ac:dyDescent="0.7"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87"/>
      <c r="R36" s="143"/>
      <c r="S36" s="143"/>
      <c r="T36" s="143"/>
      <c r="U36" s="143"/>
      <c r="V36" s="143"/>
      <c r="W36" s="143"/>
      <c r="X36" s="143"/>
      <c r="Y36" s="143"/>
      <c r="Z36" s="143"/>
      <c r="AA36" s="143"/>
    </row>
    <row r="37" spans="3:27" x14ac:dyDescent="0.7"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87"/>
      <c r="R37" s="143"/>
      <c r="S37" s="143"/>
      <c r="T37" s="143"/>
      <c r="U37" s="143"/>
      <c r="V37" s="143"/>
      <c r="W37" s="143"/>
      <c r="X37" s="143"/>
      <c r="Y37" s="143"/>
      <c r="Z37" s="143"/>
      <c r="AA37" s="143"/>
    </row>
    <row r="38" spans="3:27" x14ac:dyDescent="0.7"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87"/>
      <c r="R38" s="143"/>
      <c r="S38" s="143"/>
      <c r="T38" s="143"/>
      <c r="U38" s="143"/>
      <c r="V38" s="143"/>
      <c r="W38" s="143"/>
      <c r="X38" s="143"/>
      <c r="Y38" s="143"/>
      <c r="Z38" s="143"/>
      <c r="AA38" s="143"/>
    </row>
    <row r="39" spans="3:27" x14ac:dyDescent="0.7"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87"/>
      <c r="R39" s="143"/>
      <c r="S39" s="143"/>
      <c r="T39" s="143"/>
      <c r="U39" s="143"/>
      <c r="V39" s="143"/>
      <c r="W39" s="143"/>
      <c r="X39" s="143"/>
      <c r="Y39" s="143"/>
      <c r="Z39" s="143"/>
      <c r="AA39" s="143"/>
    </row>
    <row r="40" spans="3:27" x14ac:dyDescent="0.7"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87"/>
      <c r="R40" s="143"/>
      <c r="S40" s="143"/>
      <c r="T40" s="143"/>
      <c r="U40" s="143"/>
      <c r="V40" s="143"/>
      <c r="W40" s="143"/>
      <c r="X40" s="143"/>
      <c r="Y40" s="143"/>
      <c r="Z40" s="143"/>
      <c r="AA40" s="143"/>
    </row>
    <row r="41" spans="3:27" x14ac:dyDescent="0.7"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87"/>
      <c r="R41" s="143"/>
      <c r="S41" s="143"/>
      <c r="T41" s="143"/>
      <c r="U41" s="143"/>
      <c r="V41" s="143"/>
      <c r="W41" s="143"/>
      <c r="X41" s="143"/>
      <c r="Y41" s="143"/>
      <c r="Z41" s="143"/>
      <c r="AA41" s="143"/>
    </row>
    <row r="42" spans="3:27" x14ac:dyDescent="0.7"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87"/>
      <c r="R42" s="143"/>
      <c r="S42" s="143"/>
      <c r="T42" s="143"/>
      <c r="U42" s="143"/>
      <c r="V42" s="143"/>
      <c r="W42" s="143"/>
      <c r="X42" s="143"/>
      <c r="Y42" s="143"/>
      <c r="Z42" s="143"/>
      <c r="AA42" s="143"/>
    </row>
    <row r="43" spans="3:27" x14ac:dyDescent="0.7"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87"/>
      <c r="R43" s="143"/>
      <c r="S43" s="143"/>
      <c r="T43" s="143"/>
      <c r="U43" s="143"/>
      <c r="V43" s="143"/>
      <c r="W43" s="143"/>
      <c r="X43" s="143"/>
      <c r="Y43" s="143"/>
      <c r="Z43" s="143"/>
      <c r="AA43" s="143"/>
    </row>
    <row r="44" spans="3:27" x14ac:dyDescent="0.7"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87"/>
      <c r="R44" s="143"/>
      <c r="S44" s="143"/>
      <c r="T44" s="143"/>
      <c r="U44" s="143"/>
      <c r="V44" s="143"/>
      <c r="W44" s="143"/>
      <c r="X44" s="143"/>
      <c r="Y44" s="143"/>
      <c r="Z44" s="143"/>
      <c r="AA44" s="143"/>
    </row>
    <row r="45" spans="3:27" x14ac:dyDescent="0.7"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87"/>
      <c r="R45" s="143"/>
      <c r="S45" s="143"/>
      <c r="T45" s="143"/>
      <c r="U45" s="143"/>
      <c r="V45" s="143"/>
      <c r="W45" s="143"/>
      <c r="X45" s="143"/>
      <c r="Y45" s="143"/>
      <c r="Z45" s="143"/>
      <c r="AA45" s="143"/>
    </row>
  </sheetData>
  <mergeCells count="8">
    <mergeCell ref="A1:H1"/>
    <mergeCell ref="A2:H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8" orientation="landscape" r:id="rId1"/>
  <headerFooter>
    <oddFooter>&amp;C23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6" tint="0.79998168889431442"/>
    <pageSetUpPr fitToPage="1"/>
  </sheetPr>
  <dimension ref="A1:AA45"/>
  <sheetViews>
    <sheetView topLeftCell="A11" zoomScale="55" zoomScaleNormal="55" zoomScaleSheetLayoutView="55" workbookViewId="0">
      <selection activeCell="B3" sqref="B3"/>
    </sheetView>
  </sheetViews>
  <sheetFormatPr defaultColWidth="9" defaultRowHeight="21" x14ac:dyDescent="0.4"/>
  <cols>
    <col min="1" max="1" width="43" style="48" customWidth="1"/>
    <col min="2" max="2" width="4.69921875" style="48" hidden="1" customWidth="1"/>
    <col min="3" max="3" width="12.3984375" style="48" customWidth="1"/>
    <col min="4" max="4" width="13.69921875" style="48" bestFit="1" customWidth="1"/>
    <col min="5" max="13" width="12.3984375" style="48" customWidth="1"/>
    <col min="14" max="14" width="13.69921875" style="48" bestFit="1" customWidth="1"/>
    <col min="15" max="18" width="12.3984375" style="48" customWidth="1"/>
    <col min="19" max="19" width="12.3984375" style="48" hidden="1" customWidth="1"/>
    <col min="20" max="21" width="12.3984375" style="48" customWidth="1"/>
    <col min="22" max="22" width="15.3984375" style="48" bestFit="1" customWidth="1"/>
    <col min="23" max="24" width="12.3984375" style="48" customWidth="1"/>
    <col min="25" max="25" width="15.3984375" style="48" bestFit="1" customWidth="1"/>
    <col min="26" max="26" width="13.296875" style="48" customWidth="1"/>
    <col min="27" max="27" width="15.3984375" style="48" bestFit="1" customWidth="1"/>
    <col min="28" max="16384" width="9" style="48"/>
  </cols>
  <sheetData>
    <row r="1" spans="1:27" s="51" customFormat="1" ht="28.8" x14ac:dyDescent="0.55000000000000004">
      <c r="A1" s="1809" t="s">
        <v>916</v>
      </c>
      <c r="B1" s="1809"/>
      <c r="C1" s="1809"/>
      <c r="D1" s="1809"/>
      <c r="E1" s="1809"/>
      <c r="F1" s="1809"/>
      <c r="G1" s="1809"/>
      <c r="H1" s="1809"/>
      <c r="I1" s="1809"/>
      <c r="J1" s="1809"/>
      <c r="K1" s="1809"/>
    </row>
    <row r="2" spans="1:27" s="51" customFormat="1" ht="28.8" x14ac:dyDescent="0.55000000000000004">
      <c r="A2" s="1809" t="s">
        <v>959</v>
      </c>
      <c r="B2" s="1809"/>
      <c r="C2" s="1809"/>
      <c r="D2" s="1809"/>
      <c r="E2" s="1809"/>
      <c r="F2" s="1809"/>
      <c r="G2" s="1809"/>
      <c r="H2" s="1809"/>
      <c r="I2" s="1809"/>
      <c r="J2" s="1809"/>
      <c r="K2" s="1809"/>
    </row>
    <row r="3" spans="1:27" x14ac:dyDescent="0.4">
      <c r="A3" s="47"/>
      <c r="B3" s="47"/>
      <c r="C3" s="1096">
        <v>1000</v>
      </c>
      <c r="Y3" s="1787" t="s">
        <v>439</v>
      </c>
      <c r="Z3" s="1787"/>
      <c r="AA3" s="1787"/>
    </row>
    <row r="4" spans="1:27" ht="33" customHeight="1" x14ac:dyDescent="0.4">
      <c r="A4" s="1817" t="s">
        <v>0</v>
      </c>
      <c r="B4" s="1818"/>
      <c r="C4" s="1812" t="s">
        <v>351</v>
      </c>
      <c r="D4" s="1812"/>
      <c r="E4" s="1812"/>
      <c r="F4" s="1812"/>
      <c r="G4" s="1812"/>
      <c r="H4" s="1812"/>
      <c r="I4" s="1812"/>
      <c r="J4" s="1812"/>
      <c r="K4" s="1812"/>
      <c r="L4" s="1812"/>
      <c r="M4" s="1812"/>
      <c r="N4" s="1812"/>
      <c r="O4" s="1812"/>
      <c r="P4" s="1812"/>
      <c r="Q4" s="1812"/>
      <c r="R4" s="1812"/>
      <c r="S4" s="1812"/>
      <c r="T4" s="1812"/>
      <c r="U4" s="1812"/>
      <c r="V4" s="1812"/>
      <c r="W4" s="1812"/>
      <c r="X4" s="1812"/>
      <c r="Y4" s="1810" t="s">
        <v>250</v>
      </c>
      <c r="Z4" s="1813" t="s">
        <v>355</v>
      </c>
      <c r="AA4" s="1810" t="s">
        <v>381</v>
      </c>
    </row>
    <row r="5" spans="1:27" ht="33" customHeight="1" x14ac:dyDescent="0.4">
      <c r="A5" s="1819"/>
      <c r="B5" s="1820"/>
      <c r="C5" s="1097" t="s">
        <v>636</v>
      </c>
      <c r="D5" s="1097" t="s">
        <v>159</v>
      </c>
      <c r="E5" s="1097" t="s">
        <v>694</v>
      </c>
      <c r="F5" s="1097" t="s">
        <v>160</v>
      </c>
      <c r="G5" s="1097" t="s">
        <v>161</v>
      </c>
      <c r="H5" s="1097" t="s">
        <v>162</v>
      </c>
      <c r="I5" s="1097" t="s">
        <v>163</v>
      </c>
      <c r="J5" s="1097" t="s">
        <v>164</v>
      </c>
      <c r="K5" s="1097" t="s">
        <v>165</v>
      </c>
      <c r="L5" s="1097" t="s">
        <v>166</v>
      </c>
      <c r="M5" s="1097" t="s">
        <v>690</v>
      </c>
      <c r="N5" s="1097" t="s">
        <v>167</v>
      </c>
      <c r="O5" s="1097" t="s">
        <v>168</v>
      </c>
      <c r="P5" s="49" t="s">
        <v>169</v>
      </c>
      <c r="Q5" s="1097" t="s">
        <v>170</v>
      </c>
      <c r="R5" s="1097" t="s">
        <v>171</v>
      </c>
      <c r="S5" s="1097" t="s">
        <v>172</v>
      </c>
      <c r="T5" s="1097" t="s">
        <v>695</v>
      </c>
      <c r="U5" s="1097" t="s">
        <v>884</v>
      </c>
      <c r="V5" s="1097" t="s">
        <v>173</v>
      </c>
      <c r="W5" s="1097" t="s">
        <v>174</v>
      </c>
      <c r="X5" s="1097" t="s">
        <v>691</v>
      </c>
      <c r="Y5" s="1821"/>
      <c r="Z5" s="1814"/>
      <c r="AA5" s="1811"/>
    </row>
    <row r="6" spans="1:27" ht="47.25" customHeight="1" x14ac:dyDescent="0.4">
      <c r="A6" s="148" t="s">
        <v>352</v>
      </c>
      <c r="B6" s="149" t="s">
        <v>356</v>
      </c>
      <c r="C6" s="1144"/>
      <c r="D6" s="1144"/>
      <c r="E6" s="1144"/>
      <c r="F6" s="1144"/>
      <c r="G6" s="1144"/>
      <c r="H6" s="1144"/>
      <c r="I6" s="1144"/>
      <c r="J6" s="1144"/>
      <c r="K6" s="1144"/>
      <c r="L6" s="1144"/>
      <c r="M6" s="1551"/>
      <c r="N6" s="1144"/>
      <c r="O6" s="1144"/>
      <c r="P6" s="1144"/>
      <c r="Q6" s="1144"/>
      <c r="R6" s="1144"/>
      <c r="S6" s="1144"/>
      <c r="T6" s="1144"/>
      <c r="U6" s="1144"/>
      <c r="V6" s="1144"/>
      <c r="W6" s="1144"/>
      <c r="X6" s="1144"/>
      <c r="Y6" s="1145"/>
      <c r="Z6" s="1144"/>
      <c r="AA6" s="1145"/>
    </row>
    <row r="7" spans="1:27" ht="39" customHeight="1" x14ac:dyDescent="0.4">
      <c r="A7" s="145" t="s">
        <v>357</v>
      </c>
      <c r="B7" s="146" t="s">
        <v>358</v>
      </c>
      <c r="C7" s="785">
        <v>0</v>
      </c>
      <c r="D7" s="785">
        <v>36</v>
      </c>
      <c r="E7" s="530">
        <v>0</v>
      </c>
      <c r="F7" s="530">
        <v>0</v>
      </c>
      <c r="G7" s="785">
        <v>0</v>
      </c>
      <c r="H7" s="785">
        <v>0</v>
      </c>
      <c r="I7" s="785">
        <v>0</v>
      </c>
      <c r="J7" s="785">
        <v>0</v>
      </c>
      <c r="K7" s="785">
        <v>0</v>
      </c>
      <c r="L7" s="785">
        <v>0.72585825999999998</v>
      </c>
      <c r="M7" s="1542"/>
      <c r="N7" s="785">
        <v>90899.967829999994</v>
      </c>
      <c r="O7" s="785">
        <v>0</v>
      </c>
      <c r="P7" s="1134">
        <v>0</v>
      </c>
      <c r="Q7" s="785">
        <v>0</v>
      </c>
      <c r="R7" s="785">
        <v>0</v>
      </c>
      <c r="S7" s="1134"/>
      <c r="T7" s="785">
        <v>0</v>
      </c>
      <c r="U7" s="785">
        <v>0</v>
      </c>
      <c r="V7" s="785">
        <v>265391.08299999998</v>
      </c>
      <c r="W7" s="785">
        <v>0</v>
      </c>
      <c r="X7" s="1134">
        <v>0</v>
      </c>
      <c r="Y7" s="1146">
        <v>356327.77668825997</v>
      </c>
      <c r="Z7" s="785">
        <v>0</v>
      </c>
      <c r="AA7" s="1146">
        <v>356327.77668825997</v>
      </c>
    </row>
    <row r="8" spans="1:27" s="150" customFormat="1" ht="39" customHeight="1" x14ac:dyDescent="0.25">
      <c r="A8" s="145" t="s">
        <v>359</v>
      </c>
      <c r="B8" s="146" t="s">
        <v>360</v>
      </c>
      <c r="C8" s="785">
        <v>0</v>
      </c>
      <c r="D8" s="785">
        <v>0</v>
      </c>
      <c r="E8" s="530">
        <v>0</v>
      </c>
      <c r="F8" s="530">
        <v>0</v>
      </c>
      <c r="G8" s="785">
        <v>0</v>
      </c>
      <c r="H8" s="785">
        <v>0</v>
      </c>
      <c r="I8" s="785">
        <v>0</v>
      </c>
      <c r="J8" s="785">
        <v>0</v>
      </c>
      <c r="K8" s="785">
        <v>0</v>
      </c>
      <c r="L8" s="785">
        <v>0</v>
      </c>
      <c r="M8" s="1542"/>
      <c r="N8" s="785">
        <v>0</v>
      </c>
      <c r="O8" s="785">
        <v>0</v>
      </c>
      <c r="P8" s="1134">
        <v>0</v>
      </c>
      <c r="Q8" s="785">
        <v>0</v>
      </c>
      <c r="R8" s="785">
        <v>0</v>
      </c>
      <c r="S8" s="1134"/>
      <c r="T8" s="785">
        <v>0</v>
      </c>
      <c r="U8" s="785">
        <v>0</v>
      </c>
      <c r="V8" s="785">
        <v>0</v>
      </c>
      <c r="W8" s="785">
        <v>0</v>
      </c>
      <c r="X8" s="1134">
        <v>0</v>
      </c>
      <c r="Y8" s="1146">
        <v>0</v>
      </c>
      <c r="Z8" s="785">
        <v>0</v>
      </c>
      <c r="AA8" s="1146">
        <v>0</v>
      </c>
    </row>
    <row r="9" spans="1:27" s="150" customFormat="1" ht="39" customHeight="1" x14ac:dyDescent="0.25">
      <c r="A9" s="145" t="s">
        <v>361</v>
      </c>
      <c r="B9" s="146" t="s">
        <v>362</v>
      </c>
      <c r="C9" s="785">
        <v>0</v>
      </c>
      <c r="D9" s="785">
        <v>0</v>
      </c>
      <c r="E9" s="530">
        <v>0</v>
      </c>
      <c r="F9" s="530">
        <v>0</v>
      </c>
      <c r="G9" s="785">
        <v>0</v>
      </c>
      <c r="H9" s="785">
        <v>0</v>
      </c>
      <c r="I9" s="785">
        <v>0</v>
      </c>
      <c r="J9" s="785">
        <v>0</v>
      </c>
      <c r="K9" s="785">
        <v>0</v>
      </c>
      <c r="L9" s="785">
        <v>0</v>
      </c>
      <c r="M9" s="1542"/>
      <c r="N9" s="785">
        <v>0</v>
      </c>
      <c r="O9" s="785">
        <v>0</v>
      </c>
      <c r="P9" s="1134">
        <v>0</v>
      </c>
      <c r="Q9" s="785">
        <v>0</v>
      </c>
      <c r="R9" s="785">
        <v>0</v>
      </c>
      <c r="S9" s="1134"/>
      <c r="T9" s="785">
        <v>0</v>
      </c>
      <c r="U9" s="785">
        <v>0</v>
      </c>
      <c r="V9" s="785">
        <v>0</v>
      </c>
      <c r="W9" s="785">
        <v>0</v>
      </c>
      <c r="X9" s="1134">
        <v>0</v>
      </c>
      <c r="Y9" s="1146">
        <v>0</v>
      </c>
      <c r="Z9" s="785">
        <v>0</v>
      </c>
      <c r="AA9" s="1146">
        <v>0</v>
      </c>
    </row>
    <row r="10" spans="1:27" s="150" customFormat="1" ht="39" customHeight="1" x14ac:dyDescent="0.25">
      <c r="A10" s="145" t="s">
        <v>363</v>
      </c>
      <c r="B10" s="146" t="s">
        <v>364</v>
      </c>
      <c r="C10" s="1108">
        <v>0</v>
      </c>
      <c r="D10" s="1108">
        <v>36</v>
      </c>
      <c r="E10" s="1108">
        <v>0</v>
      </c>
      <c r="F10" s="1108">
        <v>0</v>
      </c>
      <c r="G10" s="1108">
        <v>0</v>
      </c>
      <c r="H10" s="1108">
        <v>0</v>
      </c>
      <c r="I10" s="1108">
        <v>0</v>
      </c>
      <c r="J10" s="1108">
        <v>0</v>
      </c>
      <c r="K10" s="1108">
        <v>0</v>
      </c>
      <c r="L10" s="1108">
        <v>0.72585825999999998</v>
      </c>
      <c r="M10" s="1543">
        <v>0</v>
      </c>
      <c r="N10" s="1108">
        <v>90899.967829999994</v>
      </c>
      <c r="O10" s="1108">
        <v>0</v>
      </c>
      <c r="P10" s="1108">
        <v>0</v>
      </c>
      <c r="Q10" s="1108">
        <v>0</v>
      </c>
      <c r="R10" s="1108">
        <v>0</v>
      </c>
      <c r="S10" s="1108">
        <v>0</v>
      </c>
      <c r="T10" s="1108">
        <v>0</v>
      </c>
      <c r="U10" s="1108">
        <v>0</v>
      </c>
      <c r="V10" s="1108">
        <v>265391.08299999998</v>
      </c>
      <c r="W10" s="1108">
        <v>0</v>
      </c>
      <c r="X10" s="1108">
        <v>0</v>
      </c>
      <c r="Y10" s="1147">
        <v>356327.77668825997</v>
      </c>
      <c r="Z10" s="1108">
        <v>0</v>
      </c>
      <c r="AA10" s="1147">
        <v>356327.77668825997</v>
      </c>
    </row>
    <row r="11" spans="1:27" s="150" customFormat="1" ht="47.25" customHeight="1" x14ac:dyDescent="0.25">
      <c r="A11" s="153" t="s">
        <v>353</v>
      </c>
      <c r="B11" s="149" t="s">
        <v>365</v>
      </c>
      <c r="C11" s="785"/>
      <c r="D11" s="785"/>
      <c r="E11" s="530"/>
      <c r="F11" s="530"/>
      <c r="G11" s="785"/>
      <c r="H11" s="785"/>
      <c r="I11" s="785"/>
      <c r="J11" s="785"/>
      <c r="K11" s="785"/>
      <c r="L11" s="785"/>
      <c r="M11" s="1542"/>
      <c r="N11" s="785"/>
      <c r="O11" s="785"/>
      <c r="P11" s="1134"/>
      <c r="Q11" s="785"/>
      <c r="R11" s="785"/>
      <c r="S11" s="1134"/>
      <c r="T11" s="785"/>
      <c r="U11" s="785"/>
      <c r="V11" s="785"/>
      <c r="W11" s="785"/>
      <c r="X11" s="1134"/>
      <c r="Y11" s="1148"/>
      <c r="Z11" s="785"/>
      <c r="AA11" s="1148"/>
    </row>
    <row r="12" spans="1:27" s="150" customFormat="1" ht="39" customHeight="1" x14ac:dyDescent="0.25">
      <c r="A12" s="145" t="s">
        <v>366</v>
      </c>
      <c r="B12" s="146" t="s">
        <v>358</v>
      </c>
      <c r="C12" s="785">
        <v>0</v>
      </c>
      <c r="D12" s="785">
        <v>715976.80775000004</v>
      </c>
      <c r="E12" s="530">
        <v>0</v>
      </c>
      <c r="F12" s="530">
        <v>0</v>
      </c>
      <c r="G12" s="785">
        <v>0</v>
      </c>
      <c r="H12" s="785">
        <v>0</v>
      </c>
      <c r="I12" s="785">
        <v>0</v>
      </c>
      <c r="J12" s="785">
        <v>0</v>
      </c>
      <c r="K12" s="785">
        <v>0</v>
      </c>
      <c r="L12" s="785">
        <v>79041.345290000012</v>
      </c>
      <c r="M12" s="1542"/>
      <c r="N12" s="785">
        <v>166839.97374000002</v>
      </c>
      <c r="O12" s="785">
        <v>0</v>
      </c>
      <c r="P12" s="1134">
        <v>0</v>
      </c>
      <c r="Q12" s="785">
        <v>0</v>
      </c>
      <c r="R12" s="785">
        <v>0</v>
      </c>
      <c r="S12" s="1134"/>
      <c r="T12" s="785">
        <v>0</v>
      </c>
      <c r="U12" s="785">
        <v>0</v>
      </c>
      <c r="V12" s="785">
        <v>1139138.7426300002</v>
      </c>
      <c r="W12" s="785">
        <v>0</v>
      </c>
      <c r="X12" s="1134">
        <v>0</v>
      </c>
      <c r="Y12" s="1146">
        <v>2100996.8694100003</v>
      </c>
      <c r="Z12" s="785">
        <v>0</v>
      </c>
      <c r="AA12" s="1146">
        <v>2100996.8694100003</v>
      </c>
    </row>
    <row r="13" spans="1:27" s="150" customFormat="1" ht="39" customHeight="1" x14ac:dyDescent="0.25">
      <c r="A13" s="145" t="s">
        <v>367</v>
      </c>
      <c r="B13" s="146" t="s">
        <v>360</v>
      </c>
      <c r="C13" s="785">
        <v>0</v>
      </c>
      <c r="D13" s="785">
        <v>0</v>
      </c>
      <c r="E13" s="530">
        <v>0</v>
      </c>
      <c r="F13" s="530">
        <v>0</v>
      </c>
      <c r="G13" s="785">
        <v>0</v>
      </c>
      <c r="H13" s="785">
        <v>0</v>
      </c>
      <c r="I13" s="785">
        <v>0</v>
      </c>
      <c r="J13" s="785">
        <v>0</v>
      </c>
      <c r="K13" s="785">
        <v>0</v>
      </c>
      <c r="L13" s="785">
        <v>0</v>
      </c>
      <c r="M13" s="1542"/>
      <c r="N13" s="785">
        <v>0</v>
      </c>
      <c r="O13" s="785">
        <v>0</v>
      </c>
      <c r="P13" s="1134">
        <v>0</v>
      </c>
      <c r="Q13" s="785">
        <v>0</v>
      </c>
      <c r="R13" s="785">
        <v>0</v>
      </c>
      <c r="S13" s="1134"/>
      <c r="T13" s="785">
        <v>0</v>
      </c>
      <c r="U13" s="785">
        <v>0</v>
      </c>
      <c r="V13" s="785">
        <v>0</v>
      </c>
      <c r="W13" s="785">
        <v>0</v>
      </c>
      <c r="X13" s="1134">
        <v>0</v>
      </c>
      <c r="Y13" s="1146">
        <v>0</v>
      </c>
      <c r="Z13" s="785">
        <v>0</v>
      </c>
      <c r="AA13" s="1146">
        <v>0</v>
      </c>
    </row>
    <row r="14" spans="1:27" s="150" customFormat="1" ht="39" customHeight="1" x14ac:dyDescent="0.25">
      <c r="A14" s="145" t="s">
        <v>368</v>
      </c>
      <c r="B14" s="146" t="s">
        <v>362</v>
      </c>
      <c r="C14" s="785">
        <v>0</v>
      </c>
      <c r="D14" s="785">
        <v>13035.67412</v>
      </c>
      <c r="E14" s="530">
        <v>0</v>
      </c>
      <c r="F14" s="530">
        <v>0</v>
      </c>
      <c r="G14" s="785">
        <v>0</v>
      </c>
      <c r="H14" s="785">
        <v>0</v>
      </c>
      <c r="I14" s="785">
        <v>0</v>
      </c>
      <c r="J14" s="785">
        <v>0</v>
      </c>
      <c r="K14" s="785">
        <v>0</v>
      </c>
      <c r="L14" s="785">
        <v>99.149910000000006</v>
      </c>
      <c r="M14" s="1542"/>
      <c r="N14" s="785">
        <v>0</v>
      </c>
      <c r="O14" s="785">
        <v>0</v>
      </c>
      <c r="P14" s="1134">
        <v>0</v>
      </c>
      <c r="Q14" s="785">
        <v>0</v>
      </c>
      <c r="R14" s="785">
        <v>0</v>
      </c>
      <c r="S14" s="1134"/>
      <c r="T14" s="785">
        <v>0</v>
      </c>
      <c r="U14" s="785">
        <v>0</v>
      </c>
      <c r="V14" s="785">
        <v>0</v>
      </c>
      <c r="W14" s="785">
        <v>0</v>
      </c>
      <c r="X14" s="1134">
        <v>0</v>
      </c>
      <c r="Y14" s="1146">
        <v>13134.82403</v>
      </c>
      <c r="Z14" s="785">
        <v>0</v>
      </c>
      <c r="AA14" s="1146">
        <v>13134.82403</v>
      </c>
    </row>
    <row r="15" spans="1:27" s="150" customFormat="1" ht="39" customHeight="1" x14ac:dyDescent="0.25">
      <c r="A15" s="145" t="s">
        <v>369</v>
      </c>
      <c r="B15" s="146" t="s">
        <v>364</v>
      </c>
      <c r="C15" s="1108">
        <v>0</v>
      </c>
      <c r="D15" s="1108">
        <v>702941.13363000005</v>
      </c>
      <c r="E15" s="1108">
        <v>0</v>
      </c>
      <c r="F15" s="1108">
        <v>0</v>
      </c>
      <c r="G15" s="1108">
        <v>0</v>
      </c>
      <c r="H15" s="1108">
        <v>0</v>
      </c>
      <c r="I15" s="1108">
        <v>0</v>
      </c>
      <c r="J15" s="1108">
        <v>0</v>
      </c>
      <c r="K15" s="1108">
        <v>0</v>
      </c>
      <c r="L15" s="1108">
        <v>78942.195380000019</v>
      </c>
      <c r="M15" s="1543">
        <v>0</v>
      </c>
      <c r="N15" s="1108">
        <v>166839.97374000002</v>
      </c>
      <c r="O15" s="1108">
        <v>0</v>
      </c>
      <c r="P15" s="1108">
        <v>0</v>
      </c>
      <c r="Q15" s="1108">
        <v>0</v>
      </c>
      <c r="R15" s="1108">
        <v>0</v>
      </c>
      <c r="S15" s="1108">
        <v>0</v>
      </c>
      <c r="T15" s="1108">
        <v>0</v>
      </c>
      <c r="U15" s="1108">
        <v>0</v>
      </c>
      <c r="V15" s="1108">
        <v>1139138.7426300002</v>
      </c>
      <c r="W15" s="1108">
        <v>0</v>
      </c>
      <c r="X15" s="1108">
        <v>0</v>
      </c>
      <c r="Y15" s="1147">
        <v>2087862.0453800005</v>
      </c>
      <c r="Z15" s="1108">
        <v>0</v>
      </c>
      <c r="AA15" s="1147">
        <v>2087862.0453800005</v>
      </c>
    </row>
    <row r="16" spans="1:27" s="150" customFormat="1" ht="47.25" customHeight="1" x14ac:dyDescent="0.25">
      <c r="A16" s="153" t="s">
        <v>354</v>
      </c>
      <c r="B16" s="149" t="s">
        <v>370</v>
      </c>
      <c r="C16" s="785"/>
      <c r="D16" s="785"/>
      <c r="E16" s="530"/>
      <c r="F16" s="530"/>
      <c r="G16" s="785"/>
      <c r="H16" s="785"/>
      <c r="I16" s="785"/>
      <c r="J16" s="785"/>
      <c r="K16" s="785"/>
      <c r="L16" s="785"/>
      <c r="M16" s="1542"/>
      <c r="N16" s="785"/>
      <c r="O16" s="785"/>
      <c r="P16" s="1134"/>
      <c r="Q16" s="785"/>
      <c r="R16" s="785"/>
      <c r="S16" s="1134"/>
      <c r="T16" s="785"/>
      <c r="U16" s="785"/>
      <c r="V16" s="785"/>
      <c r="W16" s="785"/>
      <c r="X16" s="1134"/>
      <c r="Y16" s="1148"/>
      <c r="Z16" s="785"/>
      <c r="AA16" s="1148"/>
    </row>
    <row r="17" spans="1:27" s="150" customFormat="1" ht="39" customHeight="1" x14ac:dyDescent="0.25">
      <c r="A17" s="145" t="s">
        <v>371</v>
      </c>
      <c r="B17" s="146" t="s">
        <v>358</v>
      </c>
      <c r="C17" s="785">
        <v>0</v>
      </c>
      <c r="D17" s="785">
        <v>1763.0771000000002</v>
      </c>
      <c r="E17" s="530">
        <v>0</v>
      </c>
      <c r="F17" s="530">
        <v>0</v>
      </c>
      <c r="G17" s="785">
        <v>0</v>
      </c>
      <c r="H17" s="785">
        <v>0</v>
      </c>
      <c r="I17" s="785">
        <v>0</v>
      </c>
      <c r="J17" s="785">
        <v>0</v>
      </c>
      <c r="K17" s="785">
        <v>0</v>
      </c>
      <c r="L17" s="785">
        <v>0</v>
      </c>
      <c r="M17" s="1542"/>
      <c r="N17" s="785">
        <v>0</v>
      </c>
      <c r="O17" s="785">
        <v>0</v>
      </c>
      <c r="P17" s="1134">
        <v>0</v>
      </c>
      <c r="Q17" s="785">
        <v>0</v>
      </c>
      <c r="R17" s="785">
        <v>0</v>
      </c>
      <c r="S17" s="1134"/>
      <c r="T17" s="785">
        <v>0</v>
      </c>
      <c r="U17" s="785">
        <v>0</v>
      </c>
      <c r="V17" s="785">
        <v>143913.00200000001</v>
      </c>
      <c r="W17" s="785">
        <v>0</v>
      </c>
      <c r="X17" s="1134">
        <v>0</v>
      </c>
      <c r="Y17" s="1146">
        <v>145676.0791</v>
      </c>
      <c r="Z17" s="785">
        <v>0</v>
      </c>
      <c r="AA17" s="1146">
        <v>145676.0791</v>
      </c>
    </row>
    <row r="18" spans="1:27" s="150" customFormat="1" ht="39" customHeight="1" x14ac:dyDescent="0.25">
      <c r="A18" s="145" t="s">
        <v>372</v>
      </c>
      <c r="B18" s="146" t="s">
        <v>360</v>
      </c>
      <c r="C18" s="785">
        <v>0</v>
      </c>
      <c r="D18" s="785">
        <v>0</v>
      </c>
      <c r="E18" s="530">
        <v>0</v>
      </c>
      <c r="F18" s="530">
        <v>0</v>
      </c>
      <c r="G18" s="785">
        <v>0</v>
      </c>
      <c r="H18" s="785">
        <v>0</v>
      </c>
      <c r="I18" s="785">
        <v>0</v>
      </c>
      <c r="J18" s="785">
        <v>0</v>
      </c>
      <c r="K18" s="785">
        <v>0</v>
      </c>
      <c r="L18" s="785">
        <v>0</v>
      </c>
      <c r="M18" s="1542"/>
      <c r="N18" s="785">
        <v>0</v>
      </c>
      <c r="O18" s="785">
        <v>0</v>
      </c>
      <c r="P18" s="1134">
        <v>0</v>
      </c>
      <c r="Q18" s="785">
        <v>0</v>
      </c>
      <c r="R18" s="785">
        <v>0</v>
      </c>
      <c r="S18" s="1134"/>
      <c r="T18" s="785">
        <v>0</v>
      </c>
      <c r="U18" s="785">
        <v>0</v>
      </c>
      <c r="V18" s="785">
        <v>0</v>
      </c>
      <c r="W18" s="785">
        <v>0</v>
      </c>
      <c r="X18" s="1134">
        <v>0</v>
      </c>
      <c r="Y18" s="1146">
        <v>0</v>
      </c>
      <c r="Z18" s="785">
        <v>0</v>
      </c>
      <c r="AA18" s="1146">
        <v>0</v>
      </c>
    </row>
    <row r="19" spans="1:27" s="150" customFormat="1" ht="39" customHeight="1" x14ac:dyDescent="0.25">
      <c r="A19" s="145" t="s">
        <v>373</v>
      </c>
      <c r="B19" s="146" t="s">
        <v>362</v>
      </c>
      <c r="C19" s="785">
        <v>0</v>
      </c>
      <c r="D19" s="785">
        <v>0</v>
      </c>
      <c r="E19" s="530">
        <v>0</v>
      </c>
      <c r="F19" s="530">
        <v>0</v>
      </c>
      <c r="G19" s="785">
        <v>0</v>
      </c>
      <c r="H19" s="785">
        <v>0</v>
      </c>
      <c r="I19" s="785">
        <v>0</v>
      </c>
      <c r="J19" s="785">
        <v>0</v>
      </c>
      <c r="K19" s="785">
        <v>0</v>
      </c>
      <c r="L19" s="785">
        <v>0</v>
      </c>
      <c r="M19" s="1542"/>
      <c r="N19" s="785">
        <v>0</v>
      </c>
      <c r="O19" s="785">
        <v>0</v>
      </c>
      <c r="P19" s="1134">
        <v>0</v>
      </c>
      <c r="Q19" s="785">
        <v>0</v>
      </c>
      <c r="R19" s="785">
        <v>0</v>
      </c>
      <c r="S19" s="1134"/>
      <c r="T19" s="785">
        <v>0</v>
      </c>
      <c r="U19" s="785">
        <v>0</v>
      </c>
      <c r="V19" s="785">
        <v>0</v>
      </c>
      <c r="W19" s="785">
        <v>0</v>
      </c>
      <c r="X19" s="1134">
        <v>0</v>
      </c>
      <c r="Y19" s="1146">
        <v>0</v>
      </c>
      <c r="Z19" s="785">
        <v>0</v>
      </c>
      <c r="AA19" s="1146">
        <v>0</v>
      </c>
    </row>
    <row r="20" spans="1:27" s="150" customFormat="1" ht="39" customHeight="1" x14ac:dyDescent="0.25">
      <c r="A20" s="145" t="s">
        <v>374</v>
      </c>
      <c r="B20" s="146" t="s">
        <v>364</v>
      </c>
      <c r="C20" s="1108">
        <v>0</v>
      </c>
      <c r="D20" s="1108">
        <v>1763.0771000000002</v>
      </c>
      <c r="E20" s="1108">
        <v>0</v>
      </c>
      <c r="F20" s="1108">
        <v>0</v>
      </c>
      <c r="G20" s="1108">
        <v>0</v>
      </c>
      <c r="H20" s="1108">
        <v>0</v>
      </c>
      <c r="I20" s="1108">
        <v>0</v>
      </c>
      <c r="J20" s="1108">
        <v>0</v>
      </c>
      <c r="K20" s="1108">
        <v>0</v>
      </c>
      <c r="L20" s="1108">
        <v>0</v>
      </c>
      <c r="M20" s="1543">
        <v>0</v>
      </c>
      <c r="N20" s="1108">
        <v>0</v>
      </c>
      <c r="O20" s="1108">
        <v>0</v>
      </c>
      <c r="P20" s="1108">
        <v>0</v>
      </c>
      <c r="Q20" s="1108">
        <v>0</v>
      </c>
      <c r="R20" s="1108">
        <v>0</v>
      </c>
      <c r="S20" s="1108">
        <v>0</v>
      </c>
      <c r="T20" s="1108">
        <v>0</v>
      </c>
      <c r="U20" s="1108">
        <v>0</v>
      </c>
      <c r="V20" s="1108">
        <v>143913.00200000001</v>
      </c>
      <c r="W20" s="1108">
        <v>0</v>
      </c>
      <c r="X20" s="1108">
        <v>0</v>
      </c>
      <c r="Y20" s="1147">
        <v>145676.0791</v>
      </c>
      <c r="Z20" s="1108">
        <v>0</v>
      </c>
      <c r="AA20" s="1147">
        <v>145676.0791</v>
      </c>
    </row>
    <row r="21" spans="1:27" s="150" customFormat="1" ht="47.25" customHeight="1" x14ac:dyDescent="0.25">
      <c r="A21" s="153" t="s">
        <v>375</v>
      </c>
      <c r="B21" s="149" t="s">
        <v>376</v>
      </c>
      <c r="C21" s="785"/>
      <c r="D21" s="785"/>
      <c r="E21" s="785"/>
      <c r="F21" s="785"/>
      <c r="G21" s="785"/>
      <c r="H21" s="785"/>
      <c r="I21" s="785"/>
      <c r="J21" s="785"/>
      <c r="K21" s="785"/>
      <c r="L21" s="785"/>
      <c r="M21" s="1542"/>
      <c r="N21" s="785"/>
      <c r="O21" s="785"/>
      <c r="P21" s="785"/>
      <c r="Q21" s="785"/>
      <c r="R21" s="785"/>
      <c r="S21" s="785"/>
      <c r="T21" s="785"/>
      <c r="U21" s="785"/>
      <c r="V21" s="785"/>
      <c r="W21" s="785"/>
      <c r="X21" s="785"/>
      <c r="Y21" s="1148"/>
      <c r="Z21" s="785"/>
      <c r="AA21" s="1148"/>
    </row>
    <row r="22" spans="1:27" s="150" customFormat="1" ht="39" customHeight="1" x14ac:dyDescent="0.25">
      <c r="A22" s="145" t="s">
        <v>377</v>
      </c>
      <c r="B22" s="146" t="s">
        <v>358</v>
      </c>
      <c r="C22" s="785">
        <v>0</v>
      </c>
      <c r="D22" s="785">
        <v>717775.88485000003</v>
      </c>
      <c r="E22" s="785">
        <v>0</v>
      </c>
      <c r="F22" s="785">
        <v>0</v>
      </c>
      <c r="G22" s="785">
        <v>0</v>
      </c>
      <c r="H22" s="785">
        <v>0</v>
      </c>
      <c r="I22" s="785">
        <v>0</v>
      </c>
      <c r="J22" s="785">
        <v>0</v>
      </c>
      <c r="K22" s="785">
        <v>0</v>
      </c>
      <c r="L22" s="785">
        <v>79042.071148260016</v>
      </c>
      <c r="M22" s="1542">
        <v>0</v>
      </c>
      <c r="N22" s="785">
        <v>257739.94157000002</v>
      </c>
      <c r="O22" s="785">
        <v>0</v>
      </c>
      <c r="P22" s="785">
        <v>0</v>
      </c>
      <c r="Q22" s="785">
        <v>0</v>
      </c>
      <c r="R22" s="785">
        <v>0</v>
      </c>
      <c r="S22" s="785">
        <v>0</v>
      </c>
      <c r="T22" s="785">
        <v>0</v>
      </c>
      <c r="U22" s="785">
        <v>0</v>
      </c>
      <c r="V22" s="785">
        <v>1548442.8276300004</v>
      </c>
      <c r="W22" s="785">
        <v>0</v>
      </c>
      <c r="X22" s="785">
        <v>0</v>
      </c>
      <c r="Y22" s="1146">
        <v>2603000.7251982605</v>
      </c>
      <c r="Z22" s="785">
        <v>0</v>
      </c>
      <c r="AA22" s="1146">
        <v>2603000.7251982605</v>
      </c>
    </row>
    <row r="23" spans="1:27" s="150" customFormat="1" ht="39" customHeight="1" x14ac:dyDescent="0.25">
      <c r="A23" s="145" t="s">
        <v>378</v>
      </c>
      <c r="B23" s="146" t="s">
        <v>360</v>
      </c>
      <c r="C23" s="785">
        <v>0</v>
      </c>
      <c r="D23" s="785">
        <v>0</v>
      </c>
      <c r="E23" s="785">
        <v>0</v>
      </c>
      <c r="F23" s="785">
        <v>0</v>
      </c>
      <c r="G23" s="785">
        <v>0</v>
      </c>
      <c r="H23" s="785">
        <v>0</v>
      </c>
      <c r="I23" s="785">
        <v>0</v>
      </c>
      <c r="J23" s="785">
        <v>0</v>
      </c>
      <c r="K23" s="785">
        <v>0</v>
      </c>
      <c r="L23" s="785">
        <v>0</v>
      </c>
      <c r="M23" s="1542">
        <v>0</v>
      </c>
      <c r="N23" s="785">
        <v>0</v>
      </c>
      <c r="O23" s="785">
        <v>0</v>
      </c>
      <c r="P23" s="785">
        <v>0</v>
      </c>
      <c r="Q23" s="785">
        <v>0</v>
      </c>
      <c r="R23" s="785">
        <v>0</v>
      </c>
      <c r="S23" s="785">
        <v>0</v>
      </c>
      <c r="T23" s="785">
        <v>0</v>
      </c>
      <c r="U23" s="785">
        <v>0</v>
      </c>
      <c r="V23" s="785">
        <v>0</v>
      </c>
      <c r="W23" s="785">
        <v>0</v>
      </c>
      <c r="X23" s="785">
        <v>0</v>
      </c>
      <c r="Y23" s="1146">
        <v>0</v>
      </c>
      <c r="Z23" s="785">
        <v>0</v>
      </c>
      <c r="AA23" s="1146">
        <v>0</v>
      </c>
    </row>
    <row r="24" spans="1:27" ht="39" customHeight="1" x14ac:dyDescent="0.4">
      <c r="A24" s="145" t="s">
        <v>379</v>
      </c>
      <c r="B24" s="146" t="s">
        <v>362</v>
      </c>
      <c r="C24" s="785">
        <v>0</v>
      </c>
      <c r="D24" s="785">
        <v>13035.67412</v>
      </c>
      <c r="E24" s="785">
        <v>0</v>
      </c>
      <c r="F24" s="785">
        <v>0</v>
      </c>
      <c r="G24" s="785">
        <v>0</v>
      </c>
      <c r="H24" s="785">
        <v>0</v>
      </c>
      <c r="I24" s="785">
        <v>0</v>
      </c>
      <c r="J24" s="785">
        <v>0</v>
      </c>
      <c r="K24" s="785">
        <v>0</v>
      </c>
      <c r="L24" s="785">
        <v>99.149910000000006</v>
      </c>
      <c r="M24" s="1542">
        <v>0</v>
      </c>
      <c r="N24" s="785">
        <v>0</v>
      </c>
      <c r="O24" s="785">
        <v>0</v>
      </c>
      <c r="P24" s="785">
        <v>0</v>
      </c>
      <c r="Q24" s="785">
        <v>0</v>
      </c>
      <c r="R24" s="785">
        <v>0</v>
      </c>
      <c r="S24" s="785">
        <v>0</v>
      </c>
      <c r="T24" s="785">
        <v>0</v>
      </c>
      <c r="U24" s="785">
        <v>0</v>
      </c>
      <c r="V24" s="785">
        <v>0</v>
      </c>
      <c r="W24" s="785">
        <v>0</v>
      </c>
      <c r="X24" s="785">
        <v>0</v>
      </c>
      <c r="Y24" s="1146">
        <v>13134.82403</v>
      </c>
      <c r="Z24" s="785">
        <v>0</v>
      </c>
      <c r="AA24" s="1146">
        <v>13134.82403</v>
      </c>
    </row>
    <row r="25" spans="1:27" ht="47.25" customHeight="1" x14ac:dyDescent="0.4">
      <c r="A25" s="154" t="s">
        <v>380</v>
      </c>
      <c r="B25" s="155" t="s">
        <v>364</v>
      </c>
      <c r="C25" s="1108">
        <v>0</v>
      </c>
      <c r="D25" s="1108">
        <v>704740.21073000005</v>
      </c>
      <c r="E25" s="1108">
        <v>0</v>
      </c>
      <c r="F25" s="1108">
        <v>0</v>
      </c>
      <c r="G25" s="1108">
        <v>0</v>
      </c>
      <c r="H25" s="1108">
        <v>0</v>
      </c>
      <c r="I25" s="1108">
        <v>0</v>
      </c>
      <c r="J25" s="1108">
        <v>0</v>
      </c>
      <c r="K25" s="1108">
        <v>0</v>
      </c>
      <c r="L25" s="1108">
        <v>78942.921238260024</v>
      </c>
      <c r="M25" s="1543">
        <v>0</v>
      </c>
      <c r="N25" s="1108">
        <v>257739.94157000002</v>
      </c>
      <c r="O25" s="1108">
        <v>0</v>
      </c>
      <c r="P25" s="1108">
        <v>0</v>
      </c>
      <c r="Q25" s="1108">
        <v>0</v>
      </c>
      <c r="R25" s="1108">
        <v>0</v>
      </c>
      <c r="S25" s="1108">
        <v>0</v>
      </c>
      <c r="T25" s="1108">
        <v>0</v>
      </c>
      <c r="U25" s="1108">
        <v>0</v>
      </c>
      <c r="V25" s="1108">
        <v>1548442.8276300004</v>
      </c>
      <c r="W25" s="1108">
        <v>0</v>
      </c>
      <c r="X25" s="1108">
        <v>0</v>
      </c>
      <c r="Y25" s="1147">
        <v>2589865.9011682607</v>
      </c>
      <c r="Z25" s="1108">
        <v>0</v>
      </c>
      <c r="AA25" s="1147">
        <v>2589865.9011682607</v>
      </c>
    </row>
    <row r="27" spans="1:27" x14ac:dyDescent="0.4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x14ac:dyDescent="0.4"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x14ac:dyDescent="0.4"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x14ac:dyDescent="0.4"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x14ac:dyDescent="0.4"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x14ac:dyDescent="0.4"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3:27" x14ac:dyDescent="0.4"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3:27" x14ac:dyDescent="0.4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3:27" x14ac:dyDescent="0.4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3:27" x14ac:dyDescent="0.4"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3:27" x14ac:dyDescent="0.4"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3:27" x14ac:dyDescent="0.4"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3:27" x14ac:dyDescent="0.4"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3:27" x14ac:dyDescent="0.4"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3:27" x14ac:dyDescent="0.4"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3:27" x14ac:dyDescent="0.4"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3:27" x14ac:dyDescent="0.4"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3:27" x14ac:dyDescent="0.4"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3:27" x14ac:dyDescent="0.4"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</sheetData>
  <mergeCells count="8">
    <mergeCell ref="A1:K1"/>
    <mergeCell ref="A2:K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7" orientation="landscape" r:id="rId1"/>
  <headerFooter>
    <oddFooter>&amp;C23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6" tint="0.79998168889431442"/>
    <pageSetUpPr fitToPage="1"/>
  </sheetPr>
  <dimension ref="A1:AA45"/>
  <sheetViews>
    <sheetView view="pageBreakPreview" zoomScale="55" zoomScaleNormal="85" zoomScaleSheetLayoutView="55" workbookViewId="0">
      <pane xSplit="2" ySplit="5" topLeftCell="F16" activePane="bottomRight" state="frozen"/>
      <selection activeCell="B3" sqref="B3"/>
      <selection pane="topRight" activeCell="B3" sqref="B3"/>
      <selection pane="bottomLeft" activeCell="B3" sqref="B3"/>
      <selection pane="bottomRight" sqref="A1:G1"/>
    </sheetView>
  </sheetViews>
  <sheetFormatPr defaultColWidth="9" defaultRowHeight="24.6" x14ac:dyDescent="0.7"/>
  <cols>
    <col min="1" max="1" width="36.3984375" style="12" customWidth="1"/>
    <col min="2" max="2" width="32.8984375" style="12" hidden="1" customWidth="1"/>
    <col min="3" max="3" width="14.09765625" style="143" customWidth="1"/>
    <col min="4" max="4" width="15.3984375" style="12" bestFit="1" customWidth="1"/>
    <col min="5" max="18" width="14.09765625" style="12" customWidth="1"/>
    <col min="19" max="19" width="14.09765625" style="12" hidden="1" customWidth="1"/>
    <col min="20" max="24" width="14.09765625" style="12" customWidth="1"/>
    <col min="25" max="25" width="15.3984375" style="12" bestFit="1" customWidth="1"/>
    <col min="26" max="26" width="13.8984375" style="12" customWidth="1"/>
    <col min="27" max="27" width="15.3984375" style="12" bestFit="1" customWidth="1"/>
    <col min="28" max="16384" width="9" style="12"/>
  </cols>
  <sheetData>
    <row r="1" spans="1:27" s="22" customFormat="1" ht="33.6" x14ac:dyDescent="0.95">
      <c r="A1" s="1809" t="s">
        <v>917</v>
      </c>
      <c r="B1" s="1809"/>
      <c r="C1" s="1809"/>
      <c r="D1" s="1809"/>
      <c r="E1" s="1809"/>
      <c r="F1" s="1809"/>
      <c r="G1" s="1809"/>
    </row>
    <row r="2" spans="1:27" s="22" customFormat="1" ht="33.6" x14ac:dyDescent="0.95">
      <c r="A2" s="1809" t="s">
        <v>958</v>
      </c>
      <c r="B2" s="1809"/>
      <c r="C2" s="1809"/>
      <c r="D2" s="1809"/>
      <c r="E2" s="1809"/>
      <c r="F2" s="1809"/>
      <c r="G2" s="1809"/>
    </row>
    <row r="3" spans="1:27" x14ac:dyDescent="0.7">
      <c r="A3" s="47"/>
      <c r="B3" s="47"/>
      <c r="C3" s="70">
        <v>1000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787" t="s">
        <v>439</v>
      </c>
      <c r="Z3" s="1787"/>
      <c r="AA3" s="1787"/>
    </row>
    <row r="4" spans="1:27" x14ac:dyDescent="0.7">
      <c r="A4" s="1817" t="s">
        <v>0</v>
      </c>
      <c r="B4" s="1818"/>
      <c r="C4" s="1812" t="s">
        <v>351</v>
      </c>
      <c r="D4" s="1812"/>
      <c r="E4" s="1812"/>
      <c r="F4" s="1812"/>
      <c r="G4" s="1812"/>
      <c r="H4" s="1812"/>
      <c r="I4" s="1812"/>
      <c r="J4" s="1812"/>
      <c r="K4" s="1812"/>
      <c r="L4" s="1812"/>
      <c r="M4" s="1812"/>
      <c r="N4" s="1812"/>
      <c r="O4" s="1812"/>
      <c r="P4" s="1812"/>
      <c r="Q4" s="1812"/>
      <c r="R4" s="1812"/>
      <c r="S4" s="1812"/>
      <c r="T4" s="1812"/>
      <c r="U4" s="1812"/>
      <c r="V4" s="1812"/>
      <c r="W4" s="1812"/>
      <c r="X4" s="1812"/>
      <c r="Y4" s="1810" t="s">
        <v>250</v>
      </c>
      <c r="Z4" s="1813" t="s">
        <v>355</v>
      </c>
      <c r="AA4" s="1810" t="s">
        <v>381</v>
      </c>
    </row>
    <row r="5" spans="1:27" x14ac:dyDescent="0.7">
      <c r="A5" s="1819"/>
      <c r="B5" s="1820"/>
      <c r="C5" s="141" t="s">
        <v>636</v>
      </c>
      <c r="D5" s="1097" t="s">
        <v>159</v>
      </c>
      <c r="E5" s="1097" t="s">
        <v>694</v>
      </c>
      <c r="F5" s="1097" t="s">
        <v>160</v>
      </c>
      <c r="G5" s="1097" t="s">
        <v>161</v>
      </c>
      <c r="H5" s="1097" t="s">
        <v>162</v>
      </c>
      <c r="I5" s="1097" t="s">
        <v>163</v>
      </c>
      <c r="J5" s="1097" t="s">
        <v>164</v>
      </c>
      <c r="K5" s="1097" t="s">
        <v>165</v>
      </c>
      <c r="L5" s="1097" t="s">
        <v>166</v>
      </c>
      <c r="M5" s="1097" t="s">
        <v>690</v>
      </c>
      <c r="N5" s="1097" t="s">
        <v>167</v>
      </c>
      <c r="O5" s="1097" t="s">
        <v>168</v>
      </c>
      <c r="P5" s="49" t="s">
        <v>169</v>
      </c>
      <c r="Q5" s="1097" t="s">
        <v>170</v>
      </c>
      <c r="R5" s="1097" t="s">
        <v>171</v>
      </c>
      <c r="S5" s="1097" t="s">
        <v>172</v>
      </c>
      <c r="T5" s="1097" t="s">
        <v>695</v>
      </c>
      <c r="U5" s="1097" t="s">
        <v>884</v>
      </c>
      <c r="V5" s="1097" t="s">
        <v>173</v>
      </c>
      <c r="W5" s="1097" t="s">
        <v>174</v>
      </c>
      <c r="X5" s="1097" t="s">
        <v>691</v>
      </c>
      <c r="Y5" s="1821"/>
      <c r="Z5" s="1814"/>
      <c r="AA5" s="1811"/>
    </row>
    <row r="6" spans="1:27" ht="51" customHeight="1" x14ac:dyDescent="0.7">
      <c r="A6" s="148" t="s">
        <v>352</v>
      </c>
      <c r="B6" s="149" t="s">
        <v>356</v>
      </c>
      <c r="C6" s="1552"/>
      <c r="D6" s="1144"/>
      <c r="E6" s="1144"/>
      <c r="F6" s="1144"/>
      <c r="G6" s="1144"/>
      <c r="H6" s="1144"/>
      <c r="I6" s="1144"/>
      <c r="J6" s="1144"/>
      <c r="K6" s="1144"/>
      <c r="L6" s="1144"/>
      <c r="M6" s="1551"/>
      <c r="N6" s="1144"/>
      <c r="O6" s="1144"/>
      <c r="P6" s="1144"/>
      <c r="Q6" s="1144"/>
      <c r="R6" s="1144"/>
      <c r="S6" s="1144"/>
      <c r="T6" s="1144"/>
      <c r="U6" s="1144"/>
      <c r="V6" s="1144"/>
      <c r="W6" s="1144"/>
      <c r="X6" s="1144"/>
      <c r="Y6" s="1145"/>
      <c r="Z6" s="1144"/>
      <c r="AA6" s="1145"/>
    </row>
    <row r="7" spans="1:27" ht="51" customHeight="1" x14ac:dyDescent="0.7">
      <c r="A7" s="145" t="s">
        <v>357</v>
      </c>
      <c r="B7" s="146" t="s">
        <v>358</v>
      </c>
      <c r="C7" s="785">
        <v>45384.828999999998</v>
      </c>
      <c r="D7" s="785">
        <v>3088606.7408499997</v>
      </c>
      <c r="E7" s="785">
        <v>1579.085</v>
      </c>
      <c r="F7" s="785">
        <v>104039.07579</v>
      </c>
      <c r="G7" s="785">
        <v>42995.103999999999</v>
      </c>
      <c r="H7" s="785">
        <v>0</v>
      </c>
      <c r="I7" s="785">
        <v>797.25727000000006</v>
      </c>
      <c r="J7" s="785">
        <v>183052.28279</v>
      </c>
      <c r="K7" s="785">
        <v>5475.3553700000002</v>
      </c>
      <c r="L7" s="785">
        <v>29725.498</v>
      </c>
      <c r="M7" s="1542"/>
      <c r="N7" s="785">
        <v>261087.93963000001</v>
      </c>
      <c r="O7" s="785">
        <v>168988.14446000001</v>
      </c>
      <c r="P7" s="785">
        <v>10623.839550000001</v>
      </c>
      <c r="Q7" s="785">
        <v>13726.822</v>
      </c>
      <c r="R7" s="785">
        <v>0</v>
      </c>
      <c r="S7" s="785"/>
      <c r="T7" s="785">
        <v>37177.688999999998</v>
      </c>
      <c r="U7" s="785">
        <v>59607.450969999998</v>
      </c>
      <c r="V7" s="785">
        <v>261136.0025</v>
      </c>
      <c r="W7" s="785">
        <v>9855.0720000000001</v>
      </c>
      <c r="X7" s="785">
        <v>9933.634</v>
      </c>
      <c r="Y7" s="1146">
        <v>4333791.8221799992</v>
      </c>
      <c r="Z7" s="785">
        <v>0</v>
      </c>
      <c r="AA7" s="1146">
        <v>4333791.8221799992</v>
      </c>
    </row>
    <row r="8" spans="1:27" s="147" customFormat="1" ht="51" customHeight="1" x14ac:dyDescent="0.25">
      <c r="A8" s="145" t="s">
        <v>359</v>
      </c>
      <c r="B8" s="146" t="s">
        <v>360</v>
      </c>
      <c r="C8" s="785">
        <v>0</v>
      </c>
      <c r="D8" s="785">
        <v>0</v>
      </c>
      <c r="E8" s="785">
        <v>0</v>
      </c>
      <c r="F8" s="785">
        <v>0</v>
      </c>
      <c r="G8" s="785">
        <v>0</v>
      </c>
      <c r="H8" s="785">
        <v>0</v>
      </c>
      <c r="I8" s="785">
        <v>0</v>
      </c>
      <c r="J8" s="785">
        <v>0</v>
      </c>
      <c r="K8" s="785">
        <v>0</v>
      </c>
      <c r="L8" s="785">
        <v>0</v>
      </c>
      <c r="M8" s="1542"/>
      <c r="N8" s="785">
        <v>0</v>
      </c>
      <c r="O8" s="785">
        <v>0</v>
      </c>
      <c r="P8" s="785">
        <v>0</v>
      </c>
      <c r="Q8" s="785">
        <v>0</v>
      </c>
      <c r="R8" s="785">
        <v>0</v>
      </c>
      <c r="S8" s="785"/>
      <c r="T8" s="785">
        <v>0</v>
      </c>
      <c r="U8" s="785">
        <v>0</v>
      </c>
      <c r="V8" s="785">
        <v>0</v>
      </c>
      <c r="W8" s="785">
        <v>0</v>
      </c>
      <c r="X8" s="785">
        <v>0</v>
      </c>
      <c r="Y8" s="1146">
        <v>0</v>
      </c>
      <c r="Z8" s="785">
        <v>0</v>
      </c>
      <c r="AA8" s="1146">
        <v>0</v>
      </c>
    </row>
    <row r="9" spans="1:27" s="147" customFormat="1" ht="51" customHeight="1" x14ac:dyDescent="0.25">
      <c r="A9" s="145" t="s">
        <v>361</v>
      </c>
      <c r="B9" s="146" t="s">
        <v>362</v>
      </c>
      <c r="C9" s="785">
        <v>124.39324999999999</v>
      </c>
      <c r="D9" s="785">
        <v>151096.16641000001</v>
      </c>
      <c r="E9" s="785">
        <v>0</v>
      </c>
      <c r="F9" s="785">
        <v>4607.30897</v>
      </c>
      <c r="G9" s="785">
        <v>0</v>
      </c>
      <c r="H9" s="785">
        <v>0</v>
      </c>
      <c r="I9" s="785">
        <v>355.00995</v>
      </c>
      <c r="J9" s="785">
        <v>5709.6575700000003</v>
      </c>
      <c r="K9" s="785">
        <v>0</v>
      </c>
      <c r="L9" s="785">
        <v>6.9374099999999999</v>
      </c>
      <c r="M9" s="1542"/>
      <c r="N9" s="785">
        <v>-2020.1698600000002</v>
      </c>
      <c r="O9" s="785">
        <v>8834.2014899999995</v>
      </c>
      <c r="P9" s="785">
        <v>637.35009000000002</v>
      </c>
      <c r="Q9" s="785">
        <v>1057.32662</v>
      </c>
      <c r="R9" s="785">
        <v>0</v>
      </c>
      <c r="S9" s="785"/>
      <c r="T9" s="785">
        <v>21940.32228</v>
      </c>
      <c r="U9" s="785">
        <v>0</v>
      </c>
      <c r="V9" s="785">
        <v>0</v>
      </c>
      <c r="W9" s="785">
        <v>808.41949999999997</v>
      </c>
      <c r="X9" s="785">
        <v>1333.1503</v>
      </c>
      <c r="Y9" s="1146">
        <v>194490.07398000004</v>
      </c>
      <c r="Z9" s="785">
        <v>0</v>
      </c>
      <c r="AA9" s="1146">
        <v>194490.07398000004</v>
      </c>
    </row>
    <row r="10" spans="1:27" s="147" customFormat="1" ht="51" customHeight="1" x14ac:dyDescent="0.25">
      <c r="A10" s="145" t="s">
        <v>363</v>
      </c>
      <c r="B10" s="146" t="s">
        <v>364</v>
      </c>
      <c r="C10" s="1108">
        <v>45260.435749999997</v>
      </c>
      <c r="D10" s="1108">
        <v>2937510.5744399996</v>
      </c>
      <c r="E10" s="1108">
        <v>1579.085</v>
      </c>
      <c r="F10" s="1108">
        <v>99431.766820000004</v>
      </c>
      <c r="G10" s="1108">
        <v>42995.103999999999</v>
      </c>
      <c r="H10" s="1108">
        <v>0</v>
      </c>
      <c r="I10" s="1108">
        <v>442.24732000000006</v>
      </c>
      <c r="J10" s="1108">
        <v>177342.62521999999</v>
      </c>
      <c r="K10" s="1108">
        <v>5475.3553700000002</v>
      </c>
      <c r="L10" s="1108">
        <v>29718.560590000001</v>
      </c>
      <c r="M10" s="1543">
        <v>0</v>
      </c>
      <c r="N10" s="1108">
        <v>263108.10949</v>
      </c>
      <c r="O10" s="1108">
        <v>160153.94297</v>
      </c>
      <c r="P10" s="1108">
        <v>9986.4894600000007</v>
      </c>
      <c r="Q10" s="1108">
        <v>12669.49538</v>
      </c>
      <c r="R10" s="1108">
        <v>0</v>
      </c>
      <c r="S10" s="1108">
        <v>0</v>
      </c>
      <c r="T10" s="1108">
        <v>15237.366719999998</v>
      </c>
      <c r="U10" s="1108">
        <v>59607.450969999998</v>
      </c>
      <c r="V10" s="1108">
        <v>261136.0025</v>
      </c>
      <c r="W10" s="1108">
        <v>9046.6525000000001</v>
      </c>
      <c r="X10" s="1108">
        <v>8600.4837000000007</v>
      </c>
      <c r="Y10" s="1147">
        <v>4139301.7481999998</v>
      </c>
      <c r="Z10" s="1108">
        <v>0</v>
      </c>
      <c r="AA10" s="1147">
        <v>4139301.7481999998</v>
      </c>
    </row>
    <row r="11" spans="1:27" s="147" customFormat="1" ht="51" customHeight="1" x14ac:dyDescent="0.25">
      <c r="A11" s="153" t="s">
        <v>353</v>
      </c>
      <c r="B11" s="149" t="s">
        <v>365</v>
      </c>
      <c r="C11" s="785"/>
      <c r="D11" s="785"/>
      <c r="E11" s="785"/>
      <c r="F11" s="785"/>
      <c r="G11" s="785"/>
      <c r="H11" s="785"/>
      <c r="I11" s="785"/>
      <c r="J11" s="785"/>
      <c r="K11" s="785"/>
      <c r="L11" s="785"/>
      <c r="M11" s="1542"/>
      <c r="N11" s="785"/>
      <c r="O11" s="785"/>
      <c r="P11" s="785"/>
      <c r="Q11" s="785"/>
      <c r="R11" s="785"/>
      <c r="S11" s="785"/>
      <c r="T11" s="785"/>
      <c r="U11" s="785"/>
      <c r="V11" s="785"/>
      <c r="W11" s="785"/>
      <c r="X11" s="785"/>
      <c r="Y11" s="1148"/>
      <c r="Z11" s="785"/>
      <c r="AA11" s="1148"/>
    </row>
    <row r="12" spans="1:27" s="147" customFormat="1" ht="51" customHeight="1" x14ac:dyDescent="0.25">
      <c r="A12" s="145" t="s">
        <v>366</v>
      </c>
      <c r="B12" s="146" t="s">
        <v>358</v>
      </c>
      <c r="C12" s="785">
        <v>0</v>
      </c>
      <c r="D12" s="785">
        <v>0</v>
      </c>
      <c r="E12" s="785">
        <v>0</v>
      </c>
      <c r="F12" s="785">
        <v>0</v>
      </c>
      <c r="G12" s="785">
        <v>0</v>
      </c>
      <c r="H12" s="785">
        <v>0</v>
      </c>
      <c r="I12" s="785">
        <v>0</v>
      </c>
      <c r="J12" s="785">
        <v>0</v>
      </c>
      <c r="K12" s="785">
        <v>0</v>
      </c>
      <c r="L12" s="785">
        <v>0</v>
      </c>
      <c r="M12" s="1542"/>
      <c r="N12" s="785">
        <v>0</v>
      </c>
      <c r="O12" s="785">
        <v>-1.38</v>
      </c>
      <c r="P12" s="785">
        <v>0</v>
      </c>
      <c r="Q12" s="785">
        <v>0</v>
      </c>
      <c r="R12" s="785">
        <v>0</v>
      </c>
      <c r="S12" s="785"/>
      <c r="T12" s="785">
        <v>0</v>
      </c>
      <c r="U12" s="785">
        <v>0</v>
      </c>
      <c r="V12" s="785">
        <v>0</v>
      </c>
      <c r="W12" s="785">
        <v>45628.072999999997</v>
      </c>
      <c r="X12" s="785">
        <v>0</v>
      </c>
      <c r="Y12" s="1146">
        <v>45626.692999999999</v>
      </c>
      <c r="Z12" s="785">
        <v>0</v>
      </c>
      <c r="AA12" s="1146">
        <v>45626.692999999999</v>
      </c>
    </row>
    <row r="13" spans="1:27" s="147" customFormat="1" ht="51" customHeight="1" x14ac:dyDescent="0.25">
      <c r="A13" s="145" t="s">
        <v>367</v>
      </c>
      <c r="B13" s="146" t="s">
        <v>360</v>
      </c>
      <c r="C13" s="785">
        <v>0</v>
      </c>
      <c r="D13" s="785">
        <v>0</v>
      </c>
      <c r="E13" s="785">
        <v>0</v>
      </c>
      <c r="F13" s="785">
        <v>0</v>
      </c>
      <c r="G13" s="785">
        <v>0</v>
      </c>
      <c r="H13" s="785">
        <v>0</v>
      </c>
      <c r="I13" s="785">
        <v>0</v>
      </c>
      <c r="J13" s="785">
        <v>0</v>
      </c>
      <c r="K13" s="785">
        <v>0</v>
      </c>
      <c r="L13" s="785">
        <v>0</v>
      </c>
      <c r="M13" s="1542"/>
      <c r="N13" s="785">
        <v>0</v>
      </c>
      <c r="O13" s="785">
        <v>0</v>
      </c>
      <c r="P13" s="785">
        <v>0</v>
      </c>
      <c r="Q13" s="785">
        <v>0</v>
      </c>
      <c r="R13" s="785">
        <v>0</v>
      </c>
      <c r="S13" s="785"/>
      <c r="T13" s="785">
        <v>0</v>
      </c>
      <c r="U13" s="785">
        <v>0</v>
      </c>
      <c r="V13" s="785">
        <v>0</v>
      </c>
      <c r="W13" s="785">
        <v>0</v>
      </c>
      <c r="X13" s="785">
        <v>0</v>
      </c>
      <c r="Y13" s="1146">
        <v>0</v>
      </c>
      <c r="Z13" s="785">
        <v>0</v>
      </c>
      <c r="AA13" s="1146">
        <v>0</v>
      </c>
    </row>
    <row r="14" spans="1:27" s="147" customFormat="1" ht="51" customHeight="1" x14ac:dyDescent="0.25">
      <c r="A14" s="145" t="s">
        <v>368</v>
      </c>
      <c r="B14" s="146" t="s">
        <v>362</v>
      </c>
      <c r="C14" s="785">
        <v>0</v>
      </c>
      <c r="D14" s="785">
        <v>0</v>
      </c>
      <c r="E14" s="785">
        <v>0</v>
      </c>
      <c r="F14" s="785">
        <v>0</v>
      </c>
      <c r="G14" s="785">
        <v>0</v>
      </c>
      <c r="H14" s="785">
        <v>0</v>
      </c>
      <c r="I14" s="785">
        <v>0</v>
      </c>
      <c r="J14" s="785">
        <v>0</v>
      </c>
      <c r="K14" s="785">
        <v>0</v>
      </c>
      <c r="L14" s="785">
        <v>18.65062</v>
      </c>
      <c r="M14" s="1542"/>
      <c r="N14" s="785">
        <v>0</v>
      </c>
      <c r="O14" s="785">
        <v>0</v>
      </c>
      <c r="P14" s="785">
        <v>0</v>
      </c>
      <c r="Q14" s="785">
        <v>0</v>
      </c>
      <c r="R14" s="785">
        <v>0</v>
      </c>
      <c r="S14" s="785"/>
      <c r="T14" s="785">
        <v>0</v>
      </c>
      <c r="U14" s="785">
        <v>0</v>
      </c>
      <c r="V14" s="785">
        <v>0</v>
      </c>
      <c r="W14" s="785">
        <v>2139.3333499999999</v>
      </c>
      <c r="X14" s="785">
        <v>0</v>
      </c>
      <c r="Y14" s="1146">
        <v>2157.9839699999998</v>
      </c>
      <c r="Z14" s="785">
        <v>0</v>
      </c>
      <c r="AA14" s="1146">
        <v>2157.9839699999998</v>
      </c>
    </row>
    <row r="15" spans="1:27" s="147" customFormat="1" ht="51" customHeight="1" x14ac:dyDescent="0.25">
      <c r="A15" s="145" t="s">
        <v>369</v>
      </c>
      <c r="B15" s="146" t="s">
        <v>364</v>
      </c>
      <c r="C15" s="1108">
        <v>0</v>
      </c>
      <c r="D15" s="1108">
        <v>0</v>
      </c>
      <c r="E15" s="1108">
        <v>0</v>
      </c>
      <c r="F15" s="1108">
        <v>0</v>
      </c>
      <c r="G15" s="1108">
        <v>0</v>
      </c>
      <c r="H15" s="1108">
        <v>0</v>
      </c>
      <c r="I15" s="1108">
        <v>0</v>
      </c>
      <c r="J15" s="1108">
        <v>0</v>
      </c>
      <c r="K15" s="1108">
        <v>0</v>
      </c>
      <c r="L15" s="1108">
        <v>-18.65062</v>
      </c>
      <c r="M15" s="1543">
        <v>0</v>
      </c>
      <c r="N15" s="1108">
        <v>0</v>
      </c>
      <c r="O15" s="1108">
        <v>-1.38</v>
      </c>
      <c r="P15" s="1108">
        <v>0</v>
      </c>
      <c r="Q15" s="1108">
        <v>0</v>
      </c>
      <c r="R15" s="1108">
        <v>0</v>
      </c>
      <c r="S15" s="1108">
        <v>0</v>
      </c>
      <c r="T15" s="1108">
        <v>0</v>
      </c>
      <c r="U15" s="1108">
        <v>0</v>
      </c>
      <c r="V15" s="1108">
        <v>0</v>
      </c>
      <c r="W15" s="1108">
        <v>43488.739649999996</v>
      </c>
      <c r="X15" s="1108">
        <v>0</v>
      </c>
      <c r="Y15" s="1147">
        <v>43468.709029999998</v>
      </c>
      <c r="Z15" s="1108">
        <v>0</v>
      </c>
      <c r="AA15" s="1147">
        <v>43468.709029999998</v>
      </c>
    </row>
    <row r="16" spans="1:27" s="147" customFormat="1" ht="51" customHeight="1" x14ac:dyDescent="0.25">
      <c r="A16" s="153" t="s">
        <v>354</v>
      </c>
      <c r="B16" s="149" t="s">
        <v>370</v>
      </c>
      <c r="C16" s="785"/>
      <c r="D16" s="785"/>
      <c r="E16" s="785"/>
      <c r="F16" s="785"/>
      <c r="G16" s="785"/>
      <c r="H16" s="785"/>
      <c r="I16" s="785"/>
      <c r="J16" s="785"/>
      <c r="K16" s="785"/>
      <c r="L16" s="785"/>
      <c r="M16" s="1542"/>
      <c r="N16" s="785"/>
      <c r="O16" s="785"/>
      <c r="P16" s="785"/>
      <c r="Q16" s="785"/>
      <c r="R16" s="785"/>
      <c r="S16" s="785"/>
      <c r="T16" s="785"/>
      <c r="U16" s="785"/>
      <c r="V16" s="785"/>
      <c r="W16" s="785"/>
      <c r="X16" s="785"/>
      <c r="Y16" s="1148"/>
      <c r="Z16" s="785"/>
      <c r="AA16" s="1148"/>
    </row>
    <row r="17" spans="1:27" s="147" customFormat="1" ht="51" customHeight="1" x14ac:dyDescent="0.25">
      <c r="A17" s="145" t="s">
        <v>371</v>
      </c>
      <c r="B17" s="146" t="s">
        <v>358</v>
      </c>
      <c r="C17" s="785">
        <v>0</v>
      </c>
      <c r="D17" s="785">
        <v>0</v>
      </c>
      <c r="E17" s="785">
        <v>0</v>
      </c>
      <c r="F17" s="785">
        <v>0</v>
      </c>
      <c r="G17" s="785">
        <v>0</v>
      </c>
      <c r="H17" s="785">
        <v>0</v>
      </c>
      <c r="I17" s="785">
        <v>0</v>
      </c>
      <c r="J17" s="785">
        <v>0</v>
      </c>
      <c r="K17" s="785">
        <v>0</v>
      </c>
      <c r="L17" s="785">
        <v>0</v>
      </c>
      <c r="M17" s="1542"/>
      <c r="N17" s="785">
        <v>0</v>
      </c>
      <c r="O17" s="785">
        <v>0</v>
      </c>
      <c r="P17" s="785">
        <v>0</v>
      </c>
      <c r="Q17" s="785">
        <v>0</v>
      </c>
      <c r="R17" s="785">
        <v>0</v>
      </c>
      <c r="S17" s="785"/>
      <c r="T17" s="785">
        <v>0</v>
      </c>
      <c r="U17" s="785">
        <v>0</v>
      </c>
      <c r="V17" s="785">
        <v>0</v>
      </c>
      <c r="W17" s="785">
        <v>0</v>
      </c>
      <c r="X17" s="785">
        <v>0</v>
      </c>
      <c r="Y17" s="1146">
        <v>0</v>
      </c>
      <c r="Z17" s="785">
        <v>0</v>
      </c>
      <c r="AA17" s="1146">
        <v>0</v>
      </c>
    </row>
    <row r="18" spans="1:27" s="147" customFormat="1" ht="51" customHeight="1" x14ac:dyDescent="0.25">
      <c r="A18" s="145" t="s">
        <v>372</v>
      </c>
      <c r="B18" s="146" t="s">
        <v>360</v>
      </c>
      <c r="C18" s="785">
        <v>0</v>
      </c>
      <c r="D18" s="785">
        <v>0</v>
      </c>
      <c r="E18" s="785">
        <v>0</v>
      </c>
      <c r="F18" s="785">
        <v>0</v>
      </c>
      <c r="G18" s="785">
        <v>0</v>
      </c>
      <c r="H18" s="785">
        <v>0</v>
      </c>
      <c r="I18" s="785">
        <v>0</v>
      </c>
      <c r="J18" s="785">
        <v>0</v>
      </c>
      <c r="K18" s="785">
        <v>0</v>
      </c>
      <c r="L18" s="785">
        <v>0</v>
      </c>
      <c r="M18" s="1542"/>
      <c r="N18" s="785">
        <v>0</v>
      </c>
      <c r="O18" s="785">
        <v>0</v>
      </c>
      <c r="P18" s="785">
        <v>0</v>
      </c>
      <c r="Q18" s="785">
        <v>0</v>
      </c>
      <c r="R18" s="785">
        <v>0</v>
      </c>
      <c r="S18" s="785"/>
      <c r="T18" s="785">
        <v>0</v>
      </c>
      <c r="U18" s="785">
        <v>0</v>
      </c>
      <c r="V18" s="785">
        <v>0</v>
      </c>
      <c r="W18" s="785">
        <v>0</v>
      </c>
      <c r="X18" s="785">
        <v>0</v>
      </c>
      <c r="Y18" s="1146">
        <v>0</v>
      </c>
      <c r="Z18" s="785">
        <v>0</v>
      </c>
      <c r="AA18" s="1146">
        <v>0</v>
      </c>
    </row>
    <row r="19" spans="1:27" s="147" customFormat="1" ht="51" customHeight="1" x14ac:dyDescent="0.25">
      <c r="A19" s="145" t="s">
        <v>373</v>
      </c>
      <c r="B19" s="146" t="s">
        <v>362</v>
      </c>
      <c r="C19" s="785">
        <v>0</v>
      </c>
      <c r="D19" s="785">
        <v>0</v>
      </c>
      <c r="E19" s="785">
        <v>0</v>
      </c>
      <c r="F19" s="785">
        <v>0</v>
      </c>
      <c r="G19" s="785">
        <v>0</v>
      </c>
      <c r="H19" s="785">
        <v>0</v>
      </c>
      <c r="I19" s="785">
        <v>0</v>
      </c>
      <c r="J19" s="785">
        <v>0</v>
      </c>
      <c r="K19" s="785">
        <v>0</v>
      </c>
      <c r="L19" s="785">
        <v>0</v>
      </c>
      <c r="M19" s="1542"/>
      <c r="N19" s="785">
        <v>0</v>
      </c>
      <c r="O19" s="785">
        <v>0</v>
      </c>
      <c r="P19" s="785">
        <v>0</v>
      </c>
      <c r="Q19" s="785">
        <v>0</v>
      </c>
      <c r="R19" s="785">
        <v>0</v>
      </c>
      <c r="S19" s="785"/>
      <c r="T19" s="785">
        <v>0</v>
      </c>
      <c r="U19" s="785">
        <v>0</v>
      </c>
      <c r="V19" s="785">
        <v>0</v>
      </c>
      <c r="W19" s="785">
        <v>0</v>
      </c>
      <c r="X19" s="785">
        <v>0</v>
      </c>
      <c r="Y19" s="1146">
        <v>0</v>
      </c>
      <c r="Z19" s="785">
        <v>0</v>
      </c>
      <c r="AA19" s="1146">
        <v>0</v>
      </c>
    </row>
    <row r="20" spans="1:27" s="147" customFormat="1" ht="51" customHeight="1" x14ac:dyDescent="0.25">
      <c r="A20" s="145" t="s">
        <v>374</v>
      </c>
      <c r="B20" s="146" t="s">
        <v>364</v>
      </c>
      <c r="C20" s="1108">
        <v>0</v>
      </c>
      <c r="D20" s="1108">
        <v>0</v>
      </c>
      <c r="E20" s="1108">
        <v>0</v>
      </c>
      <c r="F20" s="1108">
        <v>0</v>
      </c>
      <c r="G20" s="1108">
        <v>0</v>
      </c>
      <c r="H20" s="1108">
        <v>0</v>
      </c>
      <c r="I20" s="1108">
        <v>0</v>
      </c>
      <c r="J20" s="1108">
        <v>0</v>
      </c>
      <c r="K20" s="1108">
        <v>0</v>
      </c>
      <c r="L20" s="1108">
        <v>0</v>
      </c>
      <c r="M20" s="1543">
        <v>0</v>
      </c>
      <c r="N20" s="1108">
        <v>0</v>
      </c>
      <c r="O20" s="1108">
        <v>0</v>
      </c>
      <c r="P20" s="1108">
        <v>0</v>
      </c>
      <c r="Q20" s="1108">
        <v>0</v>
      </c>
      <c r="R20" s="1108">
        <v>0</v>
      </c>
      <c r="S20" s="1108">
        <v>0</v>
      </c>
      <c r="T20" s="1108">
        <v>0</v>
      </c>
      <c r="U20" s="1108">
        <v>0</v>
      </c>
      <c r="V20" s="1108">
        <v>0</v>
      </c>
      <c r="W20" s="1108">
        <v>0</v>
      </c>
      <c r="X20" s="1108">
        <v>0</v>
      </c>
      <c r="Y20" s="1147">
        <v>0</v>
      </c>
      <c r="Z20" s="1108">
        <v>0</v>
      </c>
      <c r="AA20" s="1147">
        <v>0</v>
      </c>
    </row>
    <row r="21" spans="1:27" s="147" customFormat="1" ht="51" customHeight="1" x14ac:dyDescent="0.25">
      <c r="A21" s="153" t="s">
        <v>375</v>
      </c>
      <c r="B21" s="149" t="s">
        <v>376</v>
      </c>
      <c r="C21" s="1108"/>
      <c r="D21" s="785"/>
      <c r="E21" s="785"/>
      <c r="F21" s="785"/>
      <c r="G21" s="785"/>
      <c r="H21" s="785"/>
      <c r="I21" s="785"/>
      <c r="J21" s="785"/>
      <c r="K21" s="785"/>
      <c r="L21" s="785"/>
      <c r="M21" s="1542"/>
      <c r="N21" s="785"/>
      <c r="O21" s="785"/>
      <c r="P21" s="785"/>
      <c r="Q21" s="785"/>
      <c r="R21" s="785"/>
      <c r="S21" s="785"/>
      <c r="T21" s="785"/>
      <c r="U21" s="785"/>
      <c r="V21" s="785"/>
      <c r="W21" s="785"/>
      <c r="X21" s="785"/>
      <c r="Y21" s="1148"/>
      <c r="Z21" s="785"/>
      <c r="AA21" s="1148"/>
    </row>
    <row r="22" spans="1:27" s="147" customFormat="1" ht="51" customHeight="1" x14ac:dyDescent="0.25">
      <c r="A22" s="145" t="s">
        <v>377</v>
      </c>
      <c r="B22" s="146" t="s">
        <v>358</v>
      </c>
      <c r="C22" s="785">
        <v>45384.828999999998</v>
      </c>
      <c r="D22" s="785">
        <v>3088606.7408499997</v>
      </c>
      <c r="E22" s="785">
        <v>1579.085</v>
      </c>
      <c r="F22" s="785">
        <v>104039.07579</v>
      </c>
      <c r="G22" s="785">
        <v>42995.103999999999</v>
      </c>
      <c r="H22" s="785">
        <v>0</v>
      </c>
      <c r="I22" s="785">
        <v>797.25727000000006</v>
      </c>
      <c r="J22" s="785">
        <v>183052.28279</v>
      </c>
      <c r="K22" s="785">
        <v>5475.3553700000002</v>
      </c>
      <c r="L22" s="785">
        <v>29725.498</v>
      </c>
      <c r="M22" s="1542">
        <v>0</v>
      </c>
      <c r="N22" s="785">
        <v>261087.93963000001</v>
      </c>
      <c r="O22" s="785">
        <v>168986.76446000001</v>
      </c>
      <c r="P22" s="785">
        <v>10623.839550000001</v>
      </c>
      <c r="Q22" s="785">
        <v>13726.822</v>
      </c>
      <c r="R22" s="785">
        <v>0</v>
      </c>
      <c r="S22" s="785">
        <v>0</v>
      </c>
      <c r="T22" s="785">
        <v>37177.688999999998</v>
      </c>
      <c r="U22" s="785">
        <v>59607.450969999998</v>
      </c>
      <c r="V22" s="785">
        <v>261136.0025</v>
      </c>
      <c r="W22" s="785">
        <v>55483.144999999997</v>
      </c>
      <c r="X22" s="785">
        <v>9933.634</v>
      </c>
      <c r="Y22" s="1146">
        <v>4379418.5151799992</v>
      </c>
      <c r="Z22" s="785">
        <v>0</v>
      </c>
      <c r="AA22" s="1146">
        <v>4379418.5151799992</v>
      </c>
    </row>
    <row r="23" spans="1:27" s="147" customFormat="1" ht="51" customHeight="1" x14ac:dyDescent="0.25">
      <c r="A23" s="145" t="s">
        <v>378</v>
      </c>
      <c r="B23" s="146" t="s">
        <v>360</v>
      </c>
      <c r="C23" s="785">
        <v>0</v>
      </c>
      <c r="D23" s="785">
        <v>0</v>
      </c>
      <c r="E23" s="785">
        <v>0</v>
      </c>
      <c r="F23" s="785">
        <v>0</v>
      </c>
      <c r="G23" s="785">
        <v>0</v>
      </c>
      <c r="H23" s="785">
        <v>0</v>
      </c>
      <c r="I23" s="785">
        <v>0</v>
      </c>
      <c r="J23" s="785">
        <v>0</v>
      </c>
      <c r="K23" s="785">
        <v>0</v>
      </c>
      <c r="L23" s="785">
        <v>0</v>
      </c>
      <c r="M23" s="1542">
        <v>0</v>
      </c>
      <c r="N23" s="785">
        <v>0</v>
      </c>
      <c r="O23" s="785">
        <v>0</v>
      </c>
      <c r="P23" s="785">
        <v>0</v>
      </c>
      <c r="Q23" s="785">
        <v>0</v>
      </c>
      <c r="R23" s="785">
        <v>0</v>
      </c>
      <c r="S23" s="785">
        <v>0</v>
      </c>
      <c r="T23" s="785">
        <v>0</v>
      </c>
      <c r="U23" s="785">
        <v>0</v>
      </c>
      <c r="V23" s="785">
        <v>0</v>
      </c>
      <c r="W23" s="785">
        <v>0</v>
      </c>
      <c r="X23" s="785">
        <v>0</v>
      </c>
      <c r="Y23" s="1146">
        <v>0</v>
      </c>
      <c r="Z23" s="785">
        <v>0</v>
      </c>
      <c r="AA23" s="1146">
        <v>0</v>
      </c>
    </row>
    <row r="24" spans="1:27" ht="51" customHeight="1" x14ac:dyDescent="0.7">
      <c r="A24" s="145" t="s">
        <v>379</v>
      </c>
      <c r="B24" s="146" t="s">
        <v>362</v>
      </c>
      <c r="C24" s="785">
        <v>124.39324999999999</v>
      </c>
      <c r="D24" s="785">
        <v>151096.16641000001</v>
      </c>
      <c r="E24" s="785">
        <v>0</v>
      </c>
      <c r="F24" s="785">
        <v>4607.30897</v>
      </c>
      <c r="G24" s="785">
        <v>0</v>
      </c>
      <c r="H24" s="785">
        <v>0</v>
      </c>
      <c r="I24" s="785">
        <v>355.00995</v>
      </c>
      <c r="J24" s="785">
        <v>5709.6575700000003</v>
      </c>
      <c r="K24" s="785">
        <v>0</v>
      </c>
      <c r="L24" s="785">
        <v>25.58803</v>
      </c>
      <c r="M24" s="1542">
        <v>0</v>
      </c>
      <c r="N24" s="785">
        <v>-2020.1698600000002</v>
      </c>
      <c r="O24" s="785">
        <v>8834.2014899999995</v>
      </c>
      <c r="P24" s="785">
        <v>637.35009000000002</v>
      </c>
      <c r="Q24" s="785">
        <v>1057.32662</v>
      </c>
      <c r="R24" s="785">
        <v>0</v>
      </c>
      <c r="S24" s="785">
        <v>0</v>
      </c>
      <c r="T24" s="785">
        <v>21940.32228</v>
      </c>
      <c r="U24" s="785">
        <v>0</v>
      </c>
      <c r="V24" s="785">
        <v>0</v>
      </c>
      <c r="W24" s="785">
        <v>2947.7528499999999</v>
      </c>
      <c r="X24" s="785">
        <v>1333.1503</v>
      </c>
      <c r="Y24" s="1146">
        <v>196648.05795000005</v>
      </c>
      <c r="Z24" s="785">
        <v>0</v>
      </c>
      <c r="AA24" s="1146">
        <v>196648.05795000005</v>
      </c>
    </row>
    <row r="25" spans="1:27" ht="51" customHeight="1" x14ac:dyDescent="0.7">
      <c r="A25" s="154" t="s">
        <v>380</v>
      </c>
      <c r="B25" s="155" t="s">
        <v>364</v>
      </c>
      <c r="C25" s="1108">
        <v>45260.435749999997</v>
      </c>
      <c r="D25" s="1108">
        <v>2937510.5744399996</v>
      </c>
      <c r="E25" s="1108">
        <v>1579.085</v>
      </c>
      <c r="F25" s="1108">
        <v>99431.766820000004</v>
      </c>
      <c r="G25" s="1108">
        <v>42995.103999999999</v>
      </c>
      <c r="H25" s="1108">
        <v>0</v>
      </c>
      <c r="I25" s="1108">
        <v>442.24732000000006</v>
      </c>
      <c r="J25" s="1108">
        <v>177342.62521999999</v>
      </c>
      <c r="K25" s="1108">
        <v>5475.3553700000002</v>
      </c>
      <c r="L25" s="1108">
        <v>29699.909970000001</v>
      </c>
      <c r="M25" s="1543">
        <v>0</v>
      </c>
      <c r="N25" s="1108">
        <v>263108.10949</v>
      </c>
      <c r="O25" s="1108">
        <v>160152.56297</v>
      </c>
      <c r="P25" s="1108">
        <v>9986.4894600000007</v>
      </c>
      <c r="Q25" s="1108">
        <v>12669.49538</v>
      </c>
      <c r="R25" s="1108">
        <v>0</v>
      </c>
      <c r="S25" s="1108">
        <v>0</v>
      </c>
      <c r="T25" s="1108">
        <v>15237.366719999998</v>
      </c>
      <c r="U25" s="1108">
        <v>59607.450969999998</v>
      </c>
      <c r="V25" s="1108">
        <v>261136.0025</v>
      </c>
      <c r="W25" s="1108">
        <v>52535.39215</v>
      </c>
      <c r="X25" s="1108">
        <v>8600.4837000000007</v>
      </c>
      <c r="Y25" s="1147">
        <v>4182770.4572299998</v>
      </c>
      <c r="Z25" s="1108">
        <v>0</v>
      </c>
      <c r="AA25" s="1147">
        <v>4182770.4572299998</v>
      </c>
    </row>
    <row r="27" spans="1:27" x14ac:dyDescent="0.7"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</row>
    <row r="28" spans="1:27" x14ac:dyDescent="0.7"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</row>
    <row r="29" spans="1:27" x14ac:dyDescent="0.7"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</row>
    <row r="30" spans="1:27" x14ac:dyDescent="0.7"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</row>
    <row r="31" spans="1:27" x14ac:dyDescent="0.7"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</row>
    <row r="32" spans="1:27" x14ac:dyDescent="0.7"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</row>
    <row r="33" spans="4:27" x14ac:dyDescent="0.7"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</row>
    <row r="34" spans="4:27" x14ac:dyDescent="0.7"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</row>
    <row r="35" spans="4:27" x14ac:dyDescent="0.7"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</row>
    <row r="36" spans="4:27" x14ac:dyDescent="0.7"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</row>
    <row r="37" spans="4:27" x14ac:dyDescent="0.7"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</row>
    <row r="38" spans="4:27" x14ac:dyDescent="0.7"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</row>
    <row r="39" spans="4:27" x14ac:dyDescent="0.7"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</row>
    <row r="40" spans="4:27" x14ac:dyDescent="0.7"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</row>
    <row r="41" spans="4:27" x14ac:dyDescent="0.7"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</row>
    <row r="42" spans="4:27" x14ac:dyDescent="0.7"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</row>
    <row r="43" spans="4:27" x14ac:dyDescent="0.7"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</row>
    <row r="44" spans="4:27" x14ac:dyDescent="0.7"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</row>
    <row r="45" spans="4:27" x14ac:dyDescent="0.7"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</row>
  </sheetData>
  <mergeCells count="8">
    <mergeCell ref="A1:G1"/>
    <mergeCell ref="A2:G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5" orientation="landscape" r:id="rId1"/>
  <headerFooter>
    <oddFooter>&amp;C23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 tint="0.79998168889431442"/>
    <pageSetUpPr fitToPage="1"/>
  </sheetPr>
  <dimension ref="A1:AC34"/>
  <sheetViews>
    <sheetView zoomScale="55" zoomScaleNormal="55" zoomScaleSheetLayoutView="55" workbookViewId="0">
      <pane xSplit="2" ySplit="7" topLeftCell="C8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9" defaultRowHeight="24.6" x14ac:dyDescent="0.7"/>
  <cols>
    <col min="1" max="1" width="36.3984375" style="12" customWidth="1"/>
    <col min="2" max="2" width="32.8984375" style="12" hidden="1" customWidth="1"/>
    <col min="3" max="3" width="16.19921875" style="143" bestFit="1" customWidth="1"/>
    <col min="4" max="4" width="14.59765625" style="12" bestFit="1" customWidth="1"/>
    <col min="5" max="5" width="13.59765625" style="12" customWidth="1"/>
    <col min="6" max="6" width="16.59765625" style="12" bestFit="1" customWidth="1"/>
    <col min="7" max="7" width="15.3984375" style="12" bestFit="1" customWidth="1"/>
    <col min="8" max="8" width="13.59765625" style="12" customWidth="1"/>
    <col min="9" max="11" width="15.3984375" style="12" bestFit="1" customWidth="1"/>
    <col min="12" max="12" width="16.296875" style="12" bestFit="1" customWidth="1"/>
    <col min="13" max="13" width="13.59765625" style="12" customWidth="1"/>
    <col min="14" max="14" width="16.59765625" style="12" bestFit="1" customWidth="1"/>
    <col min="15" max="15" width="15.3984375" style="12" bestFit="1" customWidth="1"/>
    <col min="16" max="16" width="13.59765625" style="12" customWidth="1"/>
    <col min="17" max="17" width="15.3984375" style="12" bestFit="1" customWidth="1"/>
    <col min="18" max="18" width="13.59765625" style="12" customWidth="1"/>
    <col min="19" max="19" width="13.59765625" style="12" hidden="1" customWidth="1"/>
    <col min="20" max="21" width="13.59765625" style="12" customWidth="1"/>
    <col min="22" max="22" width="14.59765625" style="12" bestFit="1" customWidth="1"/>
    <col min="23" max="23" width="15.3984375" style="12" bestFit="1" customWidth="1"/>
    <col min="24" max="24" width="13.59765625" style="12" customWidth="1"/>
    <col min="25" max="25" width="16.59765625" style="12" bestFit="1" customWidth="1"/>
    <col min="26" max="26" width="13.8984375" style="12" customWidth="1"/>
    <col min="27" max="27" width="16.59765625" style="12" bestFit="1" customWidth="1"/>
    <col min="28" max="16384" width="9" style="12"/>
  </cols>
  <sheetData>
    <row r="1" spans="1:27" s="22" customFormat="1" ht="36.75" customHeight="1" x14ac:dyDescent="0.95">
      <c r="A1" s="92" t="s">
        <v>918</v>
      </c>
      <c r="B1" s="1171" t="s">
        <v>1008</v>
      </c>
      <c r="C1" s="140"/>
    </row>
    <row r="2" spans="1:27" s="22" customFormat="1" ht="36.75" customHeight="1" x14ac:dyDescent="0.95">
      <c r="A2" s="93" t="s">
        <v>957</v>
      </c>
      <c r="B2" s="1172" t="s">
        <v>1009</v>
      </c>
      <c r="C2" s="140"/>
    </row>
    <row r="3" spans="1:27" x14ac:dyDescent="0.7">
      <c r="A3" s="47"/>
      <c r="B3" s="47"/>
      <c r="C3" s="71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787" t="s">
        <v>439</v>
      </c>
      <c r="Z3" s="1787"/>
      <c r="AA3" s="1787"/>
    </row>
    <row r="4" spans="1:27" x14ac:dyDescent="0.7">
      <c r="A4" s="1817" t="s">
        <v>0</v>
      </c>
      <c r="B4" s="1818"/>
      <c r="C4" s="1822" t="s">
        <v>351</v>
      </c>
      <c r="D4" s="1823"/>
      <c r="E4" s="1823"/>
      <c r="F4" s="1823"/>
      <c r="G4" s="1823"/>
      <c r="H4" s="1823"/>
      <c r="I4" s="1823"/>
      <c r="J4" s="1823"/>
      <c r="K4" s="1823"/>
      <c r="L4" s="1823"/>
      <c r="M4" s="1823"/>
      <c r="N4" s="1823"/>
      <c r="O4" s="1823"/>
      <c r="P4" s="1823"/>
      <c r="Q4" s="1823"/>
      <c r="R4" s="1823"/>
      <c r="S4" s="1823"/>
      <c r="T4" s="1823"/>
      <c r="U4" s="1823"/>
      <c r="V4" s="1823"/>
      <c r="W4" s="1823"/>
      <c r="X4" s="1824"/>
      <c r="Y4" s="1810" t="s">
        <v>250</v>
      </c>
      <c r="Z4" s="1813" t="s">
        <v>355</v>
      </c>
      <c r="AA4" s="1810" t="s">
        <v>381</v>
      </c>
    </row>
    <row r="5" spans="1:27" x14ac:dyDescent="0.7">
      <c r="A5" s="1819"/>
      <c r="B5" s="1820"/>
      <c r="C5" s="141" t="s">
        <v>636</v>
      </c>
      <c r="D5" s="1097" t="s">
        <v>159</v>
      </c>
      <c r="E5" s="1097" t="s">
        <v>694</v>
      </c>
      <c r="F5" s="1097" t="s">
        <v>160</v>
      </c>
      <c r="G5" s="1097" t="s">
        <v>161</v>
      </c>
      <c r="H5" s="1097" t="s">
        <v>162</v>
      </c>
      <c r="I5" s="1097" t="s">
        <v>163</v>
      </c>
      <c r="J5" s="1097" t="s">
        <v>164</v>
      </c>
      <c r="K5" s="1097" t="s">
        <v>165</v>
      </c>
      <c r="L5" s="1097" t="s">
        <v>166</v>
      </c>
      <c r="M5" s="1097" t="s">
        <v>690</v>
      </c>
      <c r="N5" s="1097" t="s">
        <v>167</v>
      </c>
      <c r="O5" s="1097" t="s">
        <v>168</v>
      </c>
      <c r="P5" s="49" t="s">
        <v>169</v>
      </c>
      <c r="Q5" s="1097" t="s">
        <v>170</v>
      </c>
      <c r="R5" s="1097" t="s">
        <v>171</v>
      </c>
      <c r="S5" s="1097" t="s">
        <v>172</v>
      </c>
      <c r="T5" s="1097" t="s">
        <v>695</v>
      </c>
      <c r="U5" s="1097" t="s">
        <v>884</v>
      </c>
      <c r="V5" s="1097" t="s">
        <v>173</v>
      </c>
      <c r="W5" s="1097" t="s">
        <v>174</v>
      </c>
      <c r="X5" s="1097" t="s">
        <v>691</v>
      </c>
      <c r="Y5" s="1811"/>
      <c r="Z5" s="1825"/>
      <c r="AA5" s="1811"/>
    </row>
    <row r="6" spans="1:27" ht="57" customHeight="1" x14ac:dyDescent="0.7">
      <c r="A6" s="148" t="s">
        <v>352</v>
      </c>
      <c r="B6" s="149" t="s">
        <v>356</v>
      </c>
      <c r="C6" s="402"/>
      <c r="D6" s="1144"/>
      <c r="E6" s="1144"/>
      <c r="F6" s="1144"/>
      <c r="G6" s="1144"/>
      <c r="H6" s="1144"/>
      <c r="I6" s="1144"/>
      <c r="J6" s="1144"/>
      <c r="K6" s="1144"/>
      <c r="L6" s="1144"/>
      <c r="M6" s="1551"/>
      <c r="N6" s="1144"/>
      <c r="O6" s="1144"/>
      <c r="P6" s="1144"/>
      <c r="Q6" s="1144"/>
      <c r="R6" s="1144"/>
      <c r="S6" s="1144"/>
      <c r="T6" s="1144"/>
      <c r="U6" s="1144"/>
      <c r="V6" s="1144"/>
      <c r="W6" s="1144"/>
      <c r="X6" s="1144"/>
      <c r="Y6" s="1145"/>
      <c r="Z6" s="1144"/>
      <c r="AA6" s="1145"/>
    </row>
    <row r="7" spans="1:27" ht="51" customHeight="1" x14ac:dyDescent="0.7">
      <c r="A7" s="145" t="s">
        <v>357</v>
      </c>
      <c r="B7" s="146" t="s">
        <v>358</v>
      </c>
      <c r="C7" s="785">
        <v>489662.37197000004</v>
      </c>
      <c r="D7" s="785">
        <v>11744849.36121</v>
      </c>
      <c r="E7" s="785">
        <v>137639.95788999999</v>
      </c>
      <c r="F7" s="785">
        <v>2229539.9123299997</v>
      </c>
      <c r="G7" s="785">
        <v>724003.54803999991</v>
      </c>
      <c r="H7" s="785">
        <v>0</v>
      </c>
      <c r="I7" s="785">
        <v>299939.75477</v>
      </c>
      <c r="J7" s="785">
        <v>2071859.6852500001</v>
      </c>
      <c r="K7" s="785">
        <v>1355768.4241300002</v>
      </c>
      <c r="L7" s="785">
        <v>1372909.5194900001</v>
      </c>
      <c r="M7" s="1542"/>
      <c r="N7" s="785">
        <v>2216050.2654400002</v>
      </c>
      <c r="O7" s="785">
        <v>241307.78732</v>
      </c>
      <c r="P7" s="1485">
        <v>5556.8621299999995</v>
      </c>
      <c r="Q7" s="785">
        <v>1152899.9141099998</v>
      </c>
      <c r="R7" s="785">
        <v>0</v>
      </c>
      <c r="S7" s="785"/>
      <c r="T7" s="785">
        <v>14025.052659999999</v>
      </c>
      <c r="U7" s="785">
        <v>167919.83222000001</v>
      </c>
      <c r="V7" s="785">
        <v>2612230.98899</v>
      </c>
      <c r="W7" s="785">
        <v>412393.88419000001</v>
      </c>
      <c r="X7" s="785">
        <v>156426.00889</v>
      </c>
      <c r="Y7" s="1146">
        <v>27404983.131030004</v>
      </c>
      <c r="Z7" s="785">
        <v>0</v>
      </c>
      <c r="AA7" s="1146">
        <v>27404983.131030004</v>
      </c>
    </row>
    <row r="8" spans="1:27" s="147" customFormat="1" ht="51" customHeight="1" x14ac:dyDescent="0.25">
      <c r="A8" s="145" t="s">
        <v>359</v>
      </c>
      <c r="B8" s="146" t="s">
        <v>360</v>
      </c>
      <c r="C8" s="785">
        <v>0</v>
      </c>
      <c r="D8" s="785">
        <v>0</v>
      </c>
      <c r="E8" s="785">
        <v>0</v>
      </c>
      <c r="F8" s="785">
        <v>0</v>
      </c>
      <c r="G8" s="785">
        <v>0</v>
      </c>
      <c r="H8" s="785">
        <v>0</v>
      </c>
      <c r="I8" s="785">
        <v>324.00344999999999</v>
      </c>
      <c r="J8" s="785">
        <v>0</v>
      </c>
      <c r="K8" s="785">
        <v>0</v>
      </c>
      <c r="L8" s="785">
        <v>0</v>
      </c>
      <c r="M8" s="1542"/>
      <c r="N8" s="785">
        <v>-3726.95937</v>
      </c>
      <c r="O8" s="785">
        <v>0</v>
      </c>
      <c r="P8" s="1485">
        <v>0</v>
      </c>
      <c r="Q8" s="785">
        <v>0</v>
      </c>
      <c r="R8" s="785">
        <v>0</v>
      </c>
      <c r="S8" s="785"/>
      <c r="T8" s="785">
        <v>0</v>
      </c>
      <c r="U8" s="785">
        <v>0</v>
      </c>
      <c r="V8" s="785">
        <v>0</v>
      </c>
      <c r="W8" s="785">
        <v>0</v>
      </c>
      <c r="X8" s="785">
        <v>0</v>
      </c>
      <c r="Y8" s="1146">
        <v>-3402.9559199999999</v>
      </c>
      <c r="Z8" s="785">
        <v>0</v>
      </c>
      <c r="AA8" s="1146">
        <v>-3402.9559199999999</v>
      </c>
    </row>
    <row r="9" spans="1:27" s="147" customFormat="1" ht="51" customHeight="1" x14ac:dyDescent="0.25">
      <c r="A9" s="145" t="s">
        <v>361</v>
      </c>
      <c r="B9" s="146" t="s">
        <v>362</v>
      </c>
      <c r="C9" s="785">
        <v>-679.39067</v>
      </c>
      <c r="D9" s="785">
        <v>556080.60822000005</v>
      </c>
      <c r="E9" s="785">
        <v>47270.048780000005</v>
      </c>
      <c r="F9" s="785">
        <v>117437.69381999999</v>
      </c>
      <c r="G9" s="785">
        <v>96755.208339999997</v>
      </c>
      <c r="H9" s="785">
        <v>0</v>
      </c>
      <c r="I9" s="785">
        <v>10620.57007</v>
      </c>
      <c r="J9" s="785">
        <v>712747.07845999999</v>
      </c>
      <c r="K9" s="785">
        <v>243478.03552</v>
      </c>
      <c r="L9" s="785">
        <v>20849.416139999998</v>
      </c>
      <c r="M9" s="1542"/>
      <c r="N9" s="785">
        <v>1043768.84203074</v>
      </c>
      <c r="O9" s="785">
        <v>21235.005430000001</v>
      </c>
      <c r="P9" s="1485">
        <v>1230.6133</v>
      </c>
      <c r="Q9" s="785">
        <v>2848.3450200000002</v>
      </c>
      <c r="R9" s="785">
        <v>0</v>
      </c>
      <c r="S9" s="785"/>
      <c r="T9" s="785">
        <v>7106.2161100000003</v>
      </c>
      <c r="U9" s="785">
        <v>49427.179810000001</v>
      </c>
      <c r="V9" s="785">
        <v>0</v>
      </c>
      <c r="W9" s="785">
        <v>25138.549230000001</v>
      </c>
      <c r="X9" s="785">
        <v>81444.390019999992</v>
      </c>
      <c r="Y9" s="1146">
        <v>3036758.4096307396</v>
      </c>
      <c r="Z9" s="785">
        <v>0</v>
      </c>
      <c r="AA9" s="1146">
        <v>3036758.4096307396</v>
      </c>
    </row>
    <row r="10" spans="1:27" s="147" customFormat="1" ht="57" customHeight="1" x14ac:dyDescent="0.25">
      <c r="A10" s="145" t="s">
        <v>363</v>
      </c>
      <c r="B10" s="146" t="s">
        <v>364</v>
      </c>
      <c r="C10" s="1108">
        <v>490341.76264000003</v>
      </c>
      <c r="D10" s="1108">
        <v>11188768.75299</v>
      </c>
      <c r="E10" s="1108">
        <v>90369.909109999979</v>
      </c>
      <c r="F10" s="1108">
        <v>2112102.2185099996</v>
      </c>
      <c r="G10" s="1108">
        <v>627248.33969999989</v>
      </c>
      <c r="H10" s="1108">
        <v>0</v>
      </c>
      <c r="I10" s="1108">
        <v>289643.18815</v>
      </c>
      <c r="J10" s="1108">
        <v>1359112.6067900001</v>
      </c>
      <c r="K10" s="1108">
        <v>1112290.3886100003</v>
      </c>
      <c r="L10" s="1108">
        <v>1352060.10335</v>
      </c>
      <c r="M10" s="1543">
        <v>0</v>
      </c>
      <c r="N10" s="1108">
        <v>1168554.4640392605</v>
      </c>
      <c r="O10" s="1108">
        <v>220072.78189000001</v>
      </c>
      <c r="P10" s="1108">
        <v>4326.2488299999995</v>
      </c>
      <c r="Q10" s="1108">
        <v>1150051.5690899999</v>
      </c>
      <c r="R10" s="1108">
        <v>0</v>
      </c>
      <c r="S10" s="1108">
        <v>0</v>
      </c>
      <c r="T10" s="1108">
        <v>6918.8365499999991</v>
      </c>
      <c r="U10" s="1108">
        <v>118492.65241000001</v>
      </c>
      <c r="V10" s="1108">
        <v>2612230.98899</v>
      </c>
      <c r="W10" s="1108">
        <v>387255.33496000001</v>
      </c>
      <c r="X10" s="1108">
        <v>74981.618870000006</v>
      </c>
      <c r="Y10" s="1147">
        <v>24364821.765479267</v>
      </c>
      <c r="Z10" s="1108">
        <v>0</v>
      </c>
      <c r="AA10" s="1147">
        <v>24364821.765479267</v>
      </c>
    </row>
    <row r="11" spans="1:27" s="147" customFormat="1" ht="57" customHeight="1" x14ac:dyDescent="0.25">
      <c r="A11" s="153" t="s">
        <v>353</v>
      </c>
      <c r="B11" s="149" t="s">
        <v>365</v>
      </c>
      <c r="C11" s="785"/>
      <c r="D11" s="785"/>
      <c r="E11" s="785"/>
      <c r="F11" s="785"/>
      <c r="G11" s="785"/>
      <c r="H11" s="785"/>
      <c r="I11" s="785"/>
      <c r="J11" s="785"/>
      <c r="K11" s="785"/>
      <c r="L11" s="785"/>
      <c r="M11" s="1542"/>
      <c r="N11" s="785"/>
      <c r="O11" s="785"/>
      <c r="P11" s="1485"/>
      <c r="Q11" s="785"/>
      <c r="R11" s="785"/>
      <c r="S11" s="785"/>
      <c r="T11" s="785"/>
      <c r="U11" s="785"/>
      <c r="V11" s="785"/>
      <c r="W11" s="785"/>
      <c r="X11" s="785"/>
      <c r="Y11" s="1148"/>
      <c r="Z11" s="785"/>
      <c r="AA11" s="1148"/>
    </row>
    <row r="12" spans="1:27" s="147" customFormat="1" ht="51" customHeight="1" x14ac:dyDescent="0.25">
      <c r="A12" s="145" t="s">
        <v>366</v>
      </c>
      <c r="B12" s="146" t="s">
        <v>358</v>
      </c>
      <c r="C12" s="785">
        <v>1479653.16154</v>
      </c>
      <c r="D12" s="785">
        <v>49760826.05043</v>
      </c>
      <c r="E12" s="785">
        <v>57041.568799999994</v>
      </c>
      <c r="F12" s="785">
        <v>9665251.3143199999</v>
      </c>
      <c r="G12" s="785">
        <v>3923032.78364</v>
      </c>
      <c r="H12" s="785">
        <v>29373.965579999996</v>
      </c>
      <c r="I12" s="785">
        <v>181147.07798</v>
      </c>
      <c r="J12" s="785">
        <v>4619291.4020700008</v>
      </c>
      <c r="K12" s="785">
        <v>1990076.1780000001</v>
      </c>
      <c r="L12" s="785">
        <v>8335991.14824</v>
      </c>
      <c r="M12" s="1542"/>
      <c r="N12" s="785">
        <v>10317878.461589999</v>
      </c>
      <c r="O12" s="785">
        <v>1151812.9859800001</v>
      </c>
      <c r="P12" s="1485">
        <v>234303.99575999999</v>
      </c>
      <c r="Q12" s="785">
        <v>3235573.8855100004</v>
      </c>
      <c r="R12" s="785">
        <v>0</v>
      </c>
      <c r="S12" s="785"/>
      <c r="T12" s="785">
        <v>32842.015599999999</v>
      </c>
      <c r="U12" s="785">
        <v>781112.71352999995</v>
      </c>
      <c r="V12" s="785">
        <v>11517743.43042</v>
      </c>
      <c r="W12" s="785">
        <v>3055209.2402199996</v>
      </c>
      <c r="X12" s="785">
        <v>450334.78719</v>
      </c>
      <c r="Y12" s="1146">
        <v>110818496.1664</v>
      </c>
      <c r="Z12" s="785">
        <v>0</v>
      </c>
      <c r="AA12" s="1146">
        <v>110818496.1664</v>
      </c>
    </row>
    <row r="13" spans="1:27" s="147" customFormat="1" ht="51" customHeight="1" x14ac:dyDescent="0.25">
      <c r="A13" s="145" t="s">
        <v>367</v>
      </c>
      <c r="B13" s="146" t="s">
        <v>360</v>
      </c>
      <c r="C13" s="785">
        <v>0</v>
      </c>
      <c r="D13" s="785">
        <v>0</v>
      </c>
      <c r="E13" s="785">
        <v>0</v>
      </c>
      <c r="F13" s="785">
        <v>0</v>
      </c>
      <c r="G13" s="785">
        <v>0</v>
      </c>
      <c r="H13" s="785">
        <v>0</v>
      </c>
      <c r="I13" s="785">
        <v>0</v>
      </c>
      <c r="J13" s="785">
        <v>0</v>
      </c>
      <c r="K13" s="785">
        <v>0</v>
      </c>
      <c r="L13" s="785">
        <v>0</v>
      </c>
      <c r="M13" s="1542"/>
      <c r="N13" s="785">
        <v>-375.37135999999998</v>
      </c>
      <c r="O13" s="785">
        <v>0</v>
      </c>
      <c r="P13" s="1485">
        <v>0</v>
      </c>
      <c r="Q13" s="785">
        <v>0</v>
      </c>
      <c r="R13" s="785">
        <v>0</v>
      </c>
      <c r="S13" s="785"/>
      <c r="T13" s="785">
        <v>0</v>
      </c>
      <c r="U13" s="785">
        <v>0</v>
      </c>
      <c r="V13" s="785">
        <v>0</v>
      </c>
      <c r="W13" s="785">
        <v>0</v>
      </c>
      <c r="X13" s="785">
        <v>0</v>
      </c>
      <c r="Y13" s="1146">
        <v>-375.37135999999998</v>
      </c>
      <c r="Z13" s="785">
        <v>0</v>
      </c>
      <c r="AA13" s="1146">
        <v>-375.37135999999998</v>
      </c>
    </row>
    <row r="14" spans="1:27" s="147" customFormat="1" ht="51" customHeight="1" x14ac:dyDescent="0.25">
      <c r="A14" s="145" t="s">
        <v>368</v>
      </c>
      <c r="B14" s="146" t="s">
        <v>362</v>
      </c>
      <c r="C14" s="785">
        <v>98442.207890000005</v>
      </c>
      <c r="D14" s="785">
        <v>1789650.22903</v>
      </c>
      <c r="E14" s="785">
        <v>16414.620650000001</v>
      </c>
      <c r="F14" s="785">
        <v>325113.34532999998</v>
      </c>
      <c r="G14" s="785">
        <v>476314.19432000001</v>
      </c>
      <c r="H14" s="785">
        <v>0</v>
      </c>
      <c r="I14" s="785">
        <v>19495.722000000002</v>
      </c>
      <c r="J14" s="785">
        <v>953098.78142000001</v>
      </c>
      <c r="K14" s="785">
        <v>1192841.0573699998</v>
      </c>
      <c r="L14" s="785">
        <v>167081.19654999999</v>
      </c>
      <c r="M14" s="1542"/>
      <c r="N14" s="785">
        <v>2059388.7556992599</v>
      </c>
      <c r="O14" s="785">
        <v>50990.618109999996</v>
      </c>
      <c r="P14" s="1485">
        <v>14946.881019999999</v>
      </c>
      <c r="Q14" s="785">
        <v>86376.09719</v>
      </c>
      <c r="R14" s="785">
        <v>0</v>
      </c>
      <c r="S14" s="785"/>
      <c r="T14" s="785">
        <v>16766.78515</v>
      </c>
      <c r="U14" s="785">
        <v>153562.94859000001</v>
      </c>
      <c r="V14" s="785">
        <v>0</v>
      </c>
      <c r="W14" s="785">
        <v>619163.01627000002</v>
      </c>
      <c r="X14" s="785">
        <v>0</v>
      </c>
      <c r="Y14" s="1146">
        <v>8039646.4565892592</v>
      </c>
      <c r="Z14" s="785">
        <v>0</v>
      </c>
      <c r="AA14" s="1146">
        <v>8039646.4565892592</v>
      </c>
    </row>
    <row r="15" spans="1:27" s="147" customFormat="1" ht="57" customHeight="1" x14ac:dyDescent="0.25">
      <c r="A15" s="145" t="s">
        <v>369</v>
      </c>
      <c r="B15" s="146" t="s">
        <v>364</v>
      </c>
      <c r="C15" s="1108">
        <v>1381210.95365</v>
      </c>
      <c r="D15" s="1108">
        <v>47971175.821400002</v>
      </c>
      <c r="E15" s="1108">
        <v>40626.948149999997</v>
      </c>
      <c r="F15" s="1108">
        <v>9340137.96899</v>
      </c>
      <c r="G15" s="1108">
        <v>3446718.5893200003</v>
      </c>
      <c r="H15" s="1108">
        <v>29373.965579999996</v>
      </c>
      <c r="I15" s="1108">
        <v>161651.35597999999</v>
      </c>
      <c r="J15" s="1108">
        <v>3666192.6206500009</v>
      </c>
      <c r="K15" s="1108">
        <v>797235.12063000025</v>
      </c>
      <c r="L15" s="1108">
        <v>8168909.9516899996</v>
      </c>
      <c r="M15" s="1543">
        <v>0</v>
      </c>
      <c r="N15" s="1108">
        <v>8258114.3345307391</v>
      </c>
      <c r="O15" s="1108">
        <v>1100822.3678700002</v>
      </c>
      <c r="P15" s="1108">
        <v>219357.11473999999</v>
      </c>
      <c r="Q15" s="1108">
        <v>3149197.7883200003</v>
      </c>
      <c r="R15" s="1108">
        <v>0</v>
      </c>
      <c r="S15" s="1108">
        <v>0</v>
      </c>
      <c r="T15" s="1108">
        <v>16075.230449999999</v>
      </c>
      <c r="U15" s="1108">
        <v>627549.76493999991</v>
      </c>
      <c r="V15" s="1108">
        <v>11517743.43042</v>
      </c>
      <c r="W15" s="1108">
        <v>2436046.2239499995</v>
      </c>
      <c r="X15" s="1108">
        <v>450334.78719</v>
      </c>
      <c r="Y15" s="1147">
        <v>102778474.33845074</v>
      </c>
      <c r="Z15" s="1108">
        <v>0</v>
      </c>
      <c r="AA15" s="1147">
        <v>102778474.33845074</v>
      </c>
    </row>
    <row r="16" spans="1:27" s="147" customFormat="1" ht="57" customHeight="1" x14ac:dyDescent="0.25">
      <c r="A16" s="153" t="s">
        <v>354</v>
      </c>
      <c r="B16" s="149" t="s">
        <v>370</v>
      </c>
      <c r="C16" s="785"/>
      <c r="D16" s="785"/>
      <c r="E16" s="785"/>
      <c r="F16" s="785"/>
      <c r="G16" s="785"/>
      <c r="H16" s="785"/>
      <c r="I16" s="785"/>
      <c r="J16" s="785"/>
      <c r="K16" s="785"/>
      <c r="L16" s="785"/>
      <c r="M16" s="1542"/>
      <c r="N16" s="785"/>
      <c r="O16" s="785" t="s">
        <v>887</v>
      </c>
      <c r="P16" s="1485"/>
      <c r="Q16" s="785"/>
      <c r="R16" s="785"/>
      <c r="S16" s="785"/>
      <c r="T16" s="785"/>
      <c r="U16" s="785"/>
      <c r="V16" s="785"/>
      <c r="W16" s="785"/>
      <c r="X16" s="785"/>
      <c r="Y16" s="1148"/>
      <c r="Z16" s="785"/>
      <c r="AA16" s="1148"/>
    </row>
    <row r="17" spans="1:29" s="147" customFormat="1" ht="51" customHeight="1" x14ac:dyDescent="0.25">
      <c r="A17" s="145" t="s">
        <v>371</v>
      </c>
      <c r="B17" s="146" t="s">
        <v>358</v>
      </c>
      <c r="C17" s="785">
        <v>74875.028000000006</v>
      </c>
      <c r="D17" s="785">
        <v>0</v>
      </c>
      <c r="E17" s="785">
        <v>0</v>
      </c>
      <c r="F17" s="785">
        <v>79673.822</v>
      </c>
      <c r="G17" s="785">
        <v>0</v>
      </c>
      <c r="H17" s="785">
        <v>0</v>
      </c>
      <c r="I17" s="785">
        <v>767744.39</v>
      </c>
      <c r="J17" s="785">
        <v>2038880.78309</v>
      </c>
      <c r="K17" s="785">
        <v>2732803.6919999998</v>
      </c>
      <c r="L17" s="785">
        <v>311056.49125999998</v>
      </c>
      <c r="M17" s="1542"/>
      <c r="N17" s="785">
        <v>1449545.71957</v>
      </c>
      <c r="O17" s="785">
        <v>35425.215950000005</v>
      </c>
      <c r="P17" s="1485">
        <v>0</v>
      </c>
      <c r="Q17" s="785">
        <v>1466348.60831</v>
      </c>
      <c r="R17" s="785">
        <v>0</v>
      </c>
      <c r="S17" s="785"/>
      <c r="T17" s="785">
        <v>139945.761</v>
      </c>
      <c r="U17" s="785">
        <v>51907.902000000002</v>
      </c>
      <c r="V17" s="785">
        <v>1701627.469</v>
      </c>
      <c r="W17" s="785">
        <v>19745.348000000002</v>
      </c>
      <c r="X17" s="785">
        <v>0</v>
      </c>
      <c r="Y17" s="1146">
        <v>10869580.230179999</v>
      </c>
      <c r="Z17" s="785">
        <v>0</v>
      </c>
      <c r="AA17" s="1146">
        <v>10869580.230179999</v>
      </c>
    </row>
    <row r="18" spans="1:29" s="147" customFormat="1" ht="51" customHeight="1" x14ac:dyDescent="0.25">
      <c r="A18" s="145" t="s">
        <v>372</v>
      </c>
      <c r="B18" s="146" t="s">
        <v>360</v>
      </c>
      <c r="C18" s="785">
        <v>0</v>
      </c>
      <c r="D18" s="785">
        <v>0</v>
      </c>
      <c r="E18" s="785">
        <v>0</v>
      </c>
      <c r="F18" s="785">
        <v>0</v>
      </c>
      <c r="G18" s="785">
        <v>0</v>
      </c>
      <c r="H18" s="785">
        <v>0</v>
      </c>
      <c r="I18" s="785">
        <v>0</v>
      </c>
      <c r="J18" s="785">
        <v>0</v>
      </c>
      <c r="K18" s="785">
        <v>0</v>
      </c>
      <c r="L18" s="785">
        <v>0</v>
      </c>
      <c r="M18" s="1542"/>
      <c r="N18" s="785">
        <v>0</v>
      </c>
      <c r="O18" s="785">
        <v>0</v>
      </c>
      <c r="P18" s="1485">
        <v>0</v>
      </c>
      <c r="Q18" s="785">
        <v>0</v>
      </c>
      <c r="R18" s="785">
        <v>0</v>
      </c>
      <c r="S18" s="785"/>
      <c r="T18" s="785">
        <v>0</v>
      </c>
      <c r="U18" s="785">
        <v>0</v>
      </c>
      <c r="V18" s="785">
        <v>0</v>
      </c>
      <c r="W18" s="785">
        <v>0</v>
      </c>
      <c r="X18" s="785">
        <v>0</v>
      </c>
      <c r="Y18" s="1146">
        <v>0</v>
      </c>
      <c r="Z18" s="785">
        <v>0</v>
      </c>
      <c r="AA18" s="1146">
        <v>0</v>
      </c>
    </row>
    <row r="19" spans="1:29" s="147" customFormat="1" ht="51" customHeight="1" x14ac:dyDescent="0.25">
      <c r="A19" s="145" t="s">
        <v>373</v>
      </c>
      <c r="B19" s="146" t="s">
        <v>362</v>
      </c>
      <c r="C19" s="785">
        <v>0</v>
      </c>
      <c r="D19" s="785">
        <v>0</v>
      </c>
      <c r="E19" s="785">
        <v>0</v>
      </c>
      <c r="F19" s="785">
        <v>0</v>
      </c>
      <c r="G19" s="785">
        <v>0</v>
      </c>
      <c r="H19" s="785">
        <v>0</v>
      </c>
      <c r="I19" s="785">
        <v>43882.19601</v>
      </c>
      <c r="J19" s="785">
        <v>176.36291</v>
      </c>
      <c r="K19" s="785">
        <v>74130.310840000006</v>
      </c>
      <c r="L19" s="785">
        <v>0</v>
      </c>
      <c r="M19" s="1542"/>
      <c r="N19" s="785">
        <v>0</v>
      </c>
      <c r="O19" s="785">
        <v>0</v>
      </c>
      <c r="P19" s="1485">
        <v>0</v>
      </c>
      <c r="Q19" s="785">
        <v>57289.734950000005</v>
      </c>
      <c r="R19" s="785">
        <v>0</v>
      </c>
      <c r="S19" s="785"/>
      <c r="T19" s="785">
        <v>0</v>
      </c>
      <c r="U19" s="785">
        <v>0</v>
      </c>
      <c r="V19" s="785">
        <v>0</v>
      </c>
      <c r="W19" s="785">
        <v>1220.885</v>
      </c>
      <c r="X19" s="785">
        <v>0</v>
      </c>
      <c r="Y19" s="1146">
        <v>176699.48971000002</v>
      </c>
      <c r="Z19" s="785">
        <v>0</v>
      </c>
      <c r="AA19" s="1146">
        <v>176699.48971000002</v>
      </c>
    </row>
    <row r="20" spans="1:29" s="147" customFormat="1" ht="57" customHeight="1" x14ac:dyDescent="0.25">
      <c r="A20" s="145" t="s">
        <v>374</v>
      </c>
      <c r="B20" s="146" t="s">
        <v>364</v>
      </c>
      <c r="C20" s="1108">
        <v>74875.028000000006</v>
      </c>
      <c r="D20" s="1108">
        <v>0</v>
      </c>
      <c r="E20" s="1108">
        <v>0</v>
      </c>
      <c r="F20" s="1108">
        <v>79673.822</v>
      </c>
      <c r="G20" s="1108">
        <v>0</v>
      </c>
      <c r="H20" s="1108">
        <v>0</v>
      </c>
      <c r="I20" s="1108">
        <v>723862.19399000006</v>
      </c>
      <c r="J20" s="1108">
        <v>2038704.4201800001</v>
      </c>
      <c r="K20" s="1108">
        <v>2658673.3811599999</v>
      </c>
      <c r="L20" s="1108">
        <v>311056.49125999998</v>
      </c>
      <c r="M20" s="1543">
        <v>0</v>
      </c>
      <c r="N20" s="1108">
        <v>1449545.71957</v>
      </c>
      <c r="O20" s="1108">
        <v>35425.215950000005</v>
      </c>
      <c r="P20" s="1108">
        <v>0</v>
      </c>
      <c r="Q20" s="1108">
        <v>1409058.8733600001</v>
      </c>
      <c r="R20" s="1108">
        <v>0</v>
      </c>
      <c r="S20" s="1108">
        <v>0</v>
      </c>
      <c r="T20" s="1108">
        <v>139945.761</v>
      </c>
      <c r="U20" s="1108">
        <v>51907.902000000002</v>
      </c>
      <c r="V20" s="1108">
        <v>1701627.469</v>
      </c>
      <c r="W20" s="1108">
        <v>18524.463000000003</v>
      </c>
      <c r="X20" s="1108">
        <v>0</v>
      </c>
      <c r="Y20" s="1147">
        <v>10692880.74047</v>
      </c>
      <c r="Z20" s="1108">
        <v>0</v>
      </c>
      <c r="AA20" s="1147">
        <v>10692880.74047</v>
      </c>
    </row>
    <row r="21" spans="1:29" s="147" customFormat="1" ht="57" customHeight="1" x14ac:dyDescent="0.25">
      <c r="A21" s="153" t="s">
        <v>375</v>
      </c>
      <c r="B21" s="149" t="s">
        <v>376</v>
      </c>
      <c r="C21" s="785"/>
      <c r="D21" s="785"/>
      <c r="E21" s="785"/>
      <c r="F21" s="785"/>
      <c r="G21" s="785"/>
      <c r="H21" s="785"/>
      <c r="I21" s="785"/>
      <c r="J21" s="785"/>
      <c r="K21" s="785"/>
      <c r="L21" s="785"/>
      <c r="M21" s="1542"/>
      <c r="N21" s="785"/>
      <c r="O21" s="785"/>
      <c r="P21" s="1485"/>
      <c r="Q21" s="785"/>
      <c r="R21" s="785"/>
      <c r="S21" s="785"/>
      <c r="T21" s="785"/>
      <c r="U21" s="785"/>
      <c r="V21" s="785"/>
      <c r="W21" s="785"/>
      <c r="X21" s="785"/>
      <c r="Y21" s="1148"/>
      <c r="Z21" s="785"/>
      <c r="AA21" s="1148"/>
    </row>
    <row r="22" spans="1:29" s="147" customFormat="1" ht="51" customHeight="1" x14ac:dyDescent="0.25">
      <c r="A22" s="145" t="s">
        <v>377</v>
      </c>
      <c r="B22" s="146" t="s">
        <v>358</v>
      </c>
      <c r="C22" s="785">
        <v>2044190.5615099999</v>
      </c>
      <c r="D22" s="1560">
        <v>61505675.411640003</v>
      </c>
      <c r="E22" s="785">
        <v>194681.52668999997</v>
      </c>
      <c r="F22" s="785">
        <v>11974465.04865</v>
      </c>
      <c r="G22" s="785">
        <v>4647036.3316799998</v>
      </c>
      <c r="H22" s="785">
        <v>29373.965579999996</v>
      </c>
      <c r="I22" s="785">
        <v>1248831.22275</v>
      </c>
      <c r="J22" s="785">
        <v>8730031.8704100009</v>
      </c>
      <c r="K22" s="785">
        <v>6078648.2941300003</v>
      </c>
      <c r="L22" s="785">
        <v>10019957.158989999</v>
      </c>
      <c r="M22" s="1542">
        <v>0</v>
      </c>
      <c r="N22" s="785">
        <v>13983474.446599999</v>
      </c>
      <c r="O22" s="785">
        <v>1428545.9892500001</v>
      </c>
      <c r="P22" s="1485">
        <v>239860.85788999998</v>
      </c>
      <c r="Q22" s="785">
        <v>5854822.4079300007</v>
      </c>
      <c r="R22" s="785">
        <v>0</v>
      </c>
      <c r="S22" s="785">
        <v>0</v>
      </c>
      <c r="T22" s="785">
        <v>186812.82926</v>
      </c>
      <c r="U22" s="785">
        <v>1000940.4477499999</v>
      </c>
      <c r="V22" s="785">
        <v>15831601.88841</v>
      </c>
      <c r="W22" s="785">
        <v>3487348.4724099999</v>
      </c>
      <c r="X22" s="785">
        <v>606760.79608</v>
      </c>
      <c r="Y22" s="1146">
        <v>149093059.52760997</v>
      </c>
      <c r="Z22" s="785">
        <v>0</v>
      </c>
      <c r="AA22" s="1146">
        <v>149093059.52760997</v>
      </c>
    </row>
    <row r="23" spans="1:29" s="147" customFormat="1" ht="51" customHeight="1" x14ac:dyDescent="0.25">
      <c r="A23" s="145" t="s">
        <v>378</v>
      </c>
      <c r="B23" s="146" t="s">
        <v>360</v>
      </c>
      <c r="C23" s="785">
        <v>0</v>
      </c>
      <c r="D23" s="785">
        <v>0</v>
      </c>
      <c r="E23" s="785">
        <v>0</v>
      </c>
      <c r="F23" s="785">
        <v>0</v>
      </c>
      <c r="G23" s="785">
        <v>0</v>
      </c>
      <c r="H23" s="785">
        <v>0</v>
      </c>
      <c r="I23" s="785">
        <v>324.00344999999999</v>
      </c>
      <c r="J23" s="785">
        <v>0</v>
      </c>
      <c r="K23" s="785">
        <v>0</v>
      </c>
      <c r="L23" s="785">
        <v>0</v>
      </c>
      <c r="M23" s="1542">
        <v>0</v>
      </c>
      <c r="N23" s="785">
        <v>-4102.3307299999997</v>
      </c>
      <c r="O23" s="785">
        <v>0</v>
      </c>
      <c r="P23" s="1485">
        <v>0</v>
      </c>
      <c r="Q23" s="785">
        <v>0</v>
      </c>
      <c r="R23" s="785">
        <v>0</v>
      </c>
      <c r="S23" s="785">
        <v>0</v>
      </c>
      <c r="T23" s="785">
        <v>0</v>
      </c>
      <c r="U23" s="785">
        <v>0</v>
      </c>
      <c r="V23" s="785">
        <v>0</v>
      </c>
      <c r="W23" s="785">
        <v>0</v>
      </c>
      <c r="X23" s="785">
        <v>0</v>
      </c>
      <c r="Y23" s="1146">
        <v>-3778.3272799999995</v>
      </c>
      <c r="Z23" s="785">
        <v>0</v>
      </c>
      <c r="AA23" s="1146">
        <v>-3778.3272799999995</v>
      </c>
    </row>
    <row r="24" spans="1:29" ht="51" customHeight="1" x14ac:dyDescent="0.7">
      <c r="A24" s="145" t="s">
        <v>379</v>
      </c>
      <c r="B24" s="146" t="s">
        <v>362</v>
      </c>
      <c r="C24" s="785">
        <v>97762.817220000012</v>
      </c>
      <c r="D24" s="785">
        <v>2345730.8372499999</v>
      </c>
      <c r="E24" s="785">
        <v>63684.669430000009</v>
      </c>
      <c r="F24" s="785">
        <v>442551.03914999997</v>
      </c>
      <c r="G24" s="785">
        <v>573069.40266000002</v>
      </c>
      <c r="H24" s="785">
        <v>0</v>
      </c>
      <c r="I24" s="785">
        <v>73998.48808000001</v>
      </c>
      <c r="J24" s="785">
        <v>1666022.2227899998</v>
      </c>
      <c r="K24" s="785">
        <v>1510449.4037299997</v>
      </c>
      <c r="L24" s="785">
        <v>187930.61268999998</v>
      </c>
      <c r="M24" s="1542">
        <v>0</v>
      </c>
      <c r="N24" s="785">
        <v>3103157.59773</v>
      </c>
      <c r="O24" s="785">
        <v>72225.623540000001</v>
      </c>
      <c r="P24" s="1485">
        <v>16177.494319999998</v>
      </c>
      <c r="Q24" s="785">
        <v>146514.17715999999</v>
      </c>
      <c r="R24" s="785">
        <v>0</v>
      </c>
      <c r="S24" s="785">
        <v>0</v>
      </c>
      <c r="T24" s="785">
        <v>23873.001260000001</v>
      </c>
      <c r="U24" s="785">
        <v>202990.12840000002</v>
      </c>
      <c r="V24" s="785">
        <v>0</v>
      </c>
      <c r="W24" s="785">
        <v>645522.45050000004</v>
      </c>
      <c r="X24" s="785">
        <v>81444.390019999992</v>
      </c>
      <c r="Y24" s="1146">
        <v>11253104.355929999</v>
      </c>
      <c r="Z24" s="785">
        <v>0</v>
      </c>
      <c r="AA24" s="1146">
        <v>11253104.355929999</v>
      </c>
    </row>
    <row r="25" spans="1:29" ht="57" customHeight="1" x14ac:dyDescent="0.7">
      <c r="A25" s="154" t="s">
        <v>380</v>
      </c>
      <c r="B25" s="155" t="s">
        <v>364</v>
      </c>
      <c r="C25" s="1108">
        <v>1946427.7442899998</v>
      </c>
      <c r="D25" s="1108">
        <v>59159944.574390002</v>
      </c>
      <c r="E25" s="1108">
        <v>130996.85725999996</v>
      </c>
      <c r="F25" s="1108">
        <v>11531914.009500001</v>
      </c>
      <c r="G25" s="1108">
        <v>4073966.9290199997</v>
      </c>
      <c r="H25" s="1108">
        <v>29373.965579999996</v>
      </c>
      <c r="I25" s="1108">
        <v>1175156.7381199999</v>
      </c>
      <c r="J25" s="1108">
        <v>7064009.6476200009</v>
      </c>
      <c r="K25" s="1108">
        <v>4568198.8904000008</v>
      </c>
      <c r="L25" s="1108">
        <v>9832026.5462999996</v>
      </c>
      <c r="M25" s="1543">
        <v>0</v>
      </c>
      <c r="N25" s="1108">
        <v>10876214.518139999</v>
      </c>
      <c r="O25" s="1108">
        <v>1356320.36571</v>
      </c>
      <c r="P25" s="1486">
        <v>223683.36356999999</v>
      </c>
      <c r="Q25" s="1108">
        <v>5708308.2307700003</v>
      </c>
      <c r="R25" s="1108">
        <v>0</v>
      </c>
      <c r="S25" s="1108">
        <v>0</v>
      </c>
      <c r="T25" s="1108">
        <v>162939.82800000001</v>
      </c>
      <c r="U25" s="1108">
        <v>797950.31934999989</v>
      </c>
      <c r="V25" s="1108">
        <v>15831601.88841</v>
      </c>
      <c r="W25" s="1108">
        <v>2841826.0219099997</v>
      </c>
      <c r="X25" s="1108">
        <v>525316.40605999995</v>
      </c>
      <c r="Y25" s="1147">
        <v>137836176.84440005</v>
      </c>
      <c r="Z25" s="1108">
        <v>0</v>
      </c>
      <c r="AA25" s="1147">
        <v>137836176.84440005</v>
      </c>
    </row>
    <row r="27" spans="1:29" x14ac:dyDescent="0.7"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87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</row>
    <row r="28" spans="1:29" x14ac:dyDescent="0.7"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87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</row>
    <row r="30" spans="1:29" x14ac:dyDescent="0.7">
      <c r="C30" s="1487"/>
      <c r="D30" s="1487"/>
      <c r="E30" s="1487"/>
      <c r="F30" s="1487"/>
      <c r="G30" s="1487"/>
      <c r="H30" s="1487"/>
      <c r="I30" s="1487"/>
      <c r="J30" s="1487"/>
      <c r="K30" s="1487"/>
      <c r="L30" s="1487"/>
      <c r="M30" s="1487"/>
      <c r="N30" s="1487"/>
      <c r="O30" s="1487"/>
      <c r="P30" s="1487"/>
      <c r="Q30" s="1487"/>
      <c r="R30" s="1487"/>
      <c r="S30" s="1487"/>
      <c r="T30" s="1487"/>
      <c r="U30" s="1487"/>
      <c r="V30" s="1487"/>
      <c r="W30" s="1487"/>
      <c r="X30" s="1487"/>
      <c r="Y30" s="1487"/>
      <c r="Z30" s="1487"/>
      <c r="AA30" s="1487"/>
    </row>
    <row r="31" spans="1:29" x14ac:dyDescent="0.7"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</row>
    <row r="32" spans="1:29" x14ac:dyDescent="0.7"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</row>
    <row r="34" spans="4:27" x14ac:dyDescent="0.7"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</row>
  </sheetData>
  <mergeCells count="6"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3" orientation="landscape" r:id="rId1"/>
  <headerFooter>
    <oddFooter>&amp;C23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6" tint="0.79998168889431442"/>
    <pageSetUpPr fitToPage="1"/>
  </sheetPr>
  <dimension ref="A1:AA45"/>
  <sheetViews>
    <sheetView view="pageBreakPreview" zoomScale="55" zoomScaleNormal="55" zoomScaleSheetLayoutView="55" workbookViewId="0">
      <pane xSplit="2" ySplit="5" topLeftCell="F17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9" defaultRowHeight="24.6" x14ac:dyDescent="0.7"/>
  <cols>
    <col min="1" max="1" width="36.3984375" style="12" customWidth="1"/>
    <col min="2" max="2" width="32.8984375" style="12" hidden="1" customWidth="1"/>
    <col min="3" max="3" width="13.69921875" style="143" bestFit="1" customWidth="1"/>
    <col min="4" max="4" width="14.8984375" style="12" bestFit="1" customWidth="1"/>
    <col min="5" max="5" width="12.296875" style="12" bestFit="1" customWidth="1"/>
    <col min="6" max="6" width="13.296875" style="12" bestFit="1" customWidth="1"/>
    <col min="7" max="7" width="13.3984375" style="12" bestFit="1" customWidth="1"/>
    <col min="8" max="8" width="14.3984375" style="12" customWidth="1"/>
    <col min="9" max="9" width="13.69921875" style="12" bestFit="1" customWidth="1"/>
    <col min="10" max="11" width="15.3984375" style="12" bestFit="1" customWidth="1"/>
    <col min="12" max="12" width="13.69921875" style="12" bestFit="1" customWidth="1"/>
    <col min="13" max="13" width="12" style="12" customWidth="1"/>
    <col min="14" max="14" width="14.69921875" style="12" bestFit="1" customWidth="1"/>
    <col min="15" max="15" width="14.296875" style="12" customWidth="1"/>
    <col min="16" max="16" width="12" style="12" bestFit="1" customWidth="1"/>
    <col min="17" max="17" width="15.3984375" style="12" bestFit="1" customWidth="1"/>
    <col min="18" max="18" width="10.09765625" style="12" customWidth="1"/>
    <col min="19" max="19" width="13" style="12" hidden="1" customWidth="1"/>
    <col min="20" max="20" width="12" style="12" bestFit="1" customWidth="1"/>
    <col min="21" max="21" width="13" style="12" bestFit="1" customWidth="1"/>
    <col min="22" max="22" width="15.3984375" style="12" bestFit="1" customWidth="1"/>
    <col min="23" max="23" width="13.69921875" style="12" bestFit="1" customWidth="1"/>
    <col min="24" max="24" width="12" style="12" bestFit="1" customWidth="1"/>
    <col min="25" max="25" width="15.3984375" style="12" bestFit="1" customWidth="1"/>
    <col min="26" max="26" width="12.8984375" style="12" customWidth="1"/>
    <col min="27" max="27" width="15.3984375" style="12" bestFit="1" customWidth="1"/>
    <col min="28" max="16384" width="9" style="12"/>
  </cols>
  <sheetData>
    <row r="1" spans="1:27" s="22" customFormat="1" ht="33.6" x14ac:dyDescent="0.95">
      <c r="A1" s="1809" t="s">
        <v>919</v>
      </c>
      <c r="B1" s="1809"/>
      <c r="C1" s="1809"/>
      <c r="D1" s="1809"/>
      <c r="E1" s="1809"/>
      <c r="F1" s="1809"/>
    </row>
    <row r="2" spans="1:27" s="22" customFormat="1" ht="33.6" x14ac:dyDescent="0.95">
      <c r="A2" s="1809" t="s">
        <v>966</v>
      </c>
      <c r="B2" s="1809"/>
      <c r="C2" s="1809"/>
      <c r="D2" s="1809"/>
      <c r="E2" s="1809"/>
      <c r="F2" s="1809"/>
    </row>
    <row r="3" spans="1:27" x14ac:dyDescent="0.7">
      <c r="A3" s="47"/>
      <c r="B3" s="47"/>
      <c r="C3" s="1096">
        <v>1000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787" t="s">
        <v>439</v>
      </c>
      <c r="Z3" s="1787"/>
      <c r="AA3" s="1787"/>
    </row>
    <row r="4" spans="1:27" x14ac:dyDescent="0.7">
      <c r="A4" s="1817" t="s">
        <v>0</v>
      </c>
      <c r="B4" s="1818"/>
      <c r="C4" s="1812" t="s">
        <v>351</v>
      </c>
      <c r="D4" s="1812"/>
      <c r="E4" s="1812"/>
      <c r="F4" s="1812"/>
      <c r="G4" s="1812"/>
      <c r="H4" s="1812"/>
      <c r="I4" s="1812"/>
      <c r="J4" s="1812"/>
      <c r="K4" s="1812"/>
      <c r="L4" s="1812"/>
      <c r="M4" s="1812"/>
      <c r="N4" s="1812"/>
      <c r="O4" s="1812"/>
      <c r="P4" s="1812"/>
      <c r="Q4" s="1812"/>
      <c r="R4" s="1812"/>
      <c r="S4" s="1812"/>
      <c r="T4" s="1812"/>
      <c r="U4" s="1812"/>
      <c r="V4" s="1812"/>
      <c r="W4" s="1812"/>
      <c r="X4" s="1812"/>
      <c r="Y4" s="1810" t="s">
        <v>250</v>
      </c>
      <c r="Z4" s="1813" t="s">
        <v>355</v>
      </c>
      <c r="AA4" s="1810" t="s">
        <v>381</v>
      </c>
    </row>
    <row r="5" spans="1:27" x14ac:dyDescent="0.7">
      <c r="A5" s="1819"/>
      <c r="B5" s="1820"/>
      <c r="C5" s="141" t="s">
        <v>636</v>
      </c>
      <c r="D5" s="1097" t="s">
        <v>159</v>
      </c>
      <c r="E5" s="1097" t="s">
        <v>694</v>
      </c>
      <c r="F5" s="1097" t="s">
        <v>160</v>
      </c>
      <c r="G5" s="1097" t="s">
        <v>161</v>
      </c>
      <c r="H5" s="1097" t="s">
        <v>162</v>
      </c>
      <c r="I5" s="1097" t="s">
        <v>163</v>
      </c>
      <c r="J5" s="1097" t="s">
        <v>164</v>
      </c>
      <c r="K5" s="1097" t="s">
        <v>165</v>
      </c>
      <c r="L5" s="1097" t="s">
        <v>166</v>
      </c>
      <c r="M5" s="1097" t="s">
        <v>690</v>
      </c>
      <c r="N5" s="1097" t="s">
        <v>167</v>
      </c>
      <c r="O5" s="1097" t="s">
        <v>168</v>
      </c>
      <c r="P5" s="49" t="s">
        <v>169</v>
      </c>
      <c r="Q5" s="1097" t="s">
        <v>170</v>
      </c>
      <c r="R5" s="1097" t="s">
        <v>171</v>
      </c>
      <c r="S5" s="1097" t="s">
        <v>172</v>
      </c>
      <c r="T5" s="1097" t="s">
        <v>695</v>
      </c>
      <c r="U5" s="1097" t="s">
        <v>884</v>
      </c>
      <c r="V5" s="1097" t="s">
        <v>173</v>
      </c>
      <c r="W5" s="1097" t="s">
        <v>174</v>
      </c>
      <c r="X5" s="1097" t="s">
        <v>691</v>
      </c>
      <c r="Y5" s="1821"/>
      <c r="Z5" s="1814"/>
      <c r="AA5" s="1811"/>
    </row>
    <row r="6" spans="1:27" ht="51" customHeight="1" x14ac:dyDescent="0.7">
      <c r="A6" s="148" t="s">
        <v>352</v>
      </c>
      <c r="B6" s="149" t="s">
        <v>356</v>
      </c>
      <c r="C6" s="435"/>
      <c r="D6" s="1149"/>
      <c r="E6" s="1149"/>
      <c r="F6" s="1149"/>
      <c r="G6" s="1149"/>
      <c r="H6" s="1149"/>
      <c r="I6" s="1149"/>
      <c r="J6" s="1149"/>
      <c r="K6" s="1149"/>
      <c r="L6" s="1149"/>
      <c r="M6" s="1553"/>
      <c r="N6" s="1149"/>
      <c r="O6" s="1149"/>
      <c r="P6" s="1149"/>
      <c r="Q6" s="1149"/>
      <c r="R6" s="1149"/>
      <c r="S6" s="1149"/>
      <c r="T6" s="1149"/>
      <c r="U6" s="1149"/>
      <c r="V6" s="1149"/>
      <c r="W6" s="1149"/>
      <c r="X6" s="1149"/>
      <c r="Y6" s="1150"/>
      <c r="Z6" s="1149"/>
      <c r="AA6" s="1150"/>
    </row>
    <row r="7" spans="1:27" ht="51" customHeight="1" x14ac:dyDescent="0.7">
      <c r="A7" s="145" t="s">
        <v>357</v>
      </c>
      <c r="B7" s="146" t="s">
        <v>358</v>
      </c>
      <c r="C7" s="1151">
        <v>108081.29192</v>
      </c>
      <c r="D7" s="1151">
        <v>435135.58389000001</v>
      </c>
      <c r="E7" s="1151">
        <v>3354.1889000000001</v>
      </c>
      <c r="F7" s="1151">
        <v>130902.02240999999</v>
      </c>
      <c r="G7" s="1151">
        <v>48754.936409999995</v>
      </c>
      <c r="H7" s="1151">
        <v>0</v>
      </c>
      <c r="I7" s="1151">
        <v>111206.21058</v>
      </c>
      <c r="J7" s="1151">
        <v>196271.63627000002</v>
      </c>
      <c r="K7" s="1151">
        <v>66496.78009</v>
      </c>
      <c r="L7" s="1151">
        <v>116550.81079</v>
      </c>
      <c r="M7" s="1554"/>
      <c r="N7" s="1151">
        <v>113862.15119</v>
      </c>
      <c r="O7" s="1151">
        <v>19565.296969999999</v>
      </c>
      <c r="P7" s="1151">
        <v>520.89193</v>
      </c>
      <c r="Q7" s="1151">
        <v>725208.68370000005</v>
      </c>
      <c r="R7" s="1151">
        <v>0</v>
      </c>
      <c r="S7" s="1151"/>
      <c r="T7" s="1151">
        <v>3150.4540999999999</v>
      </c>
      <c r="U7" s="1151">
        <v>13205.24476</v>
      </c>
      <c r="V7" s="1151">
        <v>221381.59302</v>
      </c>
      <c r="W7" s="1151">
        <v>25145.828160000001</v>
      </c>
      <c r="X7" s="1151">
        <v>13627.485050000001</v>
      </c>
      <c r="Y7" s="1152">
        <v>2352421.0901399995</v>
      </c>
      <c r="Z7" s="1151">
        <v>0</v>
      </c>
      <c r="AA7" s="1152">
        <v>2352421.0901399995</v>
      </c>
    </row>
    <row r="8" spans="1:27" s="147" customFormat="1" ht="51" customHeight="1" x14ac:dyDescent="0.25">
      <c r="A8" s="145" t="s">
        <v>359</v>
      </c>
      <c r="B8" s="146" t="s">
        <v>360</v>
      </c>
      <c r="C8" s="1151">
        <v>0</v>
      </c>
      <c r="D8" s="1151">
        <v>0</v>
      </c>
      <c r="E8" s="1151">
        <v>0</v>
      </c>
      <c r="F8" s="1151">
        <v>0</v>
      </c>
      <c r="G8" s="1151">
        <v>0</v>
      </c>
      <c r="H8" s="1151">
        <v>0</v>
      </c>
      <c r="I8" s="1151">
        <v>324.00344999999999</v>
      </c>
      <c r="J8" s="1151">
        <v>0</v>
      </c>
      <c r="K8" s="1151">
        <v>0</v>
      </c>
      <c r="L8" s="1151">
        <v>0</v>
      </c>
      <c r="M8" s="1554"/>
      <c r="N8" s="1151">
        <v>218.20954</v>
      </c>
      <c r="O8" s="1151">
        <v>0</v>
      </c>
      <c r="P8" s="1151">
        <v>0</v>
      </c>
      <c r="Q8" s="1151">
        <v>0</v>
      </c>
      <c r="R8" s="1151">
        <v>0</v>
      </c>
      <c r="S8" s="1151"/>
      <c r="T8" s="1151">
        <v>0</v>
      </c>
      <c r="U8" s="1151">
        <v>0</v>
      </c>
      <c r="V8" s="1151">
        <v>0</v>
      </c>
      <c r="W8" s="1151">
        <v>0</v>
      </c>
      <c r="X8" s="1151">
        <v>0</v>
      </c>
      <c r="Y8" s="1152">
        <v>542.21298999999999</v>
      </c>
      <c r="Z8" s="1151">
        <v>0</v>
      </c>
      <c r="AA8" s="1152">
        <v>542.21298999999999</v>
      </c>
    </row>
    <row r="9" spans="1:27" s="147" customFormat="1" ht="51" customHeight="1" x14ac:dyDescent="0.25">
      <c r="A9" s="145" t="s">
        <v>361</v>
      </c>
      <c r="B9" s="146" t="s">
        <v>362</v>
      </c>
      <c r="C9" s="1151">
        <v>0</v>
      </c>
      <c r="D9" s="1151">
        <v>7242.2662699999992</v>
      </c>
      <c r="E9" s="1151">
        <v>1408.0336499999999</v>
      </c>
      <c r="F9" s="1151">
        <v>405.42715000000004</v>
      </c>
      <c r="G9" s="1151">
        <v>3170.4792699999998</v>
      </c>
      <c r="H9" s="1151">
        <v>0</v>
      </c>
      <c r="I9" s="1151">
        <v>3905.1937799999996</v>
      </c>
      <c r="J9" s="1151">
        <v>64129.605320000002</v>
      </c>
      <c r="K9" s="1151">
        <v>28150.535459999999</v>
      </c>
      <c r="L9" s="1151">
        <v>1067.56125</v>
      </c>
      <c r="M9" s="1554"/>
      <c r="N9" s="1151">
        <v>69204.227769999998</v>
      </c>
      <c r="O9" s="1151">
        <v>2591.37761</v>
      </c>
      <c r="P9" s="1151">
        <v>13.775</v>
      </c>
      <c r="Q9" s="1151">
        <v>-5680.8717999999999</v>
      </c>
      <c r="R9" s="1151">
        <v>0</v>
      </c>
      <c r="S9" s="1151"/>
      <c r="T9" s="1151">
        <v>1407.35717</v>
      </c>
      <c r="U9" s="1153">
        <v>750.06465000000003</v>
      </c>
      <c r="V9" s="1151">
        <v>0</v>
      </c>
      <c r="W9" s="1151">
        <v>13720.51339</v>
      </c>
      <c r="X9" s="1151">
        <v>0</v>
      </c>
      <c r="Y9" s="1152">
        <v>191485.54593999998</v>
      </c>
      <c r="Z9" s="1151">
        <v>0</v>
      </c>
      <c r="AA9" s="1152">
        <v>191485.54593999998</v>
      </c>
    </row>
    <row r="10" spans="1:27" s="147" customFormat="1" ht="51" customHeight="1" x14ac:dyDescent="0.25">
      <c r="A10" s="145" t="s">
        <v>363</v>
      </c>
      <c r="B10" s="146" t="s">
        <v>364</v>
      </c>
      <c r="C10" s="1154">
        <v>108081.29192</v>
      </c>
      <c r="D10" s="1154">
        <v>427893.31761999999</v>
      </c>
      <c r="E10" s="1154">
        <v>1946.1552500000003</v>
      </c>
      <c r="F10" s="1154">
        <v>130496.59525999999</v>
      </c>
      <c r="G10" s="1154">
        <v>45584.457139999999</v>
      </c>
      <c r="H10" s="1154">
        <v>0</v>
      </c>
      <c r="I10" s="1154">
        <v>107625.02025</v>
      </c>
      <c r="J10" s="1154">
        <v>132142.03095000001</v>
      </c>
      <c r="K10" s="1154">
        <v>38346.244630000001</v>
      </c>
      <c r="L10" s="1154">
        <v>115483.24954</v>
      </c>
      <c r="M10" s="1555">
        <v>0</v>
      </c>
      <c r="N10" s="1154">
        <v>44876.132960000003</v>
      </c>
      <c r="O10" s="1154">
        <v>16973.91936</v>
      </c>
      <c r="P10" s="1154">
        <v>507.11693000000002</v>
      </c>
      <c r="Q10" s="1154">
        <v>730889.55550000002</v>
      </c>
      <c r="R10" s="1154">
        <v>0</v>
      </c>
      <c r="S10" s="1154">
        <v>0</v>
      </c>
      <c r="T10" s="1154">
        <v>1743.0969299999999</v>
      </c>
      <c r="U10" s="1154">
        <v>12455.180109999999</v>
      </c>
      <c r="V10" s="1154">
        <v>221381.59302</v>
      </c>
      <c r="W10" s="1154">
        <v>11425.314770000001</v>
      </c>
      <c r="X10" s="1154">
        <v>13627.485050000001</v>
      </c>
      <c r="Y10" s="1155">
        <v>2161477.7571899998</v>
      </c>
      <c r="Z10" s="1154">
        <v>0</v>
      </c>
      <c r="AA10" s="1155">
        <v>2161477.7571899998</v>
      </c>
    </row>
    <row r="11" spans="1:27" s="147" customFormat="1" ht="51" customHeight="1" x14ac:dyDescent="0.25">
      <c r="A11" s="153" t="s">
        <v>353</v>
      </c>
      <c r="B11" s="149" t="s">
        <v>365</v>
      </c>
      <c r="C11" s="1151"/>
      <c r="D11" s="1151"/>
      <c r="E11" s="1151"/>
      <c r="F11" s="1151"/>
      <c r="G11" s="1151"/>
      <c r="H11" s="1151"/>
      <c r="I11" s="1151"/>
      <c r="J11" s="1151"/>
      <c r="K11" s="1151"/>
      <c r="L11" s="1151"/>
      <c r="M11" s="1554"/>
      <c r="N11" s="1151"/>
      <c r="O11" s="1151"/>
      <c r="P11" s="1151"/>
      <c r="Q11" s="1151"/>
      <c r="R11" s="1151"/>
      <c r="S11" s="1151"/>
      <c r="T11" s="1151"/>
      <c r="U11" s="1151"/>
      <c r="V11" s="1151"/>
      <c r="W11" s="1151"/>
      <c r="X11" s="1151"/>
      <c r="Y11" s="1156"/>
      <c r="Z11" s="1151"/>
      <c r="AA11" s="1156"/>
    </row>
    <row r="12" spans="1:27" s="147" customFormat="1" ht="51" customHeight="1" x14ac:dyDescent="0.25">
      <c r="A12" s="145" t="s">
        <v>366</v>
      </c>
      <c r="B12" s="146" t="s">
        <v>358</v>
      </c>
      <c r="C12" s="1151">
        <v>325593.19932000001</v>
      </c>
      <c r="D12" s="1151">
        <v>2762442.8160000001</v>
      </c>
      <c r="E12" s="1151">
        <v>1637.7692199999999</v>
      </c>
      <c r="F12" s="1151">
        <v>460286.54388999997</v>
      </c>
      <c r="G12" s="1151">
        <v>312594.82380000001</v>
      </c>
      <c r="H12" s="1151">
        <v>3051.4234000000001</v>
      </c>
      <c r="I12" s="1151">
        <v>22481.002909999999</v>
      </c>
      <c r="J12" s="1151">
        <v>433454.19975000003</v>
      </c>
      <c r="K12" s="1151">
        <v>109729.22433</v>
      </c>
      <c r="L12" s="1151">
        <v>254899.70231999998</v>
      </c>
      <c r="M12" s="1554"/>
      <c r="N12" s="1151">
        <v>720437.85733000003</v>
      </c>
      <c r="O12" s="1151">
        <v>261495.65693</v>
      </c>
      <c r="P12" s="1151">
        <v>14481.44641</v>
      </c>
      <c r="Q12" s="1151">
        <v>2079307.77731</v>
      </c>
      <c r="R12" s="1151">
        <v>0</v>
      </c>
      <c r="S12" s="1151"/>
      <c r="T12" s="1151">
        <v>20357.901100000003</v>
      </c>
      <c r="U12" s="1151">
        <v>95744.973159999994</v>
      </c>
      <c r="V12" s="1151">
        <v>1774773.1386900002</v>
      </c>
      <c r="W12" s="1151">
        <v>183743.74628999998</v>
      </c>
      <c r="X12" s="1151">
        <v>37704.846960000003</v>
      </c>
      <c r="Y12" s="1152">
        <v>9874218.0491199996</v>
      </c>
      <c r="Z12" s="1151">
        <v>0</v>
      </c>
      <c r="AA12" s="1152">
        <v>9874218.0491199996</v>
      </c>
    </row>
    <row r="13" spans="1:27" s="147" customFormat="1" ht="51" customHeight="1" x14ac:dyDescent="0.25">
      <c r="A13" s="145" t="s">
        <v>367</v>
      </c>
      <c r="B13" s="146" t="s">
        <v>360</v>
      </c>
      <c r="C13" s="1151">
        <v>0</v>
      </c>
      <c r="D13" s="1151">
        <v>0</v>
      </c>
      <c r="E13" s="1151">
        <v>0</v>
      </c>
      <c r="F13" s="1151">
        <v>0</v>
      </c>
      <c r="G13" s="1151">
        <v>0</v>
      </c>
      <c r="H13" s="1151">
        <v>0</v>
      </c>
      <c r="I13" s="1151">
        <v>0</v>
      </c>
      <c r="J13" s="1151">
        <v>0</v>
      </c>
      <c r="K13" s="1151">
        <v>0</v>
      </c>
      <c r="L13" s="1151">
        <v>0</v>
      </c>
      <c r="M13" s="1554"/>
      <c r="N13" s="1151">
        <v>0</v>
      </c>
      <c r="O13" s="1151">
        <v>0</v>
      </c>
      <c r="P13" s="1151">
        <v>0</v>
      </c>
      <c r="Q13" s="1151">
        <v>0</v>
      </c>
      <c r="R13" s="1151">
        <v>0</v>
      </c>
      <c r="S13" s="1151"/>
      <c r="T13" s="1151">
        <v>0</v>
      </c>
      <c r="U13" s="1151">
        <v>0</v>
      </c>
      <c r="V13" s="1151">
        <v>0</v>
      </c>
      <c r="W13" s="1151">
        <v>0</v>
      </c>
      <c r="X13" s="1151">
        <v>0</v>
      </c>
      <c r="Y13" s="1152">
        <v>0</v>
      </c>
      <c r="Z13" s="1151">
        <v>0</v>
      </c>
      <c r="AA13" s="1152">
        <v>0</v>
      </c>
    </row>
    <row r="14" spans="1:27" s="147" customFormat="1" ht="51" customHeight="1" x14ac:dyDescent="0.25">
      <c r="A14" s="145" t="s">
        <v>368</v>
      </c>
      <c r="B14" s="146" t="s">
        <v>362</v>
      </c>
      <c r="C14" s="1151">
        <v>0</v>
      </c>
      <c r="D14" s="1151">
        <v>20145.824840000001</v>
      </c>
      <c r="E14" s="1151">
        <v>480.10003</v>
      </c>
      <c r="F14" s="1151">
        <v>14364.15302</v>
      </c>
      <c r="G14" s="1151">
        <v>15160.9403</v>
      </c>
      <c r="H14" s="1151">
        <v>0</v>
      </c>
      <c r="I14" s="1151">
        <v>1646.5671200000002</v>
      </c>
      <c r="J14" s="1151">
        <v>275049.04994</v>
      </c>
      <c r="K14" s="1151">
        <v>80936.209640000001</v>
      </c>
      <c r="L14" s="1151">
        <v>11174.926230000001</v>
      </c>
      <c r="M14" s="1554"/>
      <c r="N14" s="1151">
        <v>125174.41499999999</v>
      </c>
      <c r="O14" s="1151">
        <v>7161.1222900000002</v>
      </c>
      <c r="P14" s="1151">
        <v>68.677820000000011</v>
      </c>
      <c r="Q14" s="1151">
        <v>50492.210119999996</v>
      </c>
      <c r="R14" s="1151">
        <v>0</v>
      </c>
      <c r="S14" s="1151"/>
      <c r="T14" s="1151">
        <v>8414.4427599999999</v>
      </c>
      <c r="U14" s="1151">
        <v>5162.77153</v>
      </c>
      <c r="V14" s="1151">
        <v>0</v>
      </c>
      <c r="W14" s="1151">
        <v>30293.69785</v>
      </c>
      <c r="X14" s="1151">
        <v>0</v>
      </c>
      <c r="Y14" s="1152">
        <v>645725.1084899999</v>
      </c>
      <c r="Z14" s="1151">
        <v>0</v>
      </c>
      <c r="AA14" s="1152">
        <v>645725.1084899999</v>
      </c>
    </row>
    <row r="15" spans="1:27" s="147" customFormat="1" ht="51" customHeight="1" x14ac:dyDescent="0.25">
      <c r="A15" s="145" t="s">
        <v>369</v>
      </c>
      <c r="B15" s="146" t="s">
        <v>364</v>
      </c>
      <c r="C15" s="1154">
        <v>325593.19932000001</v>
      </c>
      <c r="D15" s="1154">
        <v>2742296.9911600002</v>
      </c>
      <c r="E15" s="1154">
        <v>1157.6691899999998</v>
      </c>
      <c r="F15" s="1154">
        <v>445922.39086999994</v>
      </c>
      <c r="G15" s="1154">
        <v>297433.8835</v>
      </c>
      <c r="H15" s="1154">
        <v>3051.4234000000001</v>
      </c>
      <c r="I15" s="1154">
        <v>20834.43579</v>
      </c>
      <c r="J15" s="1154">
        <v>158405.14981000003</v>
      </c>
      <c r="K15" s="1154">
        <v>28793.014689999996</v>
      </c>
      <c r="L15" s="1154">
        <v>243724.77608999997</v>
      </c>
      <c r="M15" s="1555">
        <v>0</v>
      </c>
      <c r="N15" s="1154">
        <v>595263.44232999999</v>
      </c>
      <c r="O15" s="1154">
        <v>254334.53464</v>
      </c>
      <c r="P15" s="1154">
        <v>14412.76859</v>
      </c>
      <c r="Q15" s="1154">
        <v>2028815.5671900001</v>
      </c>
      <c r="R15" s="1154">
        <v>0</v>
      </c>
      <c r="S15" s="1154">
        <v>0</v>
      </c>
      <c r="T15" s="1154">
        <v>11943.458340000003</v>
      </c>
      <c r="U15" s="1154">
        <v>90582.201629999996</v>
      </c>
      <c r="V15" s="1154">
        <v>1774773.1386900002</v>
      </c>
      <c r="W15" s="1154">
        <v>153450.04843999998</v>
      </c>
      <c r="X15" s="1154">
        <v>37704.846960000003</v>
      </c>
      <c r="Y15" s="1155">
        <v>9228492.9406300019</v>
      </c>
      <c r="Z15" s="1154">
        <v>0</v>
      </c>
      <c r="AA15" s="1155">
        <v>9228492.9406300019</v>
      </c>
    </row>
    <row r="16" spans="1:27" s="147" customFormat="1" ht="51" customHeight="1" x14ac:dyDescent="0.25">
      <c r="A16" s="153" t="s">
        <v>354</v>
      </c>
      <c r="B16" s="149" t="s">
        <v>370</v>
      </c>
      <c r="C16" s="1151"/>
      <c r="D16" s="1151"/>
      <c r="E16" s="1151"/>
      <c r="F16" s="1151"/>
      <c r="G16" s="1151"/>
      <c r="H16" s="1151"/>
      <c r="I16" s="1151"/>
      <c r="J16" s="1151"/>
      <c r="K16" s="1151"/>
      <c r="L16" s="1151"/>
      <c r="M16" s="1554"/>
      <c r="N16" s="1151"/>
      <c r="O16" s="1151"/>
      <c r="P16" s="1151"/>
      <c r="Q16" s="1151"/>
      <c r="R16" s="1151"/>
      <c r="S16" s="1151"/>
      <c r="T16" s="1151"/>
      <c r="U16" s="1151"/>
      <c r="V16" s="1151"/>
      <c r="W16" s="1151"/>
      <c r="X16" s="1151"/>
      <c r="Y16" s="1156"/>
      <c r="Z16" s="1151"/>
      <c r="AA16" s="1156"/>
    </row>
    <row r="17" spans="1:27" s="147" customFormat="1" ht="51" customHeight="1" x14ac:dyDescent="0.25">
      <c r="A17" s="145" t="s">
        <v>371</v>
      </c>
      <c r="B17" s="146" t="s">
        <v>358</v>
      </c>
      <c r="C17" s="1151">
        <v>74875.028000000006</v>
      </c>
      <c r="D17" s="1151">
        <v>0</v>
      </c>
      <c r="E17" s="1151">
        <v>0</v>
      </c>
      <c r="F17" s="1151">
        <v>40527.764999999999</v>
      </c>
      <c r="G17" s="1151">
        <v>0</v>
      </c>
      <c r="H17" s="1151">
        <v>0</v>
      </c>
      <c r="I17" s="1151">
        <v>257459.364</v>
      </c>
      <c r="J17" s="1151">
        <v>1990531.07531</v>
      </c>
      <c r="K17" s="1151">
        <v>1570337.899</v>
      </c>
      <c r="L17" s="1151">
        <v>311056.49125999998</v>
      </c>
      <c r="M17" s="1554"/>
      <c r="N17" s="1151">
        <v>555871.21155000001</v>
      </c>
      <c r="O17" s="1151">
        <v>35425.215950000005</v>
      </c>
      <c r="P17" s="1151">
        <v>0</v>
      </c>
      <c r="Q17" s="1151">
        <v>1057585.699</v>
      </c>
      <c r="R17" s="1151">
        <v>0</v>
      </c>
      <c r="S17" s="1153"/>
      <c r="T17" s="1151">
        <v>139892.61300000001</v>
      </c>
      <c r="U17" s="1151">
        <v>51907.902000000002</v>
      </c>
      <c r="V17" s="1151">
        <v>1108435.6070000001</v>
      </c>
      <c r="W17" s="1151">
        <v>19745.348000000002</v>
      </c>
      <c r="X17" s="1151">
        <v>0</v>
      </c>
      <c r="Y17" s="1152">
        <v>7213651.2190699996</v>
      </c>
      <c r="Z17" s="1151">
        <v>0</v>
      </c>
      <c r="AA17" s="1152">
        <v>7213651.2190699996</v>
      </c>
    </row>
    <row r="18" spans="1:27" s="147" customFormat="1" ht="51" customHeight="1" x14ac:dyDescent="0.25">
      <c r="A18" s="145" t="s">
        <v>372</v>
      </c>
      <c r="B18" s="146" t="s">
        <v>360</v>
      </c>
      <c r="C18" s="1151">
        <v>0</v>
      </c>
      <c r="D18" s="1151">
        <v>0</v>
      </c>
      <c r="E18" s="1151">
        <v>0</v>
      </c>
      <c r="F18" s="1151">
        <v>0</v>
      </c>
      <c r="G18" s="1151">
        <v>0</v>
      </c>
      <c r="H18" s="1151">
        <v>0</v>
      </c>
      <c r="I18" s="1151">
        <v>0</v>
      </c>
      <c r="J18" s="1151">
        <v>0</v>
      </c>
      <c r="K18" s="1151">
        <v>0</v>
      </c>
      <c r="L18" s="1151">
        <v>0</v>
      </c>
      <c r="M18" s="1554"/>
      <c r="N18" s="1151">
        <v>0</v>
      </c>
      <c r="O18" s="1151">
        <v>0</v>
      </c>
      <c r="P18" s="1151">
        <v>0</v>
      </c>
      <c r="Q18" s="1151">
        <v>0</v>
      </c>
      <c r="R18" s="1151">
        <v>0</v>
      </c>
      <c r="S18" s="1151"/>
      <c r="T18" s="1151">
        <v>0</v>
      </c>
      <c r="U18" s="1151">
        <v>0</v>
      </c>
      <c r="V18" s="1151">
        <v>0</v>
      </c>
      <c r="W18" s="1151">
        <v>0</v>
      </c>
      <c r="X18" s="1151">
        <v>0</v>
      </c>
      <c r="Y18" s="1152">
        <v>0</v>
      </c>
      <c r="Z18" s="1151">
        <v>0</v>
      </c>
      <c r="AA18" s="1152">
        <v>0</v>
      </c>
    </row>
    <row r="19" spans="1:27" s="147" customFormat="1" ht="51" customHeight="1" x14ac:dyDescent="0.25">
      <c r="A19" s="145" t="s">
        <v>373</v>
      </c>
      <c r="B19" s="146" t="s">
        <v>362</v>
      </c>
      <c r="C19" s="1151">
        <v>0</v>
      </c>
      <c r="D19" s="1151">
        <v>0</v>
      </c>
      <c r="E19" s="1151">
        <v>0</v>
      </c>
      <c r="F19" s="1151">
        <v>0</v>
      </c>
      <c r="G19" s="1151">
        <v>0</v>
      </c>
      <c r="H19" s="1151">
        <v>0</v>
      </c>
      <c r="I19" s="1151">
        <v>0</v>
      </c>
      <c r="J19" s="1151">
        <v>176.36291</v>
      </c>
      <c r="K19" s="1151">
        <v>67580.605840000004</v>
      </c>
      <c r="L19" s="1151">
        <v>0</v>
      </c>
      <c r="M19" s="1554"/>
      <c r="N19" s="1151">
        <v>0</v>
      </c>
      <c r="O19" s="1151">
        <v>0</v>
      </c>
      <c r="P19" s="1151">
        <v>0</v>
      </c>
      <c r="Q19" s="1151">
        <v>33187.654190000001</v>
      </c>
      <c r="R19" s="1151">
        <v>0</v>
      </c>
      <c r="S19" s="1151"/>
      <c r="T19" s="1151">
        <v>0</v>
      </c>
      <c r="U19" s="1151">
        <v>0</v>
      </c>
      <c r="V19" s="1151">
        <v>0</v>
      </c>
      <c r="W19" s="1151">
        <v>1220.885</v>
      </c>
      <c r="X19" s="1151">
        <v>0</v>
      </c>
      <c r="Y19" s="1152">
        <v>102165.50794</v>
      </c>
      <c r="Z19" s="1151">
        <v>0</v>
      </c>
      <c r="AA19" s="1152">
        <v>102165.50794</v>
      </c>
    </row>
    <row r="20" spans="1:27" s="147" customFormat="1" ht="51" customHeight="1" x14ac:dyDescent="0.25">
      <c r="A20" s="145" t="s">
        <v>374</v>
      </c>
      <c r="B20" s="146" t="s">
        <v>364</v>
      </c>
      <c r="C20" s="1154">
        <v>74875.028000000006</v>
      </c>
      <c r="D20" s="1154">
        <v>0</v>
      </c>
      <c r="E20" s="1154">
        <v>0</v>
      </c>
      <c r="F20" s="1154">
        <v>40527.764999999999</v>
      </c>
      <c r="G20" s="1154">
        <v>0</v>
      </c>
      <c r="H20" s="1154">
        <v>0</v>
      </c>
      <c r="I20" s="1154">
        <v>257459.364</v>
      </c>
      <c r="J20" s="1154">
        <v>1990354.7124000001</v>
      </c>
      <c r="K20" s="1154">
        <v>1502757.2931599999</v>
      </c>
      <c r="L20" s="1154">
        <v>311056.49125999998</v>
      </c>
      <c r="M20" s="1555">
        <v>0</v>
      </c>
      <c r="N20" s="1154">
        <v>555871.21155000001</v>
      </c>
      <c r="O20" s="1154">
        <v>35425.215950000005</v>
      </c>
      <c r="P20" s="1154">
        <v>0</v>
      </c>
      <c r="Q20" s="1154">
        <v>1024398.04481</v>
      </c>
      <c r="R20" s="1154">
        <v>0</v>
      </c>
      <c r="S20" s="1154">
        <v>0</v>
      </c>
      <c r="T20" s="1154">
        <v>139892.61300000001</v>
      </c>
      <c r="U20" s="1154">
        <v>51907.902000000002</v>
      </c>
      <c r="V20" s="1154">
        <v>1108435.6070000001</v>
      </c>
      <c r="W20" s="1154">
        <v>18524.463000000003</v>
      </c>
      <c r="X20" s="1154">
        <v>0</v>
      </c>
      <c r="Y20" s="1155">
        <v>7111485.7111299997</v>
      </c>
      <c r="Z20" s="1154">
        <v>0</v>
      </c>
      <c r="AA20" s="1155">
        <v>7111485.7111299997</v>
      </c>
    </row>
    <row r="21" spans="1:27" s="147" customFormat="1" ht="51" customHeight="1" x14ac:dyDescent="0.25">
      <c r="A21" s="153" t="s">
        <v>375</v>
      </c>
      <c r="B21" s="149" t="s">
        <v>376</v>
      </c>
      <c r="C21" s="1151"/>
      <c r="D21" s="1151"/>
      <c r="E21" s="1151"/>
      <c r="F21" s="1151"/>
      <c r="G21" s="1151"/>
      <c r="H21" s="1151"/>
      <c r="I21" s="1151"/>
      <c r="J21" s="1151"/>
      <c r="K21" s="1151"/>
      <c r="L21" s="1151"/>
      <c r="M21" s="1554"/>
      <c r="N21" s="1151"/>
      <c r="P21" s="1151"/>
      <c r="Q21" s="1151"/>
      <c r="R21" s="1151"/>
      <c r="S21" s="1151"/>
      <c r="T21" s="1151"/>
      <c r="U21" s="1151"/>
      <c r="V21" s="1151"/>
      <c r="W21" s="1151"/>
      <c r="X21" s="1151"/>
      <c r="Y21" s="1156"/>
      <c r="Z21" s="1151"/>
      <c r="AA21" s="1156"/>
    </row>
    <row r="22" spans="1:27" s="147" customFormat="1" ht="51" customHeight="1" x14ac:dyDescent="0.25">
      <c r="A22" s="145" t="s">
        <v>377</v>
      </c>
      <c r="B22" s="146" t="s">
        <v>358</v>
      </c>
      <c r="C22" s="1151">
        <v>508549.51923999999</v>
      </c>
      <c r="D22" s="1151">
        <v>3197578.39989</v>
      </c>
      <c r="E22" s="1151">
        <v>4991.9581200000002</v>
      </c>
      <c r="F22" s="1151">
        <v>631716.33129999996</v>
      </c>
      <c r="G22" s="1151">
        <v>361349.76020999998</v>
      </c>
      <c r="H22" s="1151">
        <v>3051.4234000000001</v>
      </c>
      <c r="I22" s="1151">
        <v>391146.57749</v>
      </c>
      <c r="J22" s="1151">
        <v>2620256.91133</v>
      </c>
      <c r="K22" s="1151">
        <v>1746563.9034199999</v>
      </c>
      <c r="L22" s="1151">
        <v>682507.00436999998</v>
      </c>
      <c r="M22" s="1554">
        <v>0</v>
      </c>
      <c r="N22" s="1151">
        <v>1390171.22007</v>
      </c>
      <c r="O22" s="1151">
        <v>316486.16985000001</v>
      </c>
      <c r="P22" s="1151">
        <v>15002.33834</v>
      </c>
      <c r="Q22" s="1151">
        <v>3862102.1600100002</v>
      </c>
      <c r="R22" s="1151">
        <v>0</v>
      </c>
      <c r="S22" s="1151">
        <v>0</v>
      </c>
      <c r="T22" s="1151">
        <v>163400.9682</v>
      </c>
      <c r="U22" s="1151">
        <v>160858.11992</v>
      </c>
      <c r="V22" s="1151">
        <v>3104590.3387100003</v>
      </c>
      <c r="W22" s="1151">
        <v>228634.92244999998</v>
      </c>
      <c r="X22" s="1151">
        <v>51332.332010000006</v>
      </c>
      <c r="Y22" s="1152">
        <v>19440290.35833</v>
      </c>
      <c r="Z22" s="1151">
        <v>0</v>
      </c>
      <c r="AA22" s="1152">
        <v>19440290.35833</v>
      </c>
    </row>
    <row r="23" spans="1:27" s="147" customFormat="1" ht="51" customHeight="1" x14ac:dyDescent="0.25">
      <c r="A23" s="145" t="s">
        <v>378</v>
      </c>
      <c r="B23" s="146" t="s">
        <v>360</v>
      </c>
      <c r="C23" s="1151">
        <v>0</v>
      </c>
      <c r="D23" s="1151">
        <v>0</v>
      </c>
      <c r="E23" s="1151">
        <v>0</v>
      </c>
      <c r="F23" s="1151">
        <v>0</v>
      </c>
      <c r="G23" s="1151">
        <v>0</v>
      </c>
      <c r="H23" s="1151">
        <v>0</v>
      </c>
      <c r="I23" s="1151">
        <v>324.00344999999999</v>
      </c>
      <c r="J23" s="1151">
        <v>0</v>
      </c>
      <c r="K23" s="1151">
        <v>0</v>
      </c>
      <c r="L23" s="1151">
        <v>0</v>
      </c>
      <c r="M23" s="1554">
        <v>0</v>
      </c>
      <c r="N23" s="1151">
        <v>218.20954</v>
      </c>
      <c r="O23" s="1151">
        <v>0</v>
      </c>
      <c r="P23" s="1151">
        <v>0</v>
      </c>
      <c r="Q23" s="1151">
        <v>0</v>
      </c>
      <c r="R23" s="1151">
        <v>0</v>
      </c>
      <c r="S23" s="1151">
        <v>0</v>
      </c>
      <c r="T23" s="1151">
        <v>0</v>
      </c>
      <c r="U23" s="1151">
        <v>0</v>
      </c>
      <c r="V23" s="1151">
        <v>0</v>
      </c>
      <c r="W23" s="1151">
        <v>0</v>
      </c>
      <c r="X23" s="1151">
        <v>0</v>
      </c>
      <c r="Y23" s="1152">
        <v>542.21298999999999</v>
      </c>
      <c r="Z23" s="1151">
        <v>0</v>
      </c>
      <c r="AA23" s="1152">
        <v>542.21298999999999</v>
      </c>
    </row>
    <row r="24" spans="1:27" ht="51" customHeight="1" x14ac:dyDescent="0.7">
      <c r="A24" s="145" t="s">
        <v>379</v>
      </c>
      <c r="B24" s="146" t="s">
        <v>362</v>
      </c>
      <c r="C24" s="1151">
        <v>0</v>
      </c>
      <c r="D24" s="1151">
        <v>27388.091110000001</v>
      </c>
      <c r="E24" s="1151">
        <v>1888.1336799999999</v>
      </c>
      <c r="F24" s="1151">
        <v>14769.580169999999</v>
      </c>
      <c r="G24" s="1151">
        <v>18331.419569999998</v>
      </c>
      <c r="H24" s="1151">
        <v>0</v>
      </c>
      <c r="I24" s="1151">
        <v>5551.7608999999993</v>
      </c>
      <c r="J24" s="1151">
        <v>339355.01817000005</v>
      </c>
      <c r="K24" s="1151">
        <v>176667.35094</v>
      </c>
      <c r="L24" s="1151">
        <v>12242.487480000002</v>
      </c>
      <c r="M24" s="1554">
        <v>0</v>
      </c>
      <c r="N24" s="1151">
        <v>194378.64276999998</v>
      </c>
      <c r="O24" s="1151">
        <v>9752.4999000000007</v>
      </c>
      <c r="P24" s="1151">
        <v>82.452820000000017</v>
      </c>
      <c r="Q24" s="1151">
        <v>77998.992509999996</v>
      </c>
      <c r="R24" s="1151">
        <v>0</v>
      </c>
      <c r="S24" s="1151">
        <v>0</v>
      </c>
      <c r="T24" s="1151">
        <v>9821.7999299999992</v>
      </c>
      <c r="U24" s="1151">
        <v>5912.8361800000002</v>
      </c>
      <c r="V24" s="1151">
        <v>0</v>
      </c>
      <c r="W24" s="1151">
        <v>45235.096240000006</v>
      </c>
      <c r="X24" s="1151">
        <v>0</v>
      </c>
      <c r="Y24" s="1152">
        <v>939376.16237000015</v>
      </c>
      <c r="Z24" s="1151">
        <v>0</v>
      </c>
      <c r="AA24" s="1152">
        <v>939376.16237000015</v>
      </c>
    </row>
    <row r="25" spans="1:27" ht="51" customHeight="1" x14ac:dyDescent="0.7">
      <c r="A25" s="154" t="s">
        <v>380</v>
      </c>
      <c r="B25" s="155" t="s">
        <v>364</v>
      </c>
      <c r="C25" s="1154">
        <v>508549.51923999999</v>
      </c>
      <c r="D25" s="1154">
        <v>3170190.3087800001</v>
      </c>
      <c r="E25" s="1154">
        <v>3103.8244400000003</v>
      </c>
      <c r="F25" s="1154">
        <v>616946.75112999999</v>
      </c>
      <c r="G25" s="1154">
        <v>343018.34063999995</v>
      </c>
      <c r="H25" s="1154">
        <v>3051.4234000000001</v>
      </c>
      <c r="I25" s="1157">
        <v>385918.82004000002</v>
      </c>
      <c r="J25" s="1154">
        <v>2280901.89316</v>
      </c>
      <c r="K25" s="1154">
        <v>1569896.5524799998</v>
      </c>
      <c r="L25" s="1154">
        <v>670264.51688999997</v>
      </c>
      <c r="M25" s="1555">
        <v>0</v>
      </c>
      <c r="N25" s="1154">
        <v>1196010.78684</v>
      </c>
      <c r="O25" s="1154">
        <v>306733.66995000001</v>
      </c>
      <c r="P25" s="1154">
        <v>14919.88552</v>
      </c>
      <c r="Q25" s="1154">
        <v>3784103.1675000004</v>
      </c>
      <c r="R25" s="1154">
        <v>0</v>
      </c>
      <c r="S25" s="1154">
        <v>0</v>
      </c>
      <c r="T25" s="1154">
        <v>153579.16826999999</v>
      </c>
      <c r="U25" s="1154">
        <v>154945.28373999998</v>
      </c>
      <c r="V25" s="1154">
        <v>3104590.3387100003</v>
      </c>
      <c r="W25" s="1154">
        <v>183399.82620999997</v>
      </c>
      <c r="X25" s="1154">
        <v>51332.332010000006</v>
      </c>
      <c r="Y25" s="1155">
        <v>18501456.408950001</v>
      </c>
      <c r="Z25" s="1154">
        <v>0</v>
      </c>
      <c r="AA25" s="1155">
        <v>18501456.408950001</v>
      </c>
    </row>
    <row r="27" spans="1:27" x14ac:dyDescent="0.7">
      <c r="C27" s="647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</row>
    <row r="28" spans="1:27" x14ac:dyDescent="0.7"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</row>
    <row r="29" spans="1:27" x14ac:dyDescent="0.7"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</row>
    <row r="30" spans="1:27" x14ac:dyDescent="0.7"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</row>
    <row r="31" spans="1:27" x14ac:dyDescent="0.7"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</row>
    <row r="32" spans="1:27" x14ac:dyDescent="0.7"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</row>
    <row r="33" spans="4:27" x14ac:dyDescent="0.7"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</row>
    <row r="34" spans="4:27" x14ac:dyDescent="0.7"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</row>
    <row r="35" spans="4:27" x14ac:dyDescent="0.7"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</row>
    <row r="36" spans="4:27" x14ac:dyDescent="0.7"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</row>
    <row r="37" spans="4:27" x14ac:dyDescent="0.7"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</row>
    <row r="38" spans="4:27" x14ac:dyDescent="0.7"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</row>
    <row r="39" spans="4:27" x14ac:dyDescent="0.7"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</row>
    <row r="40" spans="4:27" x14ac:dyDescent="0.7"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</row>
    <row r="41" spans="4:27" x14ac:dyDescent="0.7"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</row>
    <row r="42" spans="4:27" x14ac:dyDescent="0.7"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</row>
    <row r="43" spans="4:27" x14ac:dyDescent="0.7"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</row>
    <row r="44" spans="4:27" x14ac:dyDescent="0.7"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</row>
    <row r="45" spans="4:27" x14ac:dyDescent="0.7"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</row>
  </sheetData>
  <mergeCells count="8">
    <mergeCell ref="A1:F1"/>
    <mergeCell ref="A2:F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6" orientation="landscape" r:id="rId1"/>
  <headerFooter>
    <oddFooter>&amp;C23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6" tint="0.79998168889431442"/>
    <pageSetUpPr fitToPage="1"/>
  </sheetPr>
  <dimension ref="A1:AA45"/>
  <sheetViews>
    <sheetView view="pageBreakPreview" zoomScale="55" zoomScaleNormal="70" zoomScaleSheetLayoutView="55" workbookViewId="0">
      <pane xSplit="2" ySplit="5" topLeftCell="G19" activePane="bottomRight" state="frozen"/>
      <selection activeCell="B3" sqref="B3"/>
      <selection pane="topRight" activeCell="B3" sqref="B3"/>
      <selection pane="bottomLeft" activeCell="B3" sqref="B3"/>
      <selection pane="bottomRight" activeCell="A2" sqref="A2:F2"/>
    </sheetView>
  </sheetViews>
  <sheetFormatPr defaultColWidth="9" defaultRowHeight="24.6" x14ac:dyDescent="0.7"/>
  <cols>
    <col min="1" max="1" width="47.59765625" style="12" customWidth="1"/>
    <col min="2" max="2" width="32.8984375" style="12" hidden="1" customWidth="1"/>
    <col min="3" max="3" width="14.69921875" style="143" bestFit="1" customWidth="1"/>
    <col min="4" max="4" width="16.3984375" style="12" bestFit="1" customWidth="1"/>
    <col min="5" max="5" width="13.09765625" style="12" bestFit="1" customWidth="1"/>
    <col min="6" max="6" width="14.8984375" style="12" bestFit="1" customWidth="1"/>
    <col min="7" max="7" width="15.3984375" style="12" bestFit="1" customWidth="1"/>
    <col min="8" max="8" width="14" style="12" customWidth="1"/>
    <col min="9" max="9" width="15.59765625" style="12" customWidth="1"/>
    <col min="10" max="10" width="14.3984375" style="12" customWidth="1"/>
    <col min="11" max="11" width="14.3984375" style="12" bestFit="1" customWidth="1"/>
    <col min="12" max="12" width="14.8984375" style="12" bestFit="1" customWidth="1"/>
    <col min="13" max="13" width="12" style="12" bestFit="1" customWidth="1"/>
    <col min="14" max="14" width="14.8984375" style="12" bestFit="1" customWidth="1"/>
    <col min="15" max="15" width="14.296875" style="12" customWidth="1"/>
    <col min="16" max="16" width="13.296875" style="12" bestFit="1" customWidth="1"/>
    <col min="17" max="17" width="13.3984375" style="12" bestFit="1" customWidth="1"/>
    <col min="18" max="18" width="10.8984375" style="12" bestFit="1" customWidth="1"/>
    <col min="19" max="19" width="13.296875" style="12" hidden="1" customWidth="1"/>
    <col min="20" max="20" width="13.09765625" style="12" customWidth="1"/>
    <col min="21" max="21" width="13" style="12" bestFit="1" customWidth="1"/>
    <col min="22" max="22" width="15.3984375" style="12" bestFit="1" customWidth="1"/>
    <col min="23" max="23" width="14.8984375" style="12" bestFit="1" customWidth="1"/>
    <col min="24" max="24" width="13" style="12" bestFit="1" customWidth="1"/>
    <col min="25" max="25" width="15.69921875" style="12" bestFit="1" customWidth="1"/>
    <col min="26" max="26" width="13.69921875" style="12" customWidth="1"/>
    <col min="27" max="27" width="15.69921875" style="12" bestFit="1" customWidth="1"/>
    <col min="28" max="16384" width="9" style="12"/>
  </cols>
  <sheetData>
    <row r="1" spans="1:27" s="22" customFormat="1" ht="33.6" x14ac:dyDescent="0.95">
      <c r="A1" s="1809" t="s">
        <v>920</v>
      </c>
      <c r="B1" s="1809"/>
      <c r="C1" s="1809"/>
      <c r="D1" s="1809"/>
      <c r="E1" s="1809"/>
      <c r="F1" s="1809"/>
    </row>
    <row r="2" spans="1:27" s="22" customFormat="1" ht="33.6" x14ac:dyDescent="0.95">
      <c r="A2" s="1809" t="s">
        <v>967</v>
      </c>
      <c r="B2" s="1809"/>
      <c r="C2" s="1809"/>
      <c r="D2" s="1809"/>
      <c r="E2" s="1809"/>
      <c r="F2" s="1809"/>
    </row>
    <row r="3" spans="1:27" x14ac:dyDescent="0.7">
      <c r="A3" s="47"/>
      <c r="B3" s="47"/>
      <c r="C3" s="1158">
        <v>1000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787" t="s">
        <v>439</v>
      </c>
      <c r="Z3" s="1787"/>
      <c r="AA3" s="1787"/>
    </row>
    <row r="4" spans="1:27" x14ac:dyDescent="0.7">
      <c r="A4" s="1817" t="s">
        <v>0</v>
      </c>
      <c r="B4" s="1818"/>
      <c r="C4" s="1812" t="s">
        <v>351</v>
      </c>
      <c r="D4" s="1812"/>
      <c r="E4" s="1812"/>
      <c r="F4" s="1812"/>
      <c r="G4" s="1812"/>
      <c r="H4" s="1812"/>
      <c r="I4" s="1812"/>
      <c r="J4" s="1812"/>
      <c r="K4" s="1812"/>
      <c r="L4" s="1812"/>
      <c r="M4" s="1812"/>
      <c r="N4" s="1812"/>
      <c r="O4" s="1812"/>
      <c r="P4" s="1812"/>
      <c r="Q4" s="1812"/>
      <c r="R4" s="1812"/>
      <c r="S4" s="1812"/>
      <c r="T4" s="1812"/>
      <c r="U4" s="1812"/>
      <c r="V4" s="1812"/>
      <c r="W4" s="1812"/>
      <c r="X4" s="1812"/>
      <c r="Y4" s="1810" t="s">
        <v>250</v>
      </c>
      <c r="Z4" s="1813" t="s">
        <v>355</v>
      </c>
      <c r="AA4" s="1810" t="s">
        <v>381</v>
      </c>
    </row>
    <row r="5" spans="1:27" x14ac:dyDescent="0.7">
      <c r="A5" s="1819"/>
      <c r="B5" s="1820"/>
      <c r="C5" s="141" t="s">
        <v>636</v>
      </c>
      <c r="D5" s="1097" t="s">
        <v>159</v>
      </c>
      <c r="E5" s="1097" t="s">
        <v>694</v>
      </c>
      <c r="F5" s="1097" t="s">
        <v>160</v>
      </c>
      <c r="G5" s="1097" t="s">
        <v>161</v>
      </c>
      <c r="H5" s="1097" t="s">
        <v>162</v>
      </c>
      <c r="I5" s="1097" t="s">
        <v>163</v>
      </c>
      <c r="J5" s="1097" t="s">
        <v>164</v>
      </c>
      <c r="K5" s="1097" t="s">
        <v>165</v>
      </c>
      <c r="L5" s="1097" t="s">
        <v>166</v>
      </c>
      <c r="M5" s="1097" t="s">
        <v>690</v>
      </c>
      <c r="N5" s="1097" t="s">
        <v>167</v>
      </c>
      <c r="O5" s="1097" t="s">
        <v>168</v>
      </c>
      <c r="P5" s="49" t="s">
        <v>169</v>
      </c>
      <c r="Q5" s="1097" t="s">
        <v>170</v>
      </c>
      <c r="R5" s="1097" t="s">
        <v>171</v>
      </c>
      <c r="S5" s="1097" t="s">
        <v>172</v>
      </c>
      <c r="T5" s="1097" t="s">
        <v>695</v>
      </c>
      <c r="U5" s="1097" t="s">
        <v>884</v>
      </c>
      <c r="V5" s="1097" t="s">
        <v>173</v>
      </c>
      <c r="W5" s="1097" t="s">
        <v>174</v>
      </c>
      <c r="X5" s="1097" t="s">
        <v>691</v>
      </c>
      <c r="Y5" s="1821"/>
      <c r="Z5" s="1814"/>
      <c r="AA5" s="1811"/>
    </row>
    <row r="6" spans="1:27" ht="51" customHeight="1" x14ac:dyDescent="0.7">
      <c r="A6" s="1129" t="s">
        <v>546</v>
      </c>
      <c r="B6" s="437" t="s">
        <v>356</v>
      </c>
      <c r="C6" s="142"/>
      <c r="D6" s="1159"/>
      <c r="E6" s="1159"/>
      <c r="F6" s="1159"/>
      <c r="G6" s="1159"/>
      <c r="H6" s="1159"/>
      <c r="I6" s="1159"/>
      <c r="J6" s="1159"/>
      <c r="K6" s="1159"/>
      <c r="L6" s="1159"/>
      <c r="M6" s="1556"/>
      <c r="N6" s="1149"/>
      <c r="O6" s="1159"/>
      <c r="P6" s="1159"/>
      <c r="Q6" s="1159"/>
      <c r="R6" s="1159"/>
      <c r="S6" s="1159"/>
      <c r="T6" s="1159"/>
      <c r="U6" s="1159"/>
      <c r="V6" s="1159"/>
      <c r="W6" s="1159"/>
      <c r="X6" s="1159"/>
      <c r="Y6" s="1160"/>
      <c r="Z6" s="1159"/>
      <c r="AA6" s="1160"/>
    </row>
    <row r="7" spans="1:27" ht="59.25" customHeight="1" x14ac:dyDescent="0.7">
      <c r="A7" s="1132" t="s">
        <v>357</v>
      </c>
      <c r="B7" s="1133" t="s">
        <v>358</v>
      </c>
      <c r="C7" s="1161">
        <v>341985.48</v>
      </c>
      <c r="D7" s="1161">
        <v>11309713.777319999</v>
      </c>
      <c r="E7" s="1161">
        <v>131954.92212</v>
      </c>
      <c r="F7" s="1161">
        <v>2082307.59757</v>
      </c>
      <c r="G7" s="1161">
        <v>650940.11537999997</v>
      </c>
      <c r="H7" s="1161">
        <v>0</v>
      </c>
      <c r="I7" s="1161">
        <v>124949.23476000001</v>
      </c>
      <c r="J7" s="1161">
        <v>1588981.0244700001</v>
      </c>
      <c r="K7" s="1161">
        <v>1220544.57128</v>
      </c>
      <c r="L7" s="1161">
        <v>1126989.61678</v>
      </c>
      <c r="M7" s="1557"/>
      <c r="N7" s="1151">
        <v>1918284.17188</v>
      </c>
      <c r="O7" s="1161">
        <v>221742.49035000001</v>
      </c>
      <c r="P7" s="1161">
        <v>4901.6716900000001</v>
      </c>
      <c r="Q7" s="1161">
        <v>427691.23041000002</v>
      </c>
      <c r="R7" s="1161">
        <v>0</v>
      </c>
      <c r="S7" s="1161"/>
      <c r="T7" s="1161">
        <v>10857.39856</v>
      </c>
      <c r="U7" s="1161">
        <v>149468.89946000002</v>
      </c>
      <c r="V7" s="1161">
        <v>2135405.76761</v>
      </c>
      <c r="W7" s="1161">
        <v>387248.05602999998</v>
      </c>
      <c r="X7" s="1161">
        <v>113398.56998</v>
      </c>
      <c r="Y7" s="1162">
        <v>23947364.595649995</v>
      </c>
      <c r="Z7" s="1151">
        <v>0</v>
      </c>
      <c r="AA7" s="1162">
        <v>23947364.595649995</v>
      </c>
    </row>
    <row r="8" spans="1:27" s="1136" customFormat="1" ht="59.25" customHeight="1" x14ac:dyDescent="0.25">
      <c r="A8" s="1132" t="s">
        <v>359</v>
      </c>
      <c r="B8" s="1133" t="s">
        <v>360</v>
      </c>
      <c r="C8" s="1161">
        <v>0</v>
      </c>
      <c r="D8" s="1161">
        <v>0</v>
      </c>
      <c r="E8" s="1161">
        <v>0</v>
      </c>
      <c r="F8" s="1161">
        <v>0</v>
      </c>
      <c r="G8" s="1161">
        <v>0</v>
      </c>
      <c r="H8" s="1161">
        <v>0</v>
      </c>
      <c r="I8" s="1161">
        <v>0</v>
      </c>
      <c r="J8" s="1161">
        <v>0</v>
      </c>
      <c r="K8" s="1161">
        <v>0</v>
      </c>
      <c r="L8" s="1161">
        <v>0</v>
      </c>
      <c r="M8" s="1557"/>
      <c r="N8" s="1151">
        <v>-3989.2879700000003</v>
      </c>
      <c r="O8" s="1161">
        <v>0</v>
      </c>
      <c r="P8" s="1161">
        <v>0</v>
      </c>
      <c r="Q8" s="1161">
        <v>0</v>
      </c>
      <c r="R8" s="1161">
        <v>0</v>
      </c>
      <c r="S8" s="1161"/>
      <c r="T8" s="1161">
        <v>0</v>
      </c>
      <c r="U8" s="1161">
        <v>0</v>
      </c>
      <c r="V8" s="1161">
        <v>0</v>
      </c>
      <c r="W8" s="1161">
        <v>0</v>
      </c>
      <c r="X8" s="1161">
        <v>0</v>
      </c>
      <c r="Y8" s="1162">
        <v>-3989.2879700000003</v>
      </c>
      <c r="Z8" s="1151">
        <v>0</v>
      </c>
      <c r="AA8" s="1162">
        <v>-3989.2879700000003</v>
      </c>
    </row>
    <row r="9" spans="1:27" s="1136" customFormat="1" ht="59.25" customHeight="1" x14ac:dyDescent="0.25">
      <c r="A9" s="1132" t="s">
        <v>361</v>
      </c>
      <c r="B9" s="1133" t="s">
        <v>362</v>
      </c>
      <c r="C9" s="1161">
        <v>0</v>
      </c>
      <c r="D9" s="1161">
        <v>548838.34195000003</v>
      </c>
      <c r="E9" s="1161">
        <v>44940.788229999998</v>
      </c>
      <c r="F9" s="1161">
        <v>117027.85205</v>
      </c>
      <c r="G9" s="1161">
        <v>94418.942609999998</v>
      </c>
      <c r="H9" s="1161">
        <v>0</v>
      </c>
      <c r="I9" s="1161">
        <v>0</v>
      </c>
      <c r="J9" s="1161">
        <v>615812.05541999999</v>
      </c>
      <c r="K9" s="1161">
        <v>208611.42918000001</v>
      </c>
      <c r="L9" s="1161">
        <v>18213.952079999999</v>
      </c>
      <c r="M9" s="1557"/>
      <c r="N9" s="1151">
        <v>913437.64945603302</v>
      </c>
      <c r="O9" s="1161">
        <v>18643.627820000002</v>
      </c>
      <c r="P9" s="1161">
        <v>1216.8383000000001</v>
      </c>
      <c r="Q9" s="1161">
        <v>8529.2168199999996</v>
      </c>
      <c r="R9" s="1161">
        <v>0</v>
      </c>
      <c r="S9" s="1161"/>
      <c r="T9" s="1161">
        <v>5698.8589400000001</v>
      </c>
      <c r="U9" s="1161">
        <v>48118.784460000003</v>
      </c>
      <c r="V9" s="1161">
        <v>0</v>
      </c>
      <c r="W9" s="1161">
        <v>11418.03584</v>
      </c>
      <c r="X9" s="1161">
        <v>76571.882559999998</v>
      </c>
      <c r="Y9" s="1162">
        <v>2731498.2557160337</v>
      </c>
      <c r="Z9" s="1151">
        <v>0</v>
      </c>
      <c r="AA9" s="1162">
        <v>2731498.2557160337</v>
      </c>
    </row>
    <row r="10" spans="1:27" s="147" customFormat="1" ht="51" customHeight="1" x14ac:dyDescent="0.25">
      <c r="A10" s="145" t="s">
        <v>363</v>
      </c>
      <c r="B10" s="146" t="s">
        <v>364</v>
      </c>
      <c r="C10" s="1154">
        <v>341985.48</v>
      </c>
      <c r="D10" s="1154">
        <v>10760875.43537</v>
      </c>
      <c r="E10" s="1154">
        <v>87014.133889999997</v>
      </c>
      <c r="F10" s="1154">
        <v>1965279.7455199999</v>
      </c>
      <c r="G10" s="1154">
        <v>556521.17276999995</v>
      </c>
      <c r="H10" s="1154">
        <v>0</v>
      </c>
      <c r="I10" s="1154">
        <v>124949.23476000001</v>
      </c>
      <c r="J10" s="1154">
        <v>973168.96905000007</v>
      </c>
      <c r="K10" s="1154">
        <v>1011933.1421000001</v>
      </c>
      <c r="L10" s="1154">
        <v>1108775.6647000001</v>
      </c>
      <c r="M10" s="1555">
        <v>0</v>
      </c>
      <c r="N10" s="1154">
        <v>1000857.2344539671</v>
      </c>
      <c r="O10" s="1154">
        <v>203098.86253000001</v>
      </c>
      <c r="P10" s="1154">
        <v>3684.8333899999998</v>
      </c>
      <c r="Q10" s="1154">
        <v>419162.01359000005</v>
      </c>
      <c r="R10" s="1154">
        <v>0</v>
      </c>
      <c r="S10" s="1154">
        <v>0</v>
      </c>
      <c r="T10" s="1154">
        <v>5158.5396199999996</v>
      </c>
      <c r="U10" s="1154">
        <v>101350.11500000002</v>
      </c>
      <c r="V10" s="1154">
        <v>2135405.76761</v>
      </c>
      <c r="W10" s="1154">
        <v>375830.02018999995</v>
      </c>
      <c r="X10" s="1154">
        <v>36826.687420000002</v>
      </c>
      <c r="Y10" s="1155">
        <v>21211877.051963966</v>
      </c>
      <c r="Z10" s="1154">
        <v>0</v>
      </c>
      <c r="AA10" s="1155">
        <v>21211877.051963966</v>
      </c>
    </row>
    <row r="11" spans="1:27" s="1136" customFormat="1" ht="51" customHeight="1" x14ac:dyDescent="0.25">
      <c r="A11" s="1140" t="s">
        <v>547</v>
      </c>
      <c r="B11" s="437" t="s">
        <v>365</v>
      </c>
      <c r="C11" s="1161"/>
      <c r="D11" s="1161"/>
      <c r="E11" s="1161"/>
      <c r="F11" s="1161"/>
      <c r="G11" s="1161"/>
      <c r="H11" s="1161"/>
      <c r="I11" s="1161"/>
      <c r="J11" s="1161"/>
      <c r="K11" s="1161"/>
      <c r="L11" s="1161"/>
      <c r="M11" s="1557"/>
      <c r="N11" s="1151"/>
      <c r="O11" s="1161"/>
      <c r="P11" s="1161"/>
      <c r="Q11" s="1161"/>
      <c r="R11" s="1161"/>
      <c r="S11" s="1161"/>
      <c r="T11" s="1161"/>
      <c r="U11" s="1161"/>
      <c r="V11" s="1161"/>
      <c r="W11" s="1161"/>
      <c r="X11" s="1161"/>
      <c r="Y11" s="1163"/>
      <c r="Z11" s="1151"/>
      <c r="AA11" s="1163"/>
    </row>
    <row r="12" spans="1:27" s="1136" customFormat="1" ht="59.25" customHeight="1" x14ac:dyDescent="0.25">
      <c r="A12" s="1132" t="s">
        <v>366</v>
      </c>
      <c r="B12" s="1133" t="s">
        <v>358</v>
      </c>
      <c r="C12" s="1161">
        <v>989281.29377999995</v>
      </c>
      <c r="D12" s="1161">
        <v>46998383.23443</v>
      </c>
      <c r="E12" s="1161">
        <v>54653.063179999997</v>
      </c>
      <c r="F12" s="1161">
        <v>9078280.3835300002</v>
      </c>
      <c r="G12" s="1161">
        <v>3337601.0020100004</v>
      </c>
      <c r="H12" s="1161">
        <v>25258.85528</v>
      </c>
      <c r="I12" s="1161">
        <v>152540.58594999998</v>
      </c>
      <c r="J12" s="1161">
        <v>3090262.3739200002</v>
      </c>
      <c r="K12" s="1161">
        <v>1772748.32182</v>
      </c>
      <c r="L12" s="1161">
        <v>7180104.17973</v>
      </c>
      <c r="M12" s="1557"/>
      <c r="N12" s="1151">
        <v>8360014.6869399995</v>
      </c>
      <c r="O12" s="1161">
        <v>890317.32904999994</v>
      </c>
      <c r="P12" s="1161">
        <v>209648.80916</v>
      </c>
      <c r="Q12" s="1161">
        <v>1156266.1082000001</v>
      </c>
      <c r="R12" s="1161">
        <v>0</v>
      </c>
      <c r="S12" s="1161"/>
      <c r="T12" s="1161">
        <v>12232.9745</v>
      </c>
      <c r="U12" s="1161">
        <v>624894.74837000004</v>
      </c>
      <c r="V12" s="1161">
        <v>8633211.1417000014</v>
      </c>
      <c r="W12" s="1161">
        <v>2871465.4939299999</v>
      </c>
      <c r="X12" s="1161">
        <v>321706.34027999995</v>
      </c>
      <c r="Y12" s="1162">
        <v>95758870.925760001</v>
      </c>
      <c r="Z12" s="1151">
        <v>0</v>
      </c>
      <c r="AA12" s="1162">
        <v>95758870.925760001</v>
      </c>
    </row>
    <row r="13" spans="1:27" s="1136" customFormat="1" ht="59.25" customHeight="1" x14ac:dyDescent="0.25">
      <c r="A13" s="1132" t="s">
        <v>367</v>
      </c>
      <c r="B13" s="1133" t="s">
        <v>360</v>
      </c>
      <c r="C13" s="1161">
        <v>0</v>
      </c>
      <c r="D13" s="1161">
        <v>0</v>
      </c>
      <c r="E13" s="1161">
        <v>0</v>
      </c>
      <c r="F13" s="1161">
        <v>0</v>
      </c>
      <c r="G13" s="1161">
        <v>0</v>
      </c>
      <c r="H13" s="1161">
        <v>0</v>
      </c>
      <c r="I13" s="1161">
        <v>0</v>
      </c>
      <c r="J13" s="1161">
        <v>0</v>
      </c>
      <c r="K13" s="1161">
        <v>0</v>
      </c>
      <c r="L13" s="1161">
        <v>0</v>
      </c>
      <c r="M13" s="1557"/>
      <c r="N13" s="1151">
        <v>-375.37135999999998</v>
      </c>
      <c r="O13" s="1161">
        <v>0</v>
      </c>
      <c r="P13" s="1161">
        <v>0</v>
      </c>
      <c r="Q13" s="1161">
        <v>0</v>
      </c>
      <c r="R13" s="1161">
        <v>0</v>
      </c>
      <c r="S13" s="1161"/>
      <c r="T13" s="1161">
        <v>0</v>
      </c>
      <c r="U13" s="1161">
        <v>0</v>
      </c>
      <c r="V13" s="1161">
        <v>0</v>
      </c>
      <c r="W13" s="1161">
        <v>0</v>
      </c>
      <c r="X13" s="1161">
        <v>0</v>
      </c>
      <c r="Y13" s="1162">
        <v>-375.37135999999998</v>
      </c>
      <c r="Z13" s="1151">
        <v>0</v>
      </c>
      <c r="AA13" s="1162">
        <v>-375.37135999999998</v>
      </c>
    </row>
    <row r="14" spans="1:27" s="1136" customFormat="1" ht="59.25" customHeight="1" x14ac:dyDescent="0.25">
      <c r="A14" s="1132" t="s">
        <v>368</v>
      </c>
      <c r="B14" s="1133" t="s">
        <v>362</v>
      </c>
      <c r="C14" s="1161">
        <v>0</v>
      </c>
      <c r="D14" s="1161">
        <v>1769504.4041900001</v>
      </c>
      <c r="E14" s="1161">
        <v>15938.488499999999</v>
      </c>
      <c r="F14" s="1161">
        <v>309867.77899000002</v>
      </c>
      <c r="G14" s="1161">
        <v>460268.43793000001</v>
      </c>
      <c r="H14" s="1161">
        <v>0</v>
      </c>
      <c r="I14" s="1161">
        <v>15074.924800000001</v>
      </c>
      <c r="J14" s="1161">
        <v>604352.17351999995</v>
      </c>
      <c r="K14" s="1161">
        <v>1093882.0984400001</v>
      </c>
      <c r="L14" s="1161">
        <v>155906.27031999998</v>
      </c>
      <c r="M14" s="1557"/>
      <c r="N14" s="1151">
        <v>1700166.8464339699</v>
      </c>
      <c r="O14" s="1161">
        <v>43829.495820000004</v>
      </c>
      <c r="P14" s="1161">
        <v>14878.2032</v>
      </c>
      <c r="Q14" s="1161">
        <v>35883.887069999997</v>
      </c>
      <c r="R14" s="1161">
        <v>0</v>
      </c>
      <c r="S14" s="1161"/>
      <c r="T14" s="1161">
        <v>8309.5378700000001</v>
      </c>
      <c r="U14" s="1161">
        <v>135399.9578</v>
      </c>
      <c r="V14" s="1161">
        <v>0</v>
      </c>
      <c r="W14" s="1161">
        <v>588869.31841999991</v>
      </c>
      <c r="X14" s="1161">
        <v>0</v>
      </c>
      <c r="Y14" s="1162">
        <v>6952131.8233039714</v>
      </c>
      <c r="Z14" s="1151">
        <v>0</v>
      </c>
      <c r="AA14" s="1162">
        <v>6952131.8233039714</v>
      </c>
    </row>
    <row r="15" spans="1:27" s="147" customFormat="1" ht="51" customHeight="1" x14ac:dyDescent="0.25">
      <c r="A15" s="145" t="s">
        <v>369</v>
      </c>
      <c r="B15" s="146" t="s">
        <v>364</v>
      </c>
      <c r="C15" s="1154">
        <v>989281.29377999995</v>
      </c>
      <c r="D15" s="1154">
        <v>45228878.830239996</v>
      </c>
      <c r="E15" s="1154">
        <v>38714.574679999998</v>
      </c>
      <c r="F15" s="1154">
        <v>8768412.6045399997</v>
      </c>
      <c r="G15" s="1154">
        <v>2877332.5640800004</v>
      </c>
      <c r="H15" s="1154">
        <v>25258.85528</v>
      </c>
      <c r="I15" s="1154">
        <v>137465.66114999997</v>
      </c>
      <c r="J15" s="1154">
        <v>2485910.2004000004</v>
      </c>
      <c r="K15" s="1154">
        <v>678866.22337999986</v>
      </c>
      <c r="L15" s="1154">
        <v>7024197.9094099998</v>
      </c>
      <c r="M15" s="1555">
        <v>0</v>
      </c>
      <c r="N15" s="1154">
        <v>6659472.4691460291</v>
      </c>
      <c r="O15" s="1154">
        <v>846487.83322999999</v>
      </c>
      <c r="P15" s="1154">
        <v>194770.60596000002</v>
      </c>
      <c r="Q15" s="1154">
        <v>1120382.2211300002</v>
      </c>
      <c r="R15" s="1154">
        <v>0</v>
      </c>
      <c r="S15" s="1154">
        <v>0</v>
      </c>
      <c r="T15" s="1154">
        <v>3923.4366300000002</v>
      </c>
      <c r="U15" s="1154">
        <v>489494.79057000007</v>
      </c>
      <c r="V15" s="1154">
        <v>8633211.1417000014</v>
      </c>
      <c r="W15" s="1154">
        <v>2282596.17551</v>
      </c>
      <c r="X15" s="1154">
        <v>321706.34027999995</v>
      </c>
      <c r="Y15" s="1155">
        <v>88806363.731096014</v>
      </c>
      <c r="Z15" s="1154">
        <v>0</v>
      </c>
      <c r="AA15" s="1155">
        <v>88806363.731096014</v>
      </c>
    </row>
    <row r="16" spans="1:27" s="1136" customFormat="1" ht="51" customHeight="1" x14ac:dyDescent="0.25">
      <c r="A16" s="1140" t="s">
        <v>548</v>
      </c>
      <c r="B16" s="437" t="s">
        <v>370</v>
      </c>
      <c r="C16" s="1161"/>
      <c r="D16" s="1161"/>
      <c r="E16" s="1161"/>
      <c r="F16" s="1161"/>
      <c r="G16" s="1161"/>
      <c r="H16" s="1161"/>
      <c r="I16" s="1161"/>
      <c r="J16" s="1161"/>
      <c r="K16" s="1161"/>
      <c r="L16" s="1161"/>
      <c r="M16" s="1557"/>
      <c r="N16" s="1151"/>
      <c r="O16" s="1161"/>
      <c r="P16" s="1161"/>
      <c r="Q16" s="1161"/>
      <c r="R16" s="1161"/>
      <c r="S16" s="1161"/>
      <c r="T16" s="1161"/>
      <c r="U16" s="1161"/>
      <c r="V16" s="1161"/>
      <c r="W16" s="1161"/>
      <c r="X16" s="1161"/>
      <c r="Y16" s="1163"/>
      <c r="Z16" s="1151"/>
      <c r="AA16" s="1163"/>
    </row>
    <row r="17" spans="1:27" s="1136" customFormat="1" ht="59.25" customHeight="1" x14ac:dyDescent="0.25">
      <c r="A17" s="1132" t="s">
        <v>371</v>
      </c>
      <c r="B17" s="1133" t="s">
        <v>358</v>
      </c>
      <c r="C17" s="1161">
        <v>0</v>
      </c>
      <c r="D17" s="1161">
        <v>0</v>
      </c>
      <c r="E17" s="1161">
        <v>0</v>
      </c>
      <c r="F17" s="1161">
        <v>39146.057000000001</v>
      </c>
      <c r="G17" s="1161">
        <v>0</v>
      </c>
      <c r="H17" s="1161">
        <v>0</v>
      </c>
      <c r="I17" s="1161">
        <v>0</v>
      </c>
      <c r="J17" s="1161">
        <v>0</v>
      </c>
      <c r="K17" s="1161">
        <v>0</v>
      </c>
      <c r="L17" s="1161">
        <v>0</v>
      </c>
      <c r="M17" s="1557"/>
      <c r="N17" s="1151">
        <v>8478.3289999999997</v>
      </c>
      <c r="O17" s="1161">
        <v>0</v>
      </c>
      <c r="P17" s="1161">
        <v>0</v>
      </c>
      <c r="Q17" s="1161">
        <v>408762.90931000002</v>
      </c>
      <c r="R17" s="1161">
        <v>0</v>
      </c>
      <c r="S17" s="1161"/>
      <c r="T17" s="1161">
        <v>0</v>
      </c>
      <c r="U17" s="1161">
        <v>0</v>
      </c>
      <c r="V17" s="1161">
        <v>0</v>
      </c>
      <c r="W17" s="1161">
        <v>0</v>
      </c>
      <c r="X17" s="1161">
        <v>0</v>
      </c>
      <c r="Y17" s="1162">
        <v>456387.29531000002</v>
      </c>
      <c r="Z17" s="1151">
        <v>0</v>
      </c>
      <c r="AA17" s="1162">
        <v>456387.29531000002</v>
      </c>
    </row>
    <row r="18" spans="1:27" s="1136" customFormat="1" ht="59.25" customHeight="1" x14ac:dyDescent="0.25">
      <c r="A18" s="1132" t="s">
        <v>372</v>
      </c>
      <c r="B18" s="1133" t="s">
        <v>360</v>
      </c>
      <c r="C18" s="1161">
        <v>0</v>
      </c>
      <c r="D18" s="1161">
        <v>0</v>
      </c>
      <c r="E18" s="1161">
        <v>0</v>
      </c>
      <c r="F18" s="1161">
        <v>0</v>
      </c>
      <c r="G18" s="1161">
        <v>0</v>
      </c>
      <c r="H18" s="1161">
        <v>0</v>
      </c>
      <c r="I18" s="1161">
        <v>0</v>
      </c>
      <c r="J18" s="1161">
        <v>0</v>
      </c>
      <c r="K18" s="1161">
        <v>0</v>
      </c>
      <c r="L18" s="1161">
        <v>0</v>
      </c>
      <c r="M18" s="1557"/>
      <c r="N18" s="1151">
        <v>0</v>
      </c>
      <c r="O18" s="1161">
        <v>0</v>
      </c>
      <c r="P18" s="1161">
        <v>0</v>
      </c>
      <c r="Q18" s="1161">
        <v>0</v>
      </c>
      <c r="R18" s="1161">
        <v>0</v>
      </c>
      <c r="S18" s="1161"/>
      <c r="T18" s="1161">
        <v>0</v>
      </c>
      <c r="U18" s="1161">
        <v>0</v>
      </c>
      <c r="V18" s="1161">
        <v>0</v>
      </c>
      <c r="W18" s="1161">
        <v>0</v>
      </c>
      <c r="X18" s="1161">
        <v>0</v>
      </c>
      <c r="Y18" s="1162">
        <v>0</v>
      </c>
      <c r="Z18" s="1151">
        <v>0</v>
      </c>
      <c r="AA18" s="1162">
        <v>0</v>
      </c>
    </row>
    <row r="19" spans="1:27" s="1136" customFormat="1" ht="59.25" customHeight="1" x14ac:dyDescent="0.25">
      <c r="A19" s="1132" t="s">
        <v>373</v>
      </c>
      <c r="B19" s="1133" t="s">
        <v>362</v>
      </c>
      <c r="C19" s="1161">
        <v>0</v>
      </c>
      <c r="D19" s="1161">
        <v>0</v>
      </c>
      <c r="E19" s="1161">
        <v>0</v>
      </c>
      <c r="F19" s="1161">
        <v>0</v>
      </c>
      <c r="G19" s="1161">
        <v>0</v>
      </c>
      <c r="H19" s="1161">
        <v>0</v>
      </c>
      <c r="I19" s="1161">
        <v>0</v>
      </c>
      <c r="J19" s="1161">
        <v>0</v>
      </c>
      <c r="K19" s="1161">
        <v>0</v>
      </c>
      <c r="L19" s="1161">
        <v>0</v>
      </c>
      <c r="M19" s="1557"/>
      <c r="N19" s="1151">
        <v>0</v>
      </c>
      <c r="O19" s="1161">
        <v>0</v>
      </c>
      <c r="P19" s="1161">
        <v>0</v>
      </c>
      <c r="Q19" s="1161">
        <v>24102.080760000001</v>
      </c>
      <c r="R19" s="1161">
        <v>0</v>
      </c>
      <c r="S19" s="1161"/>
      <c r="T19" s="1161">
        <v>0</v>
      </c>
      <c r="U19" s="1161">
        <v>0</v>
      </c>
      <c r="V19" s="1161">
        <v>0</v>
      </c>
      <c r="W19" s="1161">
        <v>0</v>
      </c>
      <c r="X19" s="1161">
        <v>0</v>
      </c>
      <c r="Y19" s="1162">
        <v>24102.080760000001</v>
      </c>
      <c r="Z19" s="1151">
        <v>0</v>
      </c>
      <c r="AA19" s="1162">
        <v>24102.080760000001</v>
      </c>
    </row>
    <row r="20" spans="1:27" s="1136" customFormat="1" ht="51" customHeight="1" x14ac:dyDescent="0.25">
      <c r="A20" s="1132" t="s">
        <v>374</v>
      </c>
      <c r="B20" s="1133" t="s">
        <v>364</v>
      </c>
      <c r="C20" s="1164">
        <v>0</v>
      </c>
      <c r="D20" s="1164">
        <v>0</v>
      </c>
      <c r="E20" s="1164">
        <v>0</v>
      </c>
      <c r="F20" s="1164">
        <v>39146.057000000001</v>
      </c>
      <c r="G20" s="1164">
        <v>0</v>
      </c>
      <c r="H20" s="1164">
        <v>0</v>
      </c>
      <c r="I20" s="1164">
        <v>0</v>
      </c>
      <c r="J20" s="1164">
        <v>0</v>
      </c>
      <c r="K20" s="1164">
        <v>0</v>
      </c>
      <c r="L20" s="1164">
        <v>0</v>
      </c>
      <c r="M20" s="1558">
        <v>0</v>
      </c>
      <c r="N20" s="1164">
        <v>8478.3289999999997</v>
      </c>
      <c r="O20" s="1164">
        <v>0</v>
      </c>
      <c r="P20" s="1164">
        <v>0</v>
      </c>
      <c r="Q20" s="1164">
        <v>384660.82855000003</v>
      </c>
      <c r="R20" s="1164">
        <v>0</v>
      </c>
      <c r="S20" s="1164">
        <v>0</v>
      </c>
      <c r="T20" s="1164">
        <v>0</v>
      </c>
      <c r="U20" s="1164">
        <v>0</v>
      </c>
      <c r="V20" s="1164">
        <v>0</v>
      </c>
      <c r="W20" s="1164">
        <v>0</v>
      </c>
      <c r="X20" s="1164">
        <v>0</v>
      </c>
      <c r="Y20" s="1165">
        <v>432285.21455000003</v>
      </c>
      <c r="Z20" s="1154">
        <v>0</v>
      </c>
      <c r="AA20" s="1165">
        <v>432285.21455000003</v>
      </c>
    </row>
    <row r="21" spans="1:27" s="1136" customFormat="1" ht="51" customHeight="1" x14ac:dyDescent="0.25">
      <c r="A21" s="1140" t="s">
        <v>375</v>
      </c>
      <c r="B21" s="437" t="s">
        <v>376</v>
      </c>
      <c r="C21" s="1161"/>
      <c r="D21" s="1161"/>
      <c r="E21" s="1161"/>
      <c r="F21" s="1161"/>
      <c r="G21" s="1161"/>
      <c r="H21" s="1161"/>
      <c r="I21" s="1161"/>
      <c r="J21" s="1161"/>
      <c r="K21" s="1161"/>
      <c r="L21" s="1161"/>
      <c r="M21" s="1557"/>
      <c r="N21" s="1151"/>
      <c r="O21" s="1161"/>
      <c r="P21" s="1161"/>
      <c r="Q21" s="1161"/>
      <c r="R21" s="1161"/>
      <c r="S21" s="1161"/>
      <c r="T21" s="1161"/>
      <c r="U21" s="1161"/>
      <c r="V21" s="1161"/>
      <c r="W21" s="1161"/>
      <c r="X21" s="1161"/>
      <c r="Y21" s="1163"/>
      <c r="Z21" s="1161"/>
      <c r="AA21" s="1163"/>
    </row>
    <row r="22" spans="1:27" s="1136" customFormat="1" ht="59.25" customHeight="1" x14ac:dyDescent="0.25">
      <c r="A22" s="1132" t="s">
        <v>377</v>
      </c>
      <c r="B22" s="1133" t="s">
        <v>358</v>
      </c>
      <c r="C22" s="1161">
        <v>1331266.7737799999</v>
      </c>
      <c r="D22" s="1161">
        <v>58308097.011749998</v>
      </c>
      <c r="E22" s="1161">
        <v>186607.9853</v>
      </c>
      <c r="F22" s="1161">
        <v>11199734.0381</v>
      </c>
      <c r="G22" s="1161">
        <v>3988541.1173900003</v>
      </c>
      <c r="H22" s="1161">
        <v>25258.85528</v>
      </c>
      <c r="I22" s="1161">
        <v>277489.82071</v>
      </c>
      <c r="J22" s="1161">
        <v>4679243.3983900007</v>
      </c>
      <c r="K22" s="1161">
        <v>2993292.8931</v>
      </c>
      <c r="L22" s="1161">
        <v>8307093.7965099998</v>
      </c>
      <c r="M22" s="1557">
        <v>0</v>
      </c>
      <c r="N22" s="1161">
        <v>10286777.187819999</v>
      </c>
      <c r="O22" s="1161">
        <v>1112059.8193999999</v>
      </c>
      <c r="P22" s="1161">
        <v>214550.48084999999</v>
      </c>
      <c r="Q22" s="1161">
        <v>1992720.2479200002</v>
      </c>
      <c r="R22" s="1161">
        <v>0</v>
      </c>
      <c r="S22" s="1161">
        <v>0</v>
      </c>
      <c r="T22" s="1161">
        <v>23090.373059999998</v>
      </c>
      <c r="U22" s="1161">
        <v>774363.64783000003</v>
      </c>
      <c r="V22" s="1161">
        <v>10768616.909310002</v>
      </c>
      <c r="W22" s="1161">
        <v>3258713.54996</v>
      </c>
      <c r="X22" s="1161">
        <v>435104.91025999992</v>
      </c>
      <c r="Y22" s="1162">
        <v>120162622.81671999</v>
      </c>
      <c r="Z22" s="1161">
        <v>0</v>
      </c>
      <c r="AA22" s="1162">
        <v>120162622.81671999</v>
      </c>
    </row>
    <row r="23" spans="1:27" s="1136" customFormat="1" ht="59.25" customHeight="1" x14ac:dyDescent="0.25">
      <c r="A23" s="1132" t="s">
        <v>378</v>
      </c>
      <c r="B23" s="1133" t="s">
        <v>360</v>
      </c>
      <c r="C23" s="1161">
        <v>0</v>
      </c>
      <c r="D23" s="1161">
        <v>0</v>
      </c>
      <c r="E23" s="1161">
        <v>0</v>
      </c>
      <c r="F23" s="1161">
        <v>0</v>
      </c>
      <c r="G23" s="1161">
        <v>0</v>
      </c>
      <c r="H23" s="1161">
        <v>0</v>
      </c>
      <c r="I23" s="1161">
        <v>0</v>
      </c>
      <c r="J23" s="1161">
        <v>0</v>
      </c>
      <c r="K23" s="1161">
        <v>0</v>
      </c>
      <c r="L23" s="1161">
        <v>0</v>
      </c>
      <c r="M23" s="1557">
        <v>0</v>
      </c>
      <c r="N23" s="1161">
        <v>-4364.6593300000004</v>
      </c>
      <c r="O23" s="1161">
        <v>0</v>
      </c>
      <c r="P23" s="1161">
        <v>0</v>
      </c>
      <c r="Q23" s="1161">
        <v>0</v>
      </c>
      <c r="R23" s="1161">
        <v>0</v>
      </c>
      <c r="S23" s="1161">
        <v>0</v>
      </c>
      <c r="T23" s="1161">
        <v>0</v>
      </c>
      <c r="U23" s="1161">
        <v>0</v>
      </c>
      <c r="V23" s="1161">
        <v>0</v>
      </c>
      <c r="W23" s="1161">
        <v>0</v>
      </c>
      <c r="X23" s="1161">
        <v>0</v>
      </c>
      <c r="Y23" s="1162">
        <v>-4364.6593300000004</v>
      </c>
      <c r="Z23" s="1161">
        <v>0</v>
      </c>
      <c r="AA23" s="1162">
        <v>-4364.6593300000004</v>
      </c>
    </row>
    <row r="24" spans="1:27" ht="59.25" customHeight="1" x14ac:dyDescent="0.7">
      <c r="A24" s="1132" t="s">
        <v>379</v>
      </c>
      <c r="B24" s="1133" t="s">
        <v>362</v>
      </c>
      <c r="C24" s="1161">
        <v>0</v>
      </c>
      <c r="D24" s="1161">
        <v>2318342.7461400004</v>
      </c>
      <c r="E24" s="1161">
        <v>60879.276729999998</v>
      </c>
      <c r="F24" s="1161">
        <v>426895.63104000001</v>
      </c>
      <c r="G24" s="1161">
        <v>554687.38054000004</v>
      </c>
      <c r="H24" s="1161">
        <v>0</v>
      </c>
      <c r="I24" s="1161">
        <v>15074.924800000001</v>
      </c>
      <c r="J24" s="1161">
        <v>1220164.2289399998</v>
      </c>
      <c r="K24" s="1161">
        <v>1302493.5276200001</v>
      </c>
      <c r="L24" s="1161">
        <v>174120.22239999997</v>
      </c>
      <c r="M24" s="1557">
        <v>0</v>
      </c>
      <c r="N24" s="1161">
        <v>2613604.4958900027</v>
      </c>
      <c r="O24" s="1161">
        <v>62473.123640000005</v>
      </c>
      <c r="P24" s="1161">
        <v>16095.041499999999</v>
      </c>
      <c r="Q24" s="1161">
        <v>68515.184649999996</v>
      </c>
      <c r="R24" s="1161">
        <v>0</v>
      </c>
      <c r="S24" s="1161">
        <v>0</v>
      </c>
      <c r="T24" s="1161">
        <v>14008.39681</v>
      </c>
      <c r="U24" s="1161">
        <v>183518.74226</v>
      </c>
      <c r="V24" s="1161">
        <v>0</v>
      </c>
      <c r="W24" s="1161">
        <v>600287.35425999993</v>
      </c>
      <c r="X24" s="1161">
        <v>76571.882559999998</v>
      </c>
      <c r="Y24" s="1162">
        <v>9707732.1597800031</v>
      </c>
      <c r="Z24" s="1161">
        <v>0</v>
      </c>
      <c r="AA24" s="1162">
        <v>9707732.1597800031</v>
      </c>
    </row>
    <row r="25" spans="1:27" ht="51" customHeight="1" x14ac:dyDescent="0.7">
      <c r="A25" s="1142" t="s">
        <v>380</v>
      </c>
      <c r="B25" s="1143" t="s">
        <v>364</v>
      </c>
      <c r="C25" s="1164">
        <v>1331266.7737799999</v>
      </c>
      <c r="D25" s="1164">
        <v>55989754.265609995</v>
      </c>
      <c r="E25" s="1164">
        <v>125728.70857</v>
      </c>
      <c r="F25" s="1164">
        <v>10772838.407060001</v>
      </c>
      <c r="G25" s="1164">
        <v>3433853.73685</v>
      </c>
      <c r="H25" s="1164">
        <v>25258.85528</v>
      </c>
      <c r="I25" s="1164">
        <v>262414.89591000002</v>
      </c>
      <c r="J25" s="1164">
        <v>3459079.1694500009</v>
      </c>
      <c r="K25" s="1164">
        <v>1690799.3654799999</v>
      </c>
      <c r="L25" s="1164">
        <v>8132973.5741099995</v>
      </c>
      <c r="M25" s="1558">
        <v>0</v>
      </c>
      <c r="N25" s="1164">
        <v>7668808.0325999968</v>
      </c>
      <c r="O25" s="1164">
        <v>1049586.69576</v>
      </c>
      <c r="P25" s="1164">
        <v>198455.43935</v>
      </c>
      <c r="Q25" s="1164">
        <v>1924205.0632700003</v>
      </c>
      <c r="R25" s="1164">
        <v>0</v>
      </c>
      <c r="S25" s="1164">
        <v>0</v>
      </c>
      <c r="T25" s="1164">
        <v>9081.9762499999979</v>
      </c>
      <c r="U25" s="1164">
        <v>590844.90557000006</v>
      </c>
      <c r="V25" s="1164">
        <v>10768616.909310002</v>
      </c>
      <c r="W25" s="1164">
        <v>2658426.1957</v>
      </c>
      <c r="X25" s="1164">
        <v>358533.02769999992</v>
      </c>
      <c r="Y25" s="1165">
        <v>110450525.99760999</v>
      </c>
      <c r="Z25" s="1164">
        <v>0</v>
      </c>
      <c r="AA25" s="1165">
        <v>110450525.99760999</v>
      </c>
    </row>
    <row r="27" spans="1:27" x14ac:dyDescent="0.7"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</row>
    <row r="28" spans="1:27" x14ac:dyDescent="0.7"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</row>
    <row r="29" spans="1:27" x14ac:dyDescent="0.7"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</row>
    <row r="30" spans="1:27" x14ac:dyDescent="0.7"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</row>
    <row r="31" spans="1:27" x14ac:dyDescent="0.7"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</row>
    <row r="32" spans="1:27" x14ac:dyDescent="0.7"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</row>
    <row r="33" spans="4:27" x14ac:dyDescent="0.7"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</row>
    <row r="34" spans="4:27" x14ac:dyDescent="0.7"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</row>
    <row r="35" spans="4:27" x14ac:dyDescent="0.7"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</row>
    <row r="36" spans="4:27" x14ac:dyDescent="0.7"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</row>
    <row r="37" spans="4:27" x14ac:dyDescent="0.7"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</row>
    <row r="38" spans="4:27" x14ac:dyDescent="0.7"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</row>
    <row r="39" spans="4:27" x14ac:dyDescent="0.7"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</row>
    <row r="40" spans="4:27" x14ac:dyDescent="0.7"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</row>
    <row r="41" spans="4:27" x14ac:dyDescent="0.7"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</row>
    <row r="42" spans="4:27" x14ac:dyDescent="0.7"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</row>
    <row r="43" spans="4:27" x14ac:dyDescent="0.7"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</row>
    <row r="44" spans="4:27" x14ac:dyDescent="0.7"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</row>
    <row r="45" spans="4:27" x14ac:dyDescent="0.7"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</row>
  </sheetData>
  <mergeCells count="8">
    <mergeCell ref="A1:F1"/>
    <mergeCell ref="A2:F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4" orientation="landscape" r:id="rId1"/>
  <headerFooter>
    <oddFooter>&amp;C23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6" tint="0.79998168889431442"/>
    <pageSetUpPr fitToPage="1"/>
  </sheetPr>
  <dimension ref="A1:AA45"/>
  <sheetViews>
    <sheetView view="pageBreakPreview" zoomScale="55" zoomScaleNormal="85" zoomScaleSheetLayoutView="55" workbookViewId="0">
      <pane xSplit="2" ySplit="5" topLeftCell="C1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9" defaultRowHeight="24.6" x14ac:dyDescent="0.7"/>
  <cols>
    <col min="1" max="1" width="35.3984375" style="12" customWidth="1"/>
    <col min="2" max="2" width="32.8984375" style="12" hidden="1" customWidth="1"/>
    <col min="3" max="3" width="15.3984375" style="143" customWidth="1"/>
    <col min="4" max="18" width="15.3984375" style="12" customWidth="1"/>
    <col min="19" max="19" width="15.3984375" style="12" hidden="1" customWidth="1"/>
    <col min="20" max="24" width="15.3984375" style="12" customWidth="1"/>
    <col min="25" max="25" width="15.3984375" style="12" bestFit="1" customWidth="1"/>
    <col min="26" max="26" width="12.8984375" style="12" customWidth="1"/>
    <col min="27" max="27" width="15.3984375" style="12" customWidth="1"/>
    <col min="28" max="16384" width="9" style="12"/>
  </cols>
  <sheetData>
    <row r="1" spans="1:27" s="22" customFormat="1" ht="33.6" x14ac:dyDescent="0.95">
      <c r="A1" s="1809" t="s">
        <v>921</v>
      </c>
      <c r="B1" s="1809"/>
      <c r="C1" s="1809"/>
      <c r="D1" s="1809"/>
      <c r="E1" s="1809"/>
      <c r="F1" s="1809"/>
      <c r="G1" s="1809"/>
    </row>
    <row r="2" spans="1:27" s="22" customFormat="1" ht="33.6" x14ac:dyDescent="0.95">
      <c r="A2" s="1809" t="s">
        <v>968</v>
      </c>
      <c r="B2" s="1809"/>
      <c r="C2" s="1809"/>
      <c r="D2" s="1809"/>
      <c r="E2" s="1809"/>
      <c r="F2" s="1809"/>
      <c r="G2" s="1809"/>
    </row>
    <row r="3" spans="1:27" x14ac:dyDescent="0.7">
      <c r="A3" s="47"/>
      <c r="B3" s="47"/>
      <c r="C3" s="1158">
        <v>1000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787" t="s">
        <v>439</v>
      </c>
      <c r="Z3" s="1787"/>
      <c r="AA3" s="1787"/>
    </row>
    <row r="4" spans="1:27" x14ac:dyDescent="0.7">
      <c r="A4" s="1817" t="s">
        <v>0</v>
      </c>
      <c r="B4" s="1818"/>
      <c r="C4" s="1812" t="s">
        <v>351</v>
      </c>
      <c r="D4" s="1812"/>
      <c r="E4" s="1812"/>
      <c r="F4" s="1812"/>
      <c r="G4" s="1812"/>
      <c r="H4" s="1812"/>
      <c r="I4" s="1812"/>
      <c r="J4" s="1812"/>
      <c r="K4" s="1812"/>
      <c r="L4" s="1812"/>
      <c r="M4" s="1812"/>
      <c r="N4" s="1812"/>
      <c r="O4" s="1812"/>
      <c r="P4" s="1812"/>
      <c r="Q4" s="1812"/>
      <c r="R4" s="1812"/>
      <c r="S4" s="1812"/>
      <c r="T4" s="1812"/>
      <c r="U4" s="1812"/>
      <c r="V4" s="1812"/>
      <c r="W4" s="1812"/>
      <c r="X4" s="1812"/>
      <c r="Y4" s="1810" t="s">
        <v>250</v>
      </c>
      <c r="Z4" s="1813" t="s">
        <v>355</v>
      </c>
      <c r="AA4" s="1810" t="s">
        <v>381</v>
      </c>
    </row>
    <row r="5" spans="1:27" x14ac:dyDescent="0.7">
      <c r="A5" s="1819"/>
      <c r="B5" s="1820"/>
      <c r="C5" s="141" t="s">
        <v>636</v>
      </c>
      <c r="D5" s="1097" t="s">
        <v>159</v>
      </c>
      <c r="E5" s="1097" t="s">
        <v>694</v>
      </c>
      <c r="F5" s="1097" t="s">
        <v>160</v>
      </c>
      <c r="G5" s="1097" t="s">
        <v>161</v>
      </c>
      <c r="H5" s="1097" t="s">
        <v>162</v>
      </c>
      <c r="I5" s="1097" t="s">
        <v>163</v>
      </c>
      <c r="J5" s="1097" t="s">
        <v>164</v>
      </c>
      <c r="K5" s="1097" t="s">
        <v>165</v>
      </c>
      <c r="L5" s="1097" t="s">
        <v>166</v>
      </c>
      <c r="M5" s="1097" t="s">
        <v>690</v>
      </c>
      <c r="N5" s="1097" t="s">
        <v>167</v>
      </c>
      <c r="O5" s="1097" t="s">
        <v>168</v>
      </c>
      <c r="P5" s="49" t="s">
        <v>169</v>
      </c>
      <c r="Q5" s="1097" t="s">
        <v>170</v>
      </c>
      <c r="R5" s="1097" t="s">
        <v>171</v>
      </c>
      <c r="S5" s="1097" t="s">
        <v>172</v>
      </c>
      <c r="T5" s="1097" t="s">
        <v>695</v>
      </c>
      <c r="U5" s="1097" t="s">
        <v>884</v>
      </c>
      <c r="V5" s="1097" t="s">
        <v>173</v>
      </c>
      <c r="W5" s="1097" t="s">
        <v>174</v>
      </c>
      <c r="X5" s="1097" t="s">
        <v>691</v>
      </c>
      <c r="Y5" s="1821"/>
      <c r="Z5" s="1814"/>
      <c r="AA5" s="1811"/>
    </row>
    <row r="6" spans="1:27" ht="51" customHeight="1" x14ac:dyDescent="0.7">
      <c r="A6" s="1166" t="s">
        <v>352</v>
      </c>
      <c r="B6" s="149" t="s">
        <v>356</v>
      </c>
      <c r="C6" s="402"/>
      <c r="D6" s="1144"/>
      <c r="E6" s="1144"/>
      <c r="F6" s="1144"/>
      <c r="G6" s="1144"/>
      <c r="H6" s="1144"/>
      <c r="I6" s="1144"/>
      <c r="J6" s="1144"/>
      <c r="K6" s="1144"/>
      <c r="L6" s="1144"/>
      <c r="M6" s="1551"/>
      <c r="N6" s="1144"/>
      <c r="O6" s="1144"/>
      <c r="P6" s="1144"/>
      <c r="Q6" s="1144"/>
      <c r="R6" s="1144"/>
      <c r="S6" s="1144"/>
      <c r="T6" s="1144"/>
      <c r="U6" s="1144"/>
      <c r="V6" s="1144"/>
      <c r="W6" s="1144"/>
      <c r="X6" s="1144"/>
      <c r="Y6" s="1145"/>
      <c r="Z6" s="1144"/>
      <c r="AA6" s="1145"/>
    </row>
    <row r="7" spans="1:27" ht="45" customHeight="1" x14ac:dyDescent="0.7">
      <c r="A7" s="1167" t="s">
        <v>357</v>
      </c>
      <c r="B7" s="146" t="s">
        <v>358</v>
      </c>
      <c r="C7" s="785">
        <v>39595.600049999994</v>
      </c>
      <c r="D7" s="785">
        <v>0</v>
      </c>
      <c r="E7" s="785">
        <v>2330.8468700000003</v>
      </c>
      <c r="F7" s="785">
        <v>16330.29235</v>
      </c>
      <c r="G7" s="785">
        <v>24308.49625</v>
      </c>
      <c r="H7" s="785">
        <v>0</v>
      </c>
      <c r="I7" s="785">
        <v>63784.309430000001</v>
      </c>
      <c r="J7" s="785">
        <v>286607.02451000002</v>
      </c>
      <c r="K7" s="785">
        <v>68727.07276000001</v>
      </c>
      <c r="L7" s="785">
        <v>129369.09192000001</v>
      </c>
      <c r="M7" s="1542"/>
      <c r="N7" s="785">
        <v>183903.94237</v>
      </c>
      <c r="O7" s="785">
        <v>0</v>
      </c>
      <c r="P7" s="785">
        <v>134.29851000000002</v>
      </c>
      <c r="Q7" s="785">
        <v>0</v>
      </c>
      <c r="R7" s="785">
        <v>0</v>
      </c>
      <c r="S7" s="785"/>
      <c r="T7" s="785">
        <v>17.2</v>
      </c>
      <c r="U7" s="785">
        <v>5245.6880000000001</v>
      </c>
      <c r="V7" s="785">
        <v>255443.62836</v>
      </c>
      <c r="W7" s="785">
        <v>0</v>
      </c>
      <c r="X7" s="785">
        <v>29399.953859999998</v>
      </c>
      <c r="Y7" s="1146">
        <v>1105197.44524</v>
      </c>
      <c r="Z7" s="1151">
        <v>0</v>
      </c>
      <c r="AA7" s="1146">
        <v>1105197.44524</v>
      </c>
    </row>
    <row r="8" spans="1:27" s="147" customFormat="1" ht="45" customHeight="1" x14ac:dyDescent="0.25">
      <c r="A8" s="1167" t="s">
        <v>359</v>
      </c>
      <c r="B8" s="146" t="s">
        <v>360</v>
      </c>
      <c r="C8" s="785">
        <v>0</v>
      </c>
      <c r="D8" s="785">
        <v>0</v>
      </c>
      <c r="E8" s="785">
        <v>0</v>
      </c>
      <c r="F8" s="785">
        <v>0</v>
      </c>
      <c r="G8" s="785">
        <v>0</v>
      </c>
      <c r="H8" s="785">
        <v>0</v>
      </c>
      <c r="I8" s="785">
        <v>0</v>
      </c>
      <c r="J8" s="785">
        <v>0</v>
      </c>
      <c r="K8" s="785">
        <v>0</v>
      </c>
      <c r="L8" s="785">
        <v>0</v>
      </c>
      <c r="M8" s="1542"/>
      <c r="N8" s="785">
        <v>44.119059999999998</v>
      </c>
      <c r="O8" s="785">
        <v>0</v>
      </c>
      <c r="P8" s="785">
        <v>0</v>
      </c>
      <c r="Q8" s="785">
        <v>0</v>
      </c>
      <c r="R8" s="785">
        <v>0</v>
      </c>
      <c r="S8" s="785"/>
      <c r="T8" s="785">
        <v>0</v>
      </c>
      <c r="U8" s="785">
        <v>0</v>
      </c>
      <c r="V8" s="785">
        <v>0</v>
      </c>
      <c r="W8" s="785">
        <v>0</v>
      </c>
      <c r="X8" s="785">
        <v>0</v>
      </c>
      <c r="Y8" s="1146">
        <v>44.119059999999998</v>
      </c>
      <c r="Z8" s="1151">
        <v>0</v>
      </c>
      <c r="AA8" s="1146">
        <v>44.119059999999998</v>
      </c>
    </row>
    <row r="9" spans="1:27" s="147" customFormat="1" ht="45" customHeight="1" x14ac:dyDescent="0.25">
      <c r="A9" s="1167" t="s">
        <v>361</v>
      </c>
      <c r="B9" s="146" t="s">
        <v>362</v>
      </c>
      <c r="C9" s="785">
        <v>-679.39067</v>
      </c>
      <c r="D9" s="785">
        <v>0</v>
      </c>
      <c r="E9" s="785">
        <v>921.2269</v>
      </c>
      <c r="F9" s="785">
        <v>4.4146200000000002</v>
      </c>
      <c r="G9" s="785">
        <v>-834.21354000000008</v>
      </c>
      <c r="H9" s="785">
        <v>0</v>
      </c>
      <c r="I9" s="785">
        <v>6715.3762900000002</v>
      </c>
      <c r="J9" s="1107">
        <v>32805.417719999998</v>
      </c>
      <c r="K9" s="785">
        <v>6716.0708800000002</v>
      </c>
      <c r="L9" s="785">
        <v>1567.90281</v>
      </c>
      <c r="M9" s="1542"/>
      <c r="N9" s="785">
        <v>61126.964804709802</v>
      </c>
      <c r="O9" s="785">
        <v>0</v>
      </c>
      <c r="P9" s="785">
        <v>0</v>
      </c>
      <c r="Q9" s="785">
        <v>0</v>
      </c>
      <c r="R9" s="785">
        <v>0</v>
      </c>
      <c r="S9" s="785"/>
      <c r="T9" s="785">
        <v>0</v>
      </c>
      <c r="U9" s="785">
        <v>558.33069999999998</v>
      </c>
      <c r="V9" s="785">
        <v>0</v>
      </c>
      <c r="W9" s="785">
        <v>0</v>
      </c>
      <c r="X9" s="785">
        <v>4872.5074599999998</v>
      </c>
      <c r="Y9" s="1146">
        <v>113774.6079747098</v>
      </c>
      <c r="Z9" s="1151">
        <v>0</v>
      </c>
      <c r="AA9" s="1146">
        <v>113774.6079747098</v>
      </c>
    </row>
    <row r="10" spans="1:27" s="147" customFormat="1" ht="45" customHeight="1" x14ac:dyDescent="0.25">
      <c r="A10" s="1167" t="s">
        <v>363</v>
      </c>
      <c r="B10" s="146" t="s">
        <v>364</v>
      </c>
      <c r="C10" s="1108">
        <v>40274.990719999994</v>
      </c>
      <c r="D10" s="1108">
        <v>0</v>
      </c>
      <c r="E10" s="1108">
        <v>1409.6199700000002</v>
      </c>
      <c r="F10" s="1108">
        <v>16325.87773</v>
      </c>
      <c r="G10" s="1108">
        <v>25142.709790000001</v>
      </c>
      <c r="H10" s="1108">
        <v>0</v>
      </c>
      <c r="I10" s="1108">
        <v>57068.933140000001</v>
      </c>
      <c r="J10" s="1108">
        <v>253801.60679000002</v>
      </c>
      <c r="K10" s="1108">
        <v>62011.001880000011</v>
      </c>
      <c r="L10" s="1108">
        <v>127801.18911000001</v>
      </c>
      <c r="M10" s="1543">
        <v>0</v>
      </c>
      <c r="N10" s="1108">
        <v>122821.0966252902</v>
      </c>
      <c r="O10" s="1108">
        <v>0</v>
      </c>
      <c r="P10" s="1108">
        <v>134.29851000000002</v>
      </c>
      <c r="Q10" s="1108">
        <v>0</v>
      </c>
      <c r="R10" s="1108">
        <v>0</v>
      </c>
      <c r="S10" s="1108">
        <v>0</v>
      </c>
      <c r="T10" s="1108">
        <v>17.2</v>
      </c>
      <c r="U10" s="1108">
        <v>4687.3572999999997</v>
      </c>
      <c r="V10" s="1108">
        <v>255443.62836</v>
      </c>
      <c r="W10" s="1108">
        <v>0</v>
      </c>
      <c r="X10" s="1108">
        <v>24527.446399999997</v>
      </c>
      <c r="Y10" s="1147">
        <v>991466.95632529026</v>
      </c>
      <c r="Z10" s="1154">
        <v>0</v>
      </c>
      <c r="AA10" s="1147">
        <v>991466.95632529026</v>
      </c>
    </row>
    <row r="11" spans="1:27" s="147" customFormat="1" ht="51" customHeight="1" x14ac:dyDescent="0.25">
      <c r="A11" s="1168" t="s">
        <v>353</v>
      </c>
      <c r="B11" s="149" t="s">
        <v>365</v>
      </c>
      <c r="C11" s="785"/>
      <c r="D11" s="785"/>
      <c r="E11" s="785"/>
      <c r="F11" s="785"/>
      <c r="G11" s="785"/>
      <c r="H11" s="785"/>
      <c r="I11" s="785"/>
      <c r="J11" s="785"/>
      <c r="K11" s="785"/>
      <c r="L11" s="785"/>
      <c r="M11" s="1542"/>
      <c r="N11" s="785"/>
      <c r="O11" s="785"/>
      <c r="P11" s="785"/>
      <c r="Q11" s="785"/>
      <c r="R11" s="785"/>
      <c r="S11" s="785"/>
      <c r="T11" s="785"/>
      <c r="U11" s="785"/>
      <c r="V11" s="785"/>
      <c r="W11" s="785"/>
      <c r="X11" s="785"/>
      <c r="Y11" s="1148"/>
      <c r="Z11" s="1151"/>
      <c r="AA11" s="1148"/>
    </row>
    <row r="12" spans="1:27" s="147" customFormat="1" ht="45" customHeight="1" x14ac:dyDescent="0.25">
      <c r="A12" s="1167" t="s">
        <v>366</v>
      </c>
      <c r="B12" s="146" t="s">
        <v>358</v>
      </c>
      <c r="C12" s="785">
        <v>164778.66844000001</v>
      </c>
      <c r="D12" s="785">
        <v>0</v>
      </c>
      <c r="E12" s="785">
        <v>750.7364</v>
      </c>
      <c r="F12" s="785">
        <v>126684.38690000001</v>
      </c>
      <c r="G12" s="785">
        <v>272836.95782999997</v>
      </c>
      <c r="H12" s="785">
        <v>1063.6868999999999</v>
      </c>
      <c r="I12" s="785">
        <v>6125.4891200000002</v>
      </c>
      <c r="J12" s="785">
        <v>1095574.8284</v>
      </c>
      <c r="K12" s="785">
        <v>107598.63184999999</v>
      </c>
      <c r="L12" s="785">
        <v>900987.26619000011</v>
      </c>
      <c r="M12" s="1542"/>
      <c r="N12" s="785">
        <v>1237425.91732</v>
      </c>
      <c r="O12" s="785">
        <v>0</v>
      </c>
      <c r="P12" s="785">
        <v>10173.740189999999</v>
      </c>
      <c r="Q12" s="785">
        <v>0</v>
      </c>
      <c r="R12" s="785">
        <v>0</v>
      </c>
      <c r="S12" s="785"/>
      <c r="T12" s="785">
        <v>251.14</v>
      </c>
      <c r="U12" s="785">
        <v>60472.991999999998</v>
      </c>
      <c r="V12" s="785">
        <v>1109759.1500299999</v>
      </c>
      <c r="W12" s="785">
        <v>0</v>
      </c>
      <c r="X12" s="785">
        <v>90923.599950000003</v>
      </c>
      <c r="Y12" s="1146">
        <v>5185407.1915199999</v>
      </c>
      <c r="Z12" s="1151">
        <v>0</v>
      </c>
      <c r="AA12" s="1146">
        <v>5185407.1915199999</v>
      </c>
    </row>
    <row r="13" spans="1:27" s="147" customFormat="1" ht="45" customHeight="1" x14ac:dyDescent="0.25">
      <c r="A13" s="1167" t="s">
        <v>367</v>
      </c>
      <c r="B13" s="146" t="s">
        <v>360</v>
      </c>
      <c r="C13" s="785">
        <v>0</v>
      </c>
      <c r="D13" s="785">
        <v>0</v>
      </c>
      <c r="E13" s="785">
        <v>0</v>
      </c>
      <c r="F13" s="785">
        <v>0</v>
      </c>
      <c r="G13" s="785">
        <v>0</v>
      </c>
      <c r="H13" s="785">
        <v>0</v>
      </c>
      <c r="I13" s="785">
        <v>0</v>
      </c>
      <c r="J13" s="785">
        <v>0</v>
      </c>
      <c r="K13" s="785">
        <v>0</v>
      </c>
      <c r="L13" s="785">
        <v>0</v>
      </c>
      <c r="M13" s="1542"/>
      <c r="N13" s="785">
        <v>0</v>
      </c>
      <c r="O13" s="785">
        <v>0</v>
      </c>
      <c r="P13" s="785">
        <v>0</v>
      </c>
      <c r="Q13" s="785">
        <v>0</v>
      </c>
      <c r="R13" s="785">
        <v>0</v>
      </c>
      <c r="S13" s="785"/>
      <c r="T13" s="785">
        <v>0</v>
      </c>
      <c r="U13" s="785">
        <v>0</v>
      </c>
      <c r="V13" s="785">
        <v>0</v>
      </c>
      <c r="W13" s="785">
        <v>0</v>
      </c>
      <c r="X13" s="785">
        <v>0</v>
      </c>
      <c r="Y13" s="1146">
        <v>0</v>
      </c>
      <c r="Z13" s="1151">
        <v>0</v>
      </c>
      <c r="AA13" s="1146">
        <v>0</v>
      </c>
    </row>
    <row r="14" spans="1:27" s="147" customFormat="1" ht="45" customHeight="1" x14ac:dyDescent="0.25">
      <c r="A14" s="1167" t="s">
        <v>368</v>
      </c>
      <c r="B14" s="146" t="s">
        <v>362</v>
      </c>
      <c r="C14" s="785">
        <v>98442.207890000005</v>
      </c>
      <c r="D14" s="785">
        <v>0</v>
      </c>
      <c r="E14" s="785">
        <v>-3.9678800000000001</v>
      </c>
      <c r="F14" s="785">
        <v>881.41332</v>
      </c>
      <c r="G14" s="785">
        <v>884.81608999999992</v>
      </c>
      <c r="H14" s="785">
        <v>0</v>
      </c>
      <c r="I14" s="785">
        <v>2774.2300800000003</v>
      </c>
      <c r="J14" s="785">
        <v>73697.557959999991</v>
      </c>
      <c r="K14" s="785">
        <v>18022.74929</v>
      </c>
      <c r="L14" s="785">
        <v>0</v>
      </c>
      <c r="M14" s="1542"/>
      <c r="N14" s="785">
        <v>234047.49426529001</v>
      </c>
      <c r="O14" s="785">
        <v>0</v>
      </c>
      <c r="P14" s="785">
        <v>0</v>
      </c>
      <c r="Q14" s="785">
        <v>0</v>
      </c>
      <c r="R14" s="785">
        <v>0</v>
      </c>
      <c r="S14" s="785"/>
      <c r="T14" s="785">
        <v>42.804519999999997</v>
      </c>
      <c r="U14" s="785">
        <v>13000.21926</v>
      </c>
      <c r="V14" s="785">
        <v>0</v>
      </c>
      <c r="W14" s="785">
        <v>0</v>
      </c>
      <c r="X14" s="785">
        <v>0</v>
      </c>
      <c r="Y14" s="1146">
        <v>441789.52479529002</v>
      </c>
      <c r="Z14" s="1151">
        <v>0</v>
      </c>
      <c r="AA14" s="1146">
        <v>441789.52479529002</v>
      </c>
    </row>
    <row r="15" spans="1:27" s="147" customFormat="1" ht="45" customHeight="1" x14ac:dyDescent="0.25">
      <c r="A15" s="1167" t="s">
        <v>369</v>
      </c>
      <c r="B15" s="146" t="s">
        <v>364</v>
      </c>
      <c r="C15" s="1108">
        <v>66336.460550000003</v>
      </c>
      <c r="D15" s="1108">
        <v>0</v>
      </c>
      <c r="E15" s="1108">
        <v>754.70428000000004</v>
      </c>
      <c r="F15" s="1108">
        <v>125802.97358000001</v>
      </c>
      <c r="G15" s="1108">
        <v>271952.14173999999</v>
      </c>
      <c r="H15" s="1108">
        <v>1063.6868999999999</v>
      </c>
      <c r="I15" s="1108">
        <v>3351.2590399999999</v>
      </c>
      <c r="J15" s="1108">
        <v>1021877.27044</v>
      </c>
      <c r="K15" s="1108">
        <v>89575.882559999998</v>
      </c>
      <c r="L15" s="1108">
        <v>900987.26619000011</v>
      </c>
      <c r="M15" s="1543">
        <v>0</v>
      </c>
      <c r="N15" s="1108">
        <v>1003378.42305471</v>
      </c>
      <c r="O15" s="1108">
        <v>0</v>
      </c>
      <c r="P15" s="1108">
        <v>10173.740189999999</v>
      </c>
      <c r="Q15" s="1108">
        <v>0</v>
      </c>
      <c r="R15" s="1108">
        <v>0</v>
      </c>
      <c r="S15" s="1108">
        <v>0</v>
      </c>
      <c r="T15" s="1108">
        <v>208.33547999999999</v>
      </c>
      <c r="U15" s="1108">
        <v>47472.77274</v>
      </c>
      <c r="V15" s="1108">
        <v>1109759.1500299999</v>
      </c>
      <c r="W15" s="1108">
        <v>0</v>
      </c>
      <c r="X15" s="1108">
        <v>90923.599950000003</v>
      </c>
      <c r="Y15" s="1147">
        <v>4743617.6667247089</v>
      </c>
      <c r="Z15" s="1154">
        <v>0</v>
      </c>
      <c r="AA15" s="1147">
        <v>4743617.6667247089</v>
      </c>
    </row>
    <row r="16" spans="1:27" s="147" customFormat="1" ht="78.75" customHeight="1" x14ac:dyDescent="0.25">
      <c r="A16" s="1169" t="s">
        <v>602</v>
      </c>
      <c r="B16" s="149" t="s">
        <v>370</v>
      </c>
      <c r="C16" s="785"/>
      <c r="D16" s="785"/>
      <c r="E16" s="785"/>
      <c r="F16" s="785"/>
      <c r="G16" s="785"/>
      <c r="H16" s="785"/>
      <c r="I16" s="785"/>
      <c r="J16" s="785"/>
      <c r="K16" s="785"/>
      <c r="L16" s="785"/>
      <c r="M16" s="1542"/>
      <c r="N16" s="785"/>
      <c r="O16" s="785"/>
      <c r="P16" s="785"/>
      <c r="Q16" s="785"/>
      <c r="R16" s="785"/>
      <c r="S16" s="785"/>
      <c r="T16" s="785"/>
      <c r="U16" s="785"/>
      <c r="V16" s="785"/>
      <c r="W16" s="785"/>
      <c r="X16" s="785"/>
      <c r="Y16" s="1148"/>
      <c r="Z16" s="1151"/>
      <c r="AA16" s="1148"/>
    </row>
    <row r="17" spans="1:27" s="147" customFormat="1" ht="45" customHeight="1" x14ac:dyDescent="0.25">
      <c r="A17" s="1167" t="s">
        <v>371</v>
      </c>
      <c r="B17" s="146" t="s">
        <v>358</v>
      </c>
      <c r="C17" s="785">
        <v>0</v>
      </c>
      <c r="D17" s="785">
        <v>0</v>
      </c>
      <c r="E17" s="785">
        <v>0</v>
      </c>
      <c r="F17" s="785">
        <v>0</v>
      </c>
      <c r="G17" s="785">
        <v>0</v>
      </c>
      <c r="H17" s="785">
        <v>0</v>
      </c>
      <c r="I17" s="785">
        <v>510285.02600000001</v>
      </c>
      <c r="J17" s="785">
        <v>48349.707780000004</v>
      </c>
      <c r="K17" s="785">
        <v>1162465.7930000001</v>
      </c>
      <c r="L17" s="785">
        <v>0</v>
      </c>
      <c r="M17" s="1542"/>
      <c r="N17" s="785">
        <v>885196.17901999992</v>
      </c>
      <c r="O17" s="785">
        <v>0</v>
      </c>
      <c r="P17" s="785">
        <v>0</v>
      </c>
      <c r="Q17" s="785">
        <v>0</v>
      </c>
      <c r="R17" s="785">
        <v>0</v>
      </c>
      <c r="S17" s="785"/>
      <c r="T17" s="785">
        <v>53.148000000000003</v>
      </c>
      <c r="U17" s="785">
        <v>0</v>
      </c>
      <c r="V17" s="785">
        <v>593191.86199999996</v>
      </c>
      <c r="W17" s="785">
        <v>0</v>
      </c>
      <c r="X17" s="785">
        <v>0</v>
      </c>
      <c r="Y17" s="1146">
        <v>3199541.7157999994</v>
      </c>
      <c r="Z17" s="1151">
        <v>0</v>
      </c>
      <c r="AA17" s="1146">
        <v>3199541.7157999994</v>
      </c>
    </row>
    <row r="18" spans="1:27" s="147" customFormat="1" ht="45" customHeight="1" x14ac:dyDescent="0.25">
      <c r="A18" s="1167" t="s">
        <v>372</v>
      </c>
      <c r="B18" s="146" t="s">
        <v>360</v>
      </c>
      <c r="C18" s="785">
        <v>0</v>
      </c>
      <c r="D18" s="785">
        <v>0</v>
      </c>
      <c r="E18" s="785">
        <v>0</v>
      </c>
      <c r="F18" s="785">
        <v>0</v>
      </c>
      <c r="G18" s="785">
        <v>0</v>
      </c>
      <c r="H18" s="785">
        <v>0</v>
      </c>
      <c r="I18" s="785">
        <v>0</v>
      </c>
      <c r="J18" s="785">
        <v>0</v>
      </c>
      <c r="K18" s="785">
        <v>0</v>
      </c>
      <c r="L18" s="785">
        <v>0</v>
      </c>
      <c r="M18" s="1542"/>
      <c r="N18" s="785">
        <v>0</v>
      </c>
      <c r="O18" s="785">
        <v>0</v>
      </c>
      <c r="P18" s="785">
        <v>0</v>
      </c>
      <c r="Q18" s="785">
        <v>0</v>
      </c>
      <c r="R18" s="785">
        <v>0</v>
      </c>
      <c r="S18" s="785"/>
      <c r="T18" s="785">
        <v>0</v>
      </c>
      <c r="U18" s="785">
        <v>0</v>
      </c>
      <c r="V18" s="785">
        <v>0</v>
      </c>
      <c r="W18" s="785">
        <v>0</v>
      </c>
      <c r="X18" s="785">
        <v>0</v>
      </c>
      <c r="Y18" s="1146">
        <v>0</v>
      </c>
      <c r="Z18" s="1151">
        <v>0</v>
      </c>
      <c r="AA18" s="1146">
        <v>0</v>
      </c>
    </row>
    <row r="19" spans="1:27" s="147" customFormat="1" ht="45" customHeight="1" x14ac:dyDescent="0.25">
      <c r="A19" s="1167" t="s">
        <v>373</v>
      </c>
      <c r="B19" s="146" t="s">
        <v>362</v>
      </c>
      <c r="C19" s="785">
        <v>0</v>
      </c>
      <c r="D19" s="785">
        <v>0</v>
      </c>
      <c r="E19" s="785">
        <v>0</v>
      </c>
      <c r="F19" s="785">
        <v>0</v>
      </c>
      <c r="G19" s="785">
        <v>0</v>
      </c>
      <c r="H19" s="785">
        <v>0</v>
      </c>
      <c r="I19" s="785">
        <v>43882.19601</v>
      </c>
      <c r="J19" s="785">
        <v>0</v>
      </c>
      <c r="K19" s="785">
        <v>6549.7049999999999</v>
      </c>
      <c r="L19" s="785">
        <v>0</v>
      </c>
      <c r="M19" s="1542"/>
      <c r="N19" s="785">
        <v>0</v>
      </c>
      <c r="O19" s="785">
        <v>0</v>
      </c>
      <c r="P19" s="785">
        <v>0</v>
      </c>
      <c r="Q19" s="785">
        <v>0</v>
      </c>
      <c r="R19" s="785">
        <v>0</v>
      </c>
      <c r="S19" s="785"/>
      <c r="T19" s="785">
        <v>0</v>
      </c>
      <c r="U19" s="785">
        <v>0</v>
      </c>
      <c r="V19" s="785">
        <v>0</v>
      </c>
      <c r="W19" s="785">
        <v>0</v>
      </c>
      <c r="X19" s="785">
        <v>0</v>
      </c>
      <c r="Y19" s="1146">
        <v>50431.901010000001</v>
      </c>
      <c r="Z19" s="1151">
        <v>0</v>
      </c>
      <c r="AA19" s="1146">
        <v>50431.901010000001</v>
      </c>
    </row>
    <row r="20" spans="1:27" s="147" customFormat="1" ht="45" customHeight="1" x14ac:dyDescent="0.25">
      <c r="A20" s="1167" t="s">
        <v>374</v>
      </c>
      <c r="B20" s="146" t="s">
        <v>364</v>
      </c>
      <c r="C20" s="1108">
        <v>0</v>
      </c>
      <c r="D20" s="1108">
        <v>0</v>
      </c>
      <c r="E20" s="1108">
        <v>0</v>
      </c>
      <c r="F20" s="1108">
        <v>0</v>
      </c>
      <c r="G20" s="1108">
        <v>0</v>
      </c>
      <c r="H20" s="1108">
        <v>0</v>
      </c>
      <c r="I20" s="1108">
        <v>466402.82999</v>
      </c>
      <c r="J20" s="1108">
        <v>48349.707780000004</v>
      </c>
      <c r="K20" s="1108">
        <v>1155916.088</v>
      </c>
      <c r="L20" s="1108">
        <v>0</v>
      </c>
      <c r="M20" s="1543">
        <v>0</v>
      </c>
      <c r="N20" s="1108">
        <v>885196.17901999992</v>
      </c>
      <c r="O20" s="1108">
        <v>0</v>
      </c>
      <c r="P20" s="1108">
        <v>0</v>
      </c>
      <c r="Q20" s="1108">
        <v>0</v>
      </c>
      <c r="R20" s="1108">
        <v>0</v>
      </c>
      <c r="S20" s="1108">
        <v>0</v>
      </c>
      <c r="T20" s="1108">
        <v>53.148000000000003</v>
      </c>
      <c r="U20" s="1108">
        <v>0</v>
      </c>
      <c r="V20" s="1108">
        <v>593191.86199999996</v>
      </c>
      <c r="W20" s="1108">
        <v>0</v>
      </c>
      <c r="X20" s="1108">
        <v>0</v>
      </c>
      <c r="Y20" s="1147">
        <v>3149109.8147900002</v>
      </c>
      <c r="Z20" s="1154">
        <v>0</v>
      </c>
      <c r="AA20" s="1147">
        <v>3149109.8147900002</v>
      </c>
    </row>
    <row r="21" spans="1:27" s="147" customFormat="1" ht="51" customHeight="1" x14ac:dyDescent="0.25">
      <c r="A21" s="1168" t="s">
        <v>375</v>
      </c>
      <c r="B21" s="149" t="s">
        <v>376</v>
      </c>
      <c r="C21" s="785"/>
      <c r="D21" s="785"/>
      <c r="E21" s="785"/>
      <c r="F21" s="785"/>
      <c r="G21" s="785"/>
      <c r="H21" s="785"/>
      <c r="I21" s="785"/>
      <c r="J21" s="785"/>
      <c r="K21" s="785"/>
      <c r="L21" s="785"/>
      <c r="M21" s="1542"/>
      <c r="N21" s="785"/>
      <c r="O21" s="785"/>
      <c r="P21" s="785"/>
      <c r="Q21" s="785"/>
      <c r="R21" s="785"/>
      <c r="S21" s="785"/>
      <c r="T21" s="785"/>
      <c r="U21" s="785"/>
      <c r="V21" s="785"/>
      <c r="W21" s="785"/>
      <c r="X21" s="785"/>
      <c r="Y21" s="1148"/>
      <c r="Z21" s="785"/>
      <c r="AA21" s="1148"/>
    </row>
    <row r="22" spans="1:27" s="147" customFormat="1" ht="45" customHeight="1" x14ac:dyDescent="0.25">
      <c r="A22" s="1167" t="s">
        <v>377</v>
      </c>
      <c r="B22" s="146" t="s">
        <v>358</v>
      </c>
      <c r="C22" s="785">
        <v>204374.26848999999</v>
      </c>
      <c r="D22" s="785">
        <v>0</v>
      </c>
      <c r="E22" s="785">
        <v>3081.5832700000001</v>
      </c>
      <c r="F22" s="785">
        <v>143014.67925000002</v>
      </c>
      <c r="G22" s="785">
        <v>297145.45408</v>
      </c>
      <c r="H22" s="785">
        <v>1063.6868999999999</v>
      </c>
      <c r="I22" s="785">
        <v>580194.82455000002</v>
      </c>
      <c r="J22" s="785">
        <v>1430531.56069</v>
      </c>
      <c r="K22" s="785">
        <v>1338791.49761</v>
      </c>
      <c r="L22" s="785">
        <v>1030356.3581100001</v>
      </c>
      <c r="M22" s="1542">
        <v>0</v>
      </c>
      <c r="N22" s="785">
        <v>2306526.03871</v>
      </c>
      <c r="O22" s="785">
        <v>0</v>
      </c>
      <c r="P22" s="785">
        <v>10308.038699999999</v>
      </c>
      <c r="Q22" s="785">
        <v>0</v>
      </c>
      <c r="R22" s="785">
        <v>0</v>
      </c>
      <c r="S22" s="785">
        <v>0</v>
      </c>
      <c r="T22" s="785">
        <v>321.488</v>
      </c>
      <c r="U22" s="785">
        <v>65718.679999999993</v>
      </c>
      <c r="V22" s="785">
        <v>1958394.6403899998</v>
      </c>
      <c r="W22" s="785">
        <v>0</v>
      </c>
      <c r="X22" s="785">
        <v>120323.55381</v>
      </c>
      <c r="Y22" s="1146">
        <v>9490146.3525600005</v>
      </c>
      <c r="Z22" s="785">
        <v>0</v>
      </c>
      <c r="AA22" s="1146">
        <v>9490146.3525600005</v>
      </c>
    </row>
    <row r="23" spans="1:27" s="147" customFormat="1" ht="45" customHeight="1" x14ac:dyDescent="0.25">
      <c r="A23" s="1167" t="s">
        <v>378</v>
      </c>
      <c r="B23" s="146" t="s">
        <v>360</v>
      </c>
      <c r="C23" s="785">
        <v>0</v>
      </c>
      <c r="D23" s="785">
        <v>0</v>
      </c>
      <c r="E23" s="785">
        <v>0</v>
      </c>
      <c r="F23" s="785">
        <v>0</v>
      </c>
      <c r="G23" s="785">
        <v>0</v>
      </c>
      <c r="H23" s="785">
        <v>0</v>
      </c>
      <c r="I23" s="785">
        <v>0</v>
      </c>
      <c r="J23" s="785">
        <v>0</v>
      </c>
      <c r="K23" s="785">
        <v>0</v>
      </c>
      <c r="L23" s="785">
        <v>0</v>
      </c>
      <c r="M23" s="1542">
        <v>0</v>
      </c>
      <c r="N23" s="785">
        <v>44.119059999999998</v>
      </c>
      <c r="O23" s="785">
        <v>0</v>
      </c>
      <c r="P23" s="785">
        <v>0</v>
      </c>
      <c r="Q23" s="785">
        <v>0</v>
      </c>
      <c r="R23" s="785">
        <v>0</v>
      </c>
      <c r="S23" s="785">
        <v>0</v>
      </c>
      <c r="T23" s="785">
        <v>0</v>
      </c>
      <c r="U23" s="785">
        <v>0</v>
      </c>
      <c r="V23" s="785">
        <v>0</v>
      </c>
      <c r="W23" s="785">
        <v>0</v>
      </c>
      <c r="X23" s="785">
        <v>0</v>
      </c>
      <c r="Y23" s="1146">
        <v>44.119059999999998</v>
      </c>
      <c r="Z23" s="785">
        <v>0</v>
      </c>
      <c r="AA23" s="1146">
        <v>44.119059999999998</v>
      </c>
    </row>
    <row r="24" spans="1:27" ht="45" customHeight="1" x14ac:dyDescent="0.7">
      <c r="A24" s="1167" t="s">
        <v>379</v>
      </c>
      <c r="B24" s="146" t="s">
        <v>362</v>
      </c>
      <c r="C24" s="785">
        <v>97762.817220000012</v>
      </c>
      <c r="D24" s="785">
        <v>0</v>
      </c>
      <c r="E24" s="785">
        <v>917.25901999999996</v>
      </c>
      <c r="F24" s="785">
        <v>885.82794000000001</v>
      </c>
      <c r="G24" s="785">
        <v>50.602549999999837</v>
      </c>
      <c r="H24" s="785">
        <v>0</v>
      </c>
      <c r="I24" s="785">
        <v>53371.802380000001</v>
      </c>
      <c r="J24" s="785">
        <v>106502.97567999999</v>
      </c>
      <c r="K24" s="785">
        <v>31288.525170000001</v>
      </c>
      <c r="L24" s="785">
        <v>1567.90281</v>
      </c>
      <c r="M24" s="1542">
        <v>0</v>
      </c>
      <c r="N24" s="785">
        <v>295174.45906999981</v>
      </c>
      <c r="O24" s="785">
        <v>0</v>
      </c>
      <c r="P24" s="785">
        <v>0</v>
      </c>
      <c r="Q24" s="785">
        <v>0</v>
      </c>
      <c r="R24" s="785">
        <v>0</v>
      </c>
      <c r="S24" s="785">
        <v>0</v>
      </c>
      <c r="T24" s="785">
        <v>42.804519999999997</v>
      </c>
      <c r="U24" s="785">
        <v>13558.54996</v>
      </c>
      <c r="V24" s="785">
        <v>0</v>
      </c>
      <c r="W24" s="785">
        <v>0</v>
      </c>
      <c r="X24" s="785">
        <v>4872.5074599999998</v>
      </c>
      <c r="Y24" s="1146">
        <v>605996.03377999971</v>
      </c>
      <c r="Z24" s="785">
        <v>0</v>
      </c>
      <c r="AA24" s="1146">
        <v>605996.03377999971</v>
      </c>
    </row>
    <row r="25" spans="1:27" ht="45" customHeight="1" x14ac:dyDescent="0.7">
      <c r="A25" s="1170" t="s">
        <v>380</v>
      </c>
      <c r="B25" s="155" t="s">
        <v>364</v>
      </c>
      <c r="C25" s="1108">
        <v>106611.45126999998</v>
      </c>
      <c r="D25" s="1108">
        <v>0</v>
      </c>
      <c r="E25" s="1108">
        <v>2164.3242500000001</v>
      </c>
      <c r="F25" s="1108">
        <v>142128.85131000003</v>
      </c>
      <c r="G25" s="1108">
        <v>297094.85152999999</v>
      </c>
      <c r="H25" s="1108">
        <v>1063.6868999999999</v>
      </c>
      <c r="I25" s="1108">
        <v>526823.02217000001</v>
      </c>
      <c r="J25" s="1108">
        <v>1324028.58501</v>
      </c>
      <c r="K25" s="1108">
        <v>1307502.9724399999</v>
      </c>
      <c r="L25" s="1108">
        <v>1028788.4553000001</v>
      </c>
      <c r="M25" s="1543">
        <v>0</v>
      </c>
      <c r="N25" s="1108">
        <v>2011395.6987000001</v>
      </c>
      <c r="O25" s="1108">
        <v>0</v>
      </c>
      <c r="P25" s="1108">
        <v>10308.038699999999</v>
      </c>
      <c r="Q25" s="1108">
        <v>0</v>
      </c>
      <c r="R25" s="1108">
        <v>0</v>
      </c>
      <c r="S25" s="1108">
        <v>0</v>
      </c>
      <c r="T25" s="1108">
        <v>278.68348000000003</v>
      </c>
      <c r="U25" s="1108">
        <v>52160.130039999989</v>
      </c>
      <c r="V25" s="1108">
        <v>1958394.6403899998</v>
      </c>
      <c r="W25" s="1108">
        <v>0</v>
      </c>
      <c r="X25" s="1108">
        <v>115451.04635</v>
      </c>
      <c r="Y25" s="1147">
        <v>8884194.4378400017</v>
      </c>
      <c r="Z25" s="1108">
        <v>0</v>
      </c>
      <c r="AA25" s="1147">
        <v>8884194.4378400017</v>
      </c>
    </row>
    <row r="27" spans="1:27" x14ac:dyDescent="0.7"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</row>
    <row r="28" spans="1:27" x14ac:dyDescent="0.7"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</row>
    <row r="29" spans="1:27" x14ac:dyDescent="0.7"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</row>
    <row r="30" spans="1:27" x14ac:dyDescent="0.7"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</row>
    <row r="31" spans="1:27" x14ac:dyDescent="0.7"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</row>
    <row r="32" spans="1:27" x14ac:dyDescent="0.7"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</row>
    <row r="33" spans="4:27" x14ac:dyDescent="0.7"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</row>
    <row r="34" spans="4:27" x14ac:dyDescent="0.7"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</row>
    <row r="35" spans="4:27" x14ac:dyDescent="0.7"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</row>
    <row r="36" spans="4:27" x14ac:dyDescent="0.7"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</row>
    <row r="37" spans="4:27" x14ac:dyDescent="0.7"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</row>
    <row r="38" spans="4:27" x14ac:dyDescent="0.7"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</row>
    <row r="39" spans="4:27" x14ac:dyDescent="0.7"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</row>
    <row r="40" spans="4:27" x14ac:dyDescent="0.7"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</row>
    <row r="41" spans="4:27" x14ac:dyDescent="0.7"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</row>
    <row r="42" spans="4:27" x14ac:dyDescent="0.7"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</row>
    <row r="43" spans="4:27" x14ac:dyDescent="0.7"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</row>
    <row r="44" spans="4:27" x14ac:dyDescent="0.7"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</row>
    <row r="45" spans="4:27" x14ac:dyDescent="0.7"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</row>
  </sheetData>
  <mergeCells count="8">
    <mergeCell ref="A2:G2"/>
    <mergeCell ref="A1:G1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3" orientation="landscape" r:id="rId1"/>
  <headerFooter>
    <oddFooter>&amp;C23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6" tint="0.79998168889431442"/>
    <pageSetUpPr fitToPage="1"/>
  </sheetPr>
  <dimension ref="A1:N50"/>
  <sheetViews>
    <sheetView view="pageBreakPreview" zoomScale="85" zoomScaleNormal="90" zoomScaleSheetLayoutView="85" workbookViewId="0">
      <selection activeCell="A3" sqref="A3"/>
    </sheetView>
  </sheetViews>
  <sheetFormatPr defaultColWidth="9" defaultRowHeight="14.4" x14ac:dyDescent="0.3"/>
  <cols>
    <col min="1" max="2" width="9.59765625" style="65" customWidth="1"/>
    <col min="3" max="3" width="12.59765625" style="65" customWidth="1"/>
    <col min="4" max="4" width="12.09765625" style="65" customWidth="1"/>
    <col min="5" max="5" width="11.296875" style="65" customWidth="1"/>
    <col min="6" max="6" width="11.3984375" style="65" customWidth="1"/>
    <col min="7" max="7" width="15.59765625" style="65" customWidth="1"/>
    <col min="8" max="9" width="18.8984375" style="65" customWidth="1"/>
    <col min="10" max="12" width="11.296875" style="65" customWidth="1"/>
    <col min="13" max="13" width="14.3984375" style="65" customWidth="1"/>
    <col min="14" max="14" width="11.8984375" style="65" bestFit="1" customWidth="1"/>
    <col min="15" max="16384" width="9" style="65"/>
  </cols>
  <sheetData>
    <row r="1" spans="1:14" ht="28.8" x14ac:dyDescent="0.55000000000000004">
      <c r="A1" s="1826" t="s">
        <v>969</v>
      </c>
      <c r="B1" s="1826"/>
      <c r="C1" s="1826"/>
      <c r="D1" s="1826"/>
      <c r="E1" s="1826"/>
      <c r="F1" s="1826"/>
      <c r="G1" s="1826"/>
      <c r="H1" s="1826"/>
      <c r="I1" s="1826"/>
      <c r="J1" s="1826"/>
      <c r="K1" s="1826"/>
      <c r="L1" s="1826"/>
      <c r="M1" s="1826"/>
      <c r="N1" s="29"/>
    </row>
    <row r="2" spans="1:14" ht="28.8" x14ac:dyDescent="0.55000000000000004">
      <c r="A2" s="1826" t="s">
        <v>1011</v>
      </c>
      <c r="B2" s="1826"/>
      <c r="C2" s="1826"/>
      <c r="D2" s="1826"/>
      <c r="E2" s="1826"/>
      <c r="F2" s="1826"/>
      <c r="G2" s="1826"/>
      <c r="H2" s="1826"/>
      <c r="I2" s="1826"/>
      <c r="J2" s="1826"/>
      <c r="K2" s="1826"/>
      <c r="L2" s="1826"/>
      <c r="M2" s="1826"/>
      <c r="N2" s="29"/>
    </row>
    <row r="3" spans="1:14" ht="23.4" x14ac:dyDescent="0.45">
      <c r="A3" s="52"/>
      <c r="B3" s="53"/>
      <c r="C3" s="170">
        <v>1000</v>
      </c>
      <c r="D3" s="53"/>
      <c r="E3" s="53"/>
      <c r="F3" s="53"/>
      <c r="G3" s="53"/>
      <c r="H3" s="53"/>
      <c r="I3" s="53"/>
      <c r="J3" s="1827" t="s">
        <v>249</v>
      </c>
      <c r="K3" s="1827"/>
      <c r="L3" s="1827"/>
      <c r="M3" s="1827"/>
      <c r="N3" s="1827"/>
    </row>
    <row r="4" spans="1:14" ht="48" customHeight="1" x14ac:dyDescent="0.3">
      <c r="A4" s="1834" t="s">
        <v>770</v>
      </c>
      <c r="B4" s="1835"/>
      <c r="C4" s="1828" t="s">
        <v>769</v>
      </c>
      <c r="D4" s="1829"/>
      <c r="E4" s="1829"/>
      <c r="F4" s="1829"/>
      <c r="G4" s="1829"/>
      <c r="H4" s="1829"/>
      <c r="I4" s="1829"/>
      <c r="J4" s="1829"/>
      <c r="K4" s="1829"/>
      <c r="L4" s="1830"/>
      <c r="M4" s="1831" t="s">
        <v>595</v>
      </c>
      <c r="N4" s="1843" t="s">
        <v>382</v>
      </c>
    </row>
    <row r="5" spans="1:14" ht="48" customHeight="1" x14ac:dyDescent="0.3">
      <c r="A5" s="1836"/>
      <c r="B5" s="1837"/>
      <c r="C5" s="1828" t="s">
        <v>767</v>
      </c>
      <c r="D5" s="1829"/>
      <c r="E5" s="1829"/>
      <c r="F5" s="1829"/>
      <c r="G5" s="1829"/>
      <c r="H5" s="1829"/>
      <c r="I5" s="1830"/>
      <c r="J5" s="1840" t="s">
        <v>768</v>
      </c>
      <c r="K5" s="1841"/>
      <c r="L5" s="1842"/>
      <c r="M5" s="1832"/>
      <c r="N5" s="1844"/>
    </row>
    <row r="6" spans="1:14" ht="39.6" x14ac:dyDescent="0.3">
      <c r="A6" s="1838"/>
      <c r="B6" s="1839"/>
      <c r="C6" s="1364" t="s">
        <v>757</v>
      </c>
      <c r="D6" s="1365" t="s">
        <v>758</v>
      </c>
      <c r="E6" s="1365" t="s">
        <v>759</v>
      </c>
      <c r="F6" s="1365" t="s">
        <v>760</v>
      </c>
      <c r="G6" s="1365" t="s">
        <v>761</v>
      </c>
      <c r="H6" s="1365" t="s">
        <v>762</v>
      </c>
      <c r="I6" s="1365" t="s">
        <v>763</v>
      </c>
      <c r="J6" s="1366" t="s">
        <v>764</v>
      </c>
      <c r="K6" s="1366" t="s">
        <v>765</v>
      </c>
      <c r="L6" s="1366" t="s">
        <v>766</v>
      </c>
      <c r="M6" s="1833"/>
      <c r="N6" s="1845"/>
    </row>
    <row r="7" spans="1:14" ht="21" hidden="1" x14ac:dyDescent="0.4">
      <c r="A7" s="30">
        <v>2527</v>
      </c>
      <c r="B7" s="31" t="s">
        <v>278</v>
      </c>
      <c r="C7" s="54">
        <v>3415.2249999999999</v>
      </c>
      <c r="D7" s="54">
        <v>2028.0729999999999</v>
      </c>
      <c r="E7" s="54">
        <v>72.992999999999995</v>
      </c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171">
        <v>1563.481</v>
      </c>
      <c r="N7" s="34"/>
    </row>
    <row r="8" spans="1:14" ht="21" hidden="1" x14ac:dyDescent="0.4">
      <c r="A8" s="30">
        <v>2528</v>
      </c>
      <c r="B8" s="31" t="s">
        <v>279</v>
      </c>
      <c r="C8" s="54">
        <v>4096.7939999999999</v>
      </c>
      <c r="D8" s="54">
        <v>2045.0240000000001</v>
      </c>
      <c r="E8" s="54">
        <v>91.143000000000001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172">
        <v>1561.04</v>
      </c>
      <c r="N8" s="34">
        <v>12.991881682819125</v>
      </c>
    </row>
    <row r="9" spans="1:14" ht="21" hidden="1" x14ac:dyDescent="0.4">
      <c r="A9" s="30">
        <v>2529</v>
      </c>
      <c r="B9" s="31" t="s">
        <v>280</v>
      </c>
      <c r="C9" s="54">
        <v>4697.5289999999995</v>
      </c>
      <c r="D9" s="54">
        <v>2190.4499999999998</v>
      </c>
      <c r="E9" s="54">
        <v>101.904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173">
        <v>1828.915</v>
      </c>
      <c r="N9" s="55">
        <v>12.143859074362883</v>
      </c>
    </row>
    <row r="10" spans="1:14" ht="21" hidden="1" x14ac:dyDescent="0.4">
      <c r="A10" s="30">
        <v>2530</v>
      </c>
      <c r="B10" s="31" t="s">
        <v>281</v>
      </c>
      <c r="C10" s="54">
        <v>5979.6920000000009</v>
      </c>
      <c r="D10" s="54">
        <v>2541.8309999999997</v>
      </c>
      <c r="E10" s="54">
        <v>132.80000000000001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159">
        <v>2614.567</v>
      </c>
      <c r="N10" s="55">
        <v>23.812129616475708</v>
      </c>
    </row>
    <row r="11" spans="1:14" ht="21" hidden="1" x14ac:dyDescent="0.4">
      <c r="A11" s="30">
        <v>2531</v>
      </c>
      <c r="B11" s="31" t="s">
        <v>282</v>
      </c>
      <c r="C11" s="54">
        <v>7917.1239999999998</v>
      </c>
      <c r="D11" s="54">
        <v>2921.1410000000001</v>
      </c>
      <c r="E11" s="54">
        <v>172.47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159">
        <v>3523.902</v>
      </c>
      <c r="N11" s="55">
        <v>27.228149446236273</v>
      </c>
    </row>
    <row r="12" spans="1:14" ht="21" hidden="1" x14ac:dyDescent="0.4">
      <c r="A12" s="30">
        <v>2532</v>
      </c>
      <c r="B12" s="31" t="s">
        <v>283</v>
      </c>
      <c r="C12" s="54">
        <v>10867.098</v>
      </c>
      <c r="D12" s="54">
        <v>3337.2470000000003</v>
      </c>
      <c r="E12" s="54">
        <v>217.78800000000001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159">
        <v>4852.8450000000003</v>
      </c>
      <c r="N12" s="55">
        <v>30.982473013836071</v>
      </c>
    </row>
    <row r="13" spans="1:14" ht="21" hidden="1" x14ac:dyDescent="0.4">
      <c r="A13" s="30">
        <v>2533</v>
      </c>
      <c r="B13" s="31" t="s">
        <v>284</v>
      </c>
      <c r="C13" s="54">
        <v>14957.272000000001</v>
      </c>
      <c r="D13" s="54">
        <v>4132.482</v>
      </c>
      <c r="E13" s="54">
        <v>325.64100000000002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159">
        <v>6642.2820000000002</v>
      </c>
      <c r="N13" s="55">
        <v>34.622215729115787</v>
      </c>
    </row>
    <row r="14" spans="1:14" ht="21" hidden="1" x14ac:dyDescent="0.4">
      <c r="A14" s="30">
        <v>2534</v>
      </c>
      <c r="B14" s="31" t="s">
        <v>285</v>
      </c>
      <c r="C14" s="54">
        <v>19271.543000000001</v>
      </c>
      <c r="D14" s="54">
        <v>3700.06</v>
      </c>
      <c r="E14" s="54">
        <v>409.77199999999999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159">
        <v>7305.4740000000002</v>
      </c>
      <c r="N14" s="55">
        <v>20.426985904742104</v>
      </c>
    </row>
    <row r="15" spans="1:14" ht="21" hidden="1" x14ac:dyDescent="0.4">
      <c r="A15" s="30">
        <v>2535</v>
      </c>
      <c r="B15" s="31" t="s">
        <v>286</v>
      </c>
      <c r="C15" s="54">
        <v>23762.649000000001</v>
      </c>
      <c r="D15" s="54">
        <v>4174.6040000000003</v>
      </c>
      <c r="E15" s="54">
        <v>578.33300000000008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159">
        <v>8198.2160000000003</v>
      </c>
      <c r="N15" s="55">
        <v>21.958550341885346</v>
      </c>
    </row>
    <row r="16" spans="1:14" ht="21" hidden="1" x14ac:dyDescent="0.4">
      <c r="A16" s="30">
        <v>2536</v>
      </c>
      <c r="B16" s="31" t="s">
        <v>287</v>
      </c>
      <c r="C16" s="54">
        <v>28195.282999999999</v>
      </c>
      <c r="D16" s="54">
        <v>4665.5789999999997</v>
      </c>
      <c r="E16" s="54">
        <v>842.1389999999999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159">
        <v>9110.4589999999989</v>
      </c>
      <c r="N16" s="55">
        <v>18.191507619727698</v>
      </c>
    </row>
    <row r="17" spans="1:14" ht="21" hidden="1" x14ac:dyDescent="0.4">
      <c r="A17" s="30">
        <v>2537</v>
      </c>
      <c r="B17" s="31" t="s">
        <v>288</v>
      </c>
      <c r="C17" s="54">
        <v>33526.078000000001</v>
      </c>
      <c r="D17" s="54">
        <v>5247.7880000000005</v>
      </c>
      <c r="E17" s="54">
        <v>1109.17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159">
        <v>10543.962</v>
      </c>
      <c r="N17" s="55">
        <v>18.336749893577714</v>
      </c>
    </row>
    <row r="18" spans="1:14" ht="21" hidden="1" x14ac:dyDescent="0.4">
      <c r="A18" s="30">
        <v>2538</v>
      </c>
      <c r="B18" s="31" t="s">
        <v>289</v>
      </c>
      <c r="C18" s="54">
        <v>39516.552000000003</v>
      </c>
      <c r="D18" s="54">
        <v>6007.6679999999997</v>
      </c>
      <c r="E18" s="54">
        <v>1466.9480000000001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159">
        <v>12543.849</v>
      </c>
      <c r="N18" s="55">
        <v>17.822444610284926</v>
      </c>
    </row>
    <row r="19" spans="1:14" ht="21" hidden="1" x14ac:dyDescent="0.4">
      <c r="A19" s="30">
        <v>2539</v>
      </c>
      <c r="B19" s="31" t="s">
        <v>290</v>
      </c>
      <c r="C19" s="54">
        <v>46077.278999999995</v>
      </c>
      <c r="D19" s="54">
        <v>6737.3269999999993</v>
      </c>
      <c r="E19" s="54">
        <v>1756.383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159">
        <v>14616.698999999999</v>
      </c>
      <c r="N19" s="55">
        <v>16.130309848863508</v>
      </c>
    </row>
    <row r="20" spans="1:14" ht="21" hidden="1" x14ac:dyDescent="0.4">
      <c r="A20" s="30">
        <v>2540</v>
      </c>
      <c r="B20" s="31" t="s">
        <v>291</v>
      </c>
      <c r="C20" s="54">
        <v>47973.647000000004</v>
      </c>
      <c r="D20" s="54">
        <v>7120.4839999999995</v>
      </c>
      <c r="E20" s="54">
        <v>2118.808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159">
        <v>12671.138999999999</v>
      </c>
      <c r="N20" s="55">
        <v>4.8413086301221426</v>
      </c>
    </row>
    <row r="21" spans="1:14" ht="21" hidden="1" x14ac:dyDescent="0.4">
      <c r="A21" s="30">
        <v>2541</v>
      </c>
      <c r="B21" s="31" t="s">
        <v>292</v>
      </c>
      <c r="C21" s="54">
        <v>45983.281999999999</v>
      </c>
      <c r="D21" s="54">
        <v>6910.5469999999996</v>
      </c>
      <c r="E21" s="54">
        <v>1918.6280000000002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159">
        <v>9771.4149999999991</v>
      </c>
      <c r="N21" s="55">
        <v>-4.1956977599070795</v>
      </c>
    </row>
    <row r="22" spans="1:14" ht="21" hidden="1" x14ac:dyDescent="0.4">
      <c r="A22" s="30">
        <v>2542</v>
      </c>
      <c r="B22" s="31" t="s">
        <v>293</v>
      </c>
      <c r="C22" s="54">
        <v>51513.724000000002</v>
      </c>
      <c r="D22" s="54">
        <v>6919.8780000000006</v>
      </c>
      <c r="E22" s="54">
        <v>2317.6959999999999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159">
        <v>13525.031999999999</v>
      </c>
      <c r="N22" s="56">
        <v>10.83483814637246</v>
      </c>
    </row>
    <row r="23" spans="1:14" ht="21" hidden="1" x14ac:dyDescent="0.4">
      <c r="A23" s="30">
        <v>2543</v>
      </c>
      <c r="B23" s="31" t="s">
        <v>294</v>
      </c>
      <c r="C23" s="54">
        <v>63531</v>
      </c>
      <c r="D23" s="54">
        <v>7163</v>
      </c>
      <c r="E23" s="54">
        <v>2657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159">
        <v>17202</v>
      </c>
      <c r="N23" s="56">
        <v>20.739807073751749</v>
      </c>
    </row>
    <row r="24" spans="1:14" ht="21" hidden="1" x14ac:dyDescent="0.4">
      <c r="A24" s="30">
        <v>2544</v>
      </c>
      <c r="B24" s="31" t="s">
        <v>295</v>
      </c>
      <c r="C24" s="32">
        <v>80474</v>
      </c>
      <c r="D24" s="32">
        <v>7452</v>
      </c>
      <c r="E24" s="32">
        <v>3699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159">
        <v>20929</v>
      </c>
      <c r="N24" s="56">
        <v>24.913089119439409</v>
      </c>
    </row>
    <row r="25" spans="1:14" ht="21" hidden="1" x14ac:dyDescent="0.4">
      <c r="A25" s="30">
        <v>2546</v>
      </c>
      <c r="B25" s="31" t="s">
        <v>296</v>
      </c>
      <c r="C25" s="32">
        <v>115670.48497147999</v>
      </c>
      <c r="D25" s="32">
        <v>8016.4504412599999</v>
      </c>
      <c r="E25" s="32">
        <v>6289.9226221599993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</row>
    <row r="26" spans="1:14" ht="21" hidden="1" x14ac:dyDescent="0.4">
      <c r="A26" s="30">
        <v>2547</v>
      </c>
      <c r="B26" s="31" t="s">
        <v>297</v>
      </c>
      <c r="C26" s="32">
        <v>127828.65482430131</v>
      </c>
      <c r="D26" s="32">
        <v>8317.2142904700013</v>
      </c>
      <c r="E26" s="32">
        <v>8720.5965694099996</v>
      </c>
      <c r="F26" s="66">
        <v>0</v>
      </c>
      <c r="G26" s="66">
        <v>0</v>
      </c>
      <c r="H26" s="66">
        <v>0</v>
      </c>
      <c r="I26" s="66">
        <v>2332.388891188672</v>
      </c>
      <c r="J26" s="66">
        <v>0</v>
      </c>
      <c r="K26" s="66">
        <v>0</v>
      </c>
      <c r="L26" s="66">
        <v>0</v>
      </c>
      <c r="M26" s="165">
        <v>147198.85457536997</v>
      </c>
      <c r="N26" s="166">
        <v>13.2500483554124</v>
      </c>
    </row>
    <row r="27" spans="1:14" ht="21" hidden="1" x14ac:dyDescent="0.4">
      <c r="A27" s="30">
        <v>2548</v>
      </c>
      <c r="B27" s="31" t="s">
        <v>298</v>
      </c>
      <c r="C27" s="32">
        <v>139997.36696425002</v>
      </c>
      <c r="D27" s="32">
        <v>8459.3903138700007</v>
      </c>
      <c r="E27" s="32">
        <v>11952.546410134521</v>
      </c>
      <c r="F27" s="66">
        <v>0</v>
      </c>
      <c r="G27" s="66">
        <v>0</v>
      </c>
      <c r="H27" s="66">
        <v>0</v>
      </c>
      <c r="I27" s="66">
        <v>2691.2367023500001</v>
      </c>
      <c r="J27" s="66">
        <v>0</v>
      </c>
      <c r="K27" s="66">
        <v>0</v>
      </c>
      <c r="L27" s="66">
        <v>0</v>
      </c>
      <c r="M27" s="165">
        <v>163100.54039060455</v>
      </c>
      <c r="N27" s="166">
        <v>10.802859751257417</v>
      </c>
    </row>
    <row r="28" spans="1:14" ht="21" hidden="1" x14ac:dyDescent="0.4">
      <c r="A28" s="30">
        <v>2549</v>
      </c>
      <c r="B28" s="31" t="s">
        <v>299</v>
      </c>
      <c r="C28" s="32">
        <v>143555.82325538094</v>
      </c>
      <c r="D28" s="32">
        <v>8581.18161865</v>
      </c>
      <c r="E28" s="32">
        <v>14002.501191442585</v>
      </c>
      <c r="F28" s="66">
        <v>0</v>
      </c>
      <c r="G28" s="66">
        <v>0</v>
      </c>
      <c r="H28" s="66">
        <v>0</v>
      </c>
      <c r="I28" s="66">
        <v>3220.6795610600002</v>
      </c>
      <c r="J28" s="66">
        <v>0</v>
      </c>
      <c r="K28" s="66">
        <v>0</v>
      </c>
      <c r="L28" s="66">
        <v>0</v>
      </c>
      <c r="M28" s="165">
        <v>169360.18562653355</v>
      </c>
      <c r="N28" s="166">
        <v>3.8379058836579958</v>
      </c>
    </row>
    <row r="29" spans="1:14" ht="21" hidden="1" x14ac:dyDescent="0.4">
      <c r="A29" s="30">
        <v>2550</v>
      </c>
      <c r="B29" s="31" t="s">
        <v>300</v>
      </c>
      <c r="C29" s="32">
        <v>167579.93521230991</v>
      </c>
      <c r="D29" s="32">
        <v>8711.4234975200015</v>
      </c>
      <c r="E29" s="32">
        <v>17708.271397290002</v>
      </c>
      <c r="F29" s="66">
        <v>0</v>
      </c>
      <c r="G29" s="66">
        <v>0</v>
      </c>
      <c r="H29" s="66">
        <v>0</v>
      </c>
      <c r="I29" s="66">
        <v>3623.85449092</v>
      </c>
      <c r="J29" s="66">
        <v>0</v>
      </c>
      <c r="K29" s="66">
        <v>0</v>
      </c>
      <c r="L29" s="66">
        <v>0</v>
      </c>
      <c r="M29" s="165">
        <v>197623.48459803991</v>
      </c>
      <c r="N29" s="166">
        <v>16.688278220142884</v>
      </c>
    </row>
    <row r="30" spans="1:14" ht="21" hidden="1" x14ac:dyDescent="0.4">
      <c r="A30" s="30">
        <v>2551</v>
      </c>
      <c r="B30" s="31" t="s">
        <v>301</v>
      </c>
      <c r="C30" s="32">
        <v>182011.08103289257</v>
      </c>
      <c r="D30" s="32">
        <v>9104.1402978000006</v>
      </c>
      <c r="E30" s="32">
        <v>22159.808586320003</v>
      </c>
      <c r="F30" s="66">
        <v>0</v>
      </c>
      <c r="G30" s="66">
        <v>0</v>
      </c>
      <c r="H30" s="66">
        <v>0</v>
      </c>
      <c r="I30" s="66">
        <v>3946.3161061199994</v>
      </c>
      <c r="J30" s="66">
        <v>0</v>
      </c>
      <c r="K30" s="66">
        <v>0</v>
      </c>
      <c r="L30" s="66">
        <v>0</v>
      </c>
      <c r="M30" s="165">
        <v>217221.34602313259</v>
      </c>
      <c r="N30" s="166">
        <v>9.916767465645151</v>
      </c>
    </row>
    <row r="31" spans="1:14" ht="21" hidden="1" x14ac:dyDescent="0.4">
      <c r="A31" s="162">
        <v>2552</v>
      </c>
      <c r="B31" s="163" t="s">
        <v>302</v>
      </c>
      <c r="C31" s="164">
        <v>212010.17726581235</v>
      </c>
      <c r="D31" s="164">
        <v>9067.0721020599995</v>
      </c>
      <c r="E31" s="164">
        <v>28997.273578059965</v>
      </c>
      <c r="F31" s="441">
        <v>0</v>
      </c>
      <c r="G31" s="441">
        <v>0</v>
      </c>
      <c r="H31" s="441">
        <v>0</v>
      </c>
      <c r="I31" s="175">
        <v>4055.8101102799992</v>
      </c>
      <c r="J31" s="441">
        <v>0</v>
      </c>
      <c r="K31" s="441">
        <v>0</v>
      </c>
      <c r="L31" s="441">
        <v>0</v>
      </c>
      <c r="M31" s="444">
        <v>254130.33305621232</v>
      </c>
      <c r="N31" s="506">
        <v>28.593184951224593</v>
      </c>
    </row>
    <row r="32" spans="1:14" ht="21" hidden="1" x14ac:dyDescent="0.4">
      <c r="A32" s="57">
        <v>2553</v>
      </c>
      <c r="B32" s="58" t="s">
        <v>303</v>
      </c>
      <c r="C32" s="59">
        <v>244576.10913903758</v>
      </c>
      <c r="D32" s="59">
        <v>9001.1913244999996</v>
      </c>
      <c r="E32" s="59">
        <v>33651.942234844224</v>
      </c>
      <c r="F32" s="441">
        <v>0</v>
      </c>
      <c r="G32" s="441">
        <v>0</v>
      </c>
      <c r="H32" s="441">
        <v>0</v>
      </c>
      <c r="I32" s="174">
        <v>4149.445802227694</v>
      </c>
      <c r="J32" s="441">
        <v>0</v>
      </c>
      <c r="K32" s="441">
        <v>0</v>
      </c>
      <c r="L32" s="441">
        <v>0</v>
      </c>
      <c r="M32" s="445">
        <v>291378.68850060948</v>
      </c>
      <c r="N32" s="507">
        <v>14.657185939373093</v>
      </c>
    </row>
    <row r="33" spans="1:14" ht="36" hidden="1" customHeight="1" x14ac:dyDescent="0.4">
      <c r="A33" s="57">
        <v>2554</v>
      </c>
      <c r="B33" s="60" t="s">
        <v>304</v>
      </c>
      <c r="C33" s="59">
        <v>277313</v>
      </c>
      <c r="D33" s="59">
        <v>8535</v>
      </c>
      <c r="E33" s="59">
        <v>33331</v>
      </c>
      <c r="F33" s="441">
        <v>0</v>
      </c>
      <c r="G33" s="441">
        <v>0</v>
      </c>
      <c r="H33" s="441">
        <v>0</v>
      </c>
      <c r="I33" s="174">
        <v>4576</v>
      </c>
      <c r="J33" s="441">
        <v>0</v>
      </c>
      <c r="K33" s="441">
        <v>0</v>
      </c>
      <c r="L33" s="441">
        <v>0</v>
      </c>
      <c r="M33" s="152">
        <v>323755</v>
      </c>
      <c r="N33" s="507">
        <v>11.11142055927086</v>
      </c>
    </row>
    <row r="34" spans="1:14" ht="36" hidden="1" customHeight="1" x14ac:dyDescent="0.4">
      <c r="A34" s="57">
        <v>2555</v>
      </c>
      <c r="B34" s="60" t="s">
        <v>305</v>
      </c>
      <c r="C34" s="59">
        <v>326866</v>
      </c>
      <c r="D34" s="59">
        <v>8292</v>
      </c>
      <c r="E34" s="59">
        <v>43993</v>
      </c>
      <c r="F34" s="441">
        <v>0</v>
      </c>
      <c r="G34" s="441">
        <v>0</v>
      </c>
      <c r="H34" s="441">
        <v>0</v>
      </c>
      <c r="I34" s="174">
        <v>5063</v>
      </c>
      <c r="J34" s="441">
        <v>0</v>
      </c>
      <c r="K34" s="441">
        <v>0</v>
      </c>
      <c r="L34" s="441">
        <v>0</v>
      </c>
      <c r="M34" s="152">
        <v>384214</v>
      </c>
      <c r="N34" s="507">
        <v>18.674306188321417</v>
      </c>
    </row>
    <row r="35" spans="1:14" ht="36" hidden="1" customHeight="1" x14ac:dyDescent="0.4">
      <c r="A35" s="57">
        <v>2556</v>
      </c>
      <c r="B35" s="60" t="s">
        <v>306</v>
      </c>
      <c r="C35" s="59">
        <v>368610.85533726687</v>
      </c>
      <c r="D35" s="59">
        <v>7912.9066101400003</v>
      </c>
      <c r="E35" s="59">
        <v>52662.704677927992</v>
      </c>
      <c r="F35" s="441">
        <v>0</v>
      </c>
      <c r="G35" s="441">
        <v>0</v>
      </c>
      <c r="H35" s="441">
        <v>0</v>
      </c>
      <c r="I35" s="174">
        <v>5299.973672760003</v>
      </c>
      <c r="J35" s="441">
        <v>0</v>
      </c>
      <c r="K35" s="441">
        <v>0</v>
      </c>
      <c r="L35" s="441">
        <v>0</v>
      </c>
      <c r="M35" s="152">
        <v>434486.44029809488</v>
      </c>
      <c r="N35" s="507">
        <v>13.084489450695413</v>
      </c>
    </row>
    <row r="36" spans="1:14" ht="36" hidden="1" customHeight="1" x14ac:dyDescent="0.4">
      <c r="A36" s="57">
        <v>2557</v>
      </c>
      <c r="B36" s="60" t="s">
        <v>307</v>
      </c>
      <c r="C36" s="59">
        <v>425982.28967813594</v>
      </c>
      <c r="D36" s="59">
        <v>7727.0309603000014</v>
      </c>
      <c r="E36" s="59">
        <v>52510.330300413654</v>
      </c>
      <c r="F36" s="441">
        <v>0</v>
      </c>
      <c r="G36" s="441">
        <v>0</v>
      </c>
      <c r="H36" s="441">
        <v>0</v>
      </c>
      <c r="I36" s="174">
        <v>5490.2019873623003</v>
      </c>
      <c r="J36" s="441">
        <v>0</v>
      </c>
      <c r="K36" s="441">
        <v>0</v>
      </c>
      <c r="L36" s="441">
        <v>0</v>
      </c>
      <c r="M36" s="152">
        <v>491709.8529262119</v>
      </c>
      <c r="N36" s="507">
        <v>13.170356384161691</v>
      </c>
    </row>
    <row r="37" spans="1:14" ht="36" hidden="1" customHeight="1" x14ac:dyDescent="0.4">
      <c r="A37" s="57">
        <v>2558</v>
      </c>
      <c r="B37" s="60" t="s">
        <v>310</v>
      </c>
      <c r="C37" s="151">
        <v>389794.12204576773</v>
      </c>
      <c r="D37" s="151">
        <v>7118.2080459620001</v>
      </c>
      <c r="E37" s="151">
        <v>37881.021959637299</v>
      </c>
      <c r="F37" s="174">
        <v>6572.6641463300002</v>
      </c>
      <c r="G37" s="174">
        <v>6239.6725582428389</v>
      </c>
      <c r="H37" s="174">
        <v>2081.2191921499998</v>
      </c>
      <c r="I37" s="174">
        <v>5440.5496625192727</v>
      </c>
      <c r="J37" s="174">
        <v>13757.351590671693</v>
      </c>
      <c r="K37" s="174">
        <v>55004.196246593943</v>
      </c>
      <c r="L37" s="174">
        <v>5902.5714893365111</v>
      </c>
      <c r="M37" s="152">
        <v>529791.57693721121</v>
      </c>
      <c r="N37" s="507">
        <v>7.7447551201936191</v>
      </c>
    </row>
    <row r="38" spans="1:14" ht="36" hidden="1" customHeight="1" x14ac:dyDescent="0.3">
      <c r="A38" s="57">
        <v>2559</v>
      </c>
      <c r="B38" s="60" t="s">
        <v>634</v>
      </c>
      <c r="C38" s="151">
        <v>412679.54210877174</v>
      </c>
      <c r="D38" s="151">
        <v>6715.2822578780006</v>
      </c>
      <c r="E38" s="151">
        <v>39039.819823977203</v>
      </c>
      <c r="F38" s="151">
        <v>8667.7911008400006</v>
      </c>
      <c r="G38" s="151">
        <v>7034.9536277758889</v>
      </c>
      <c r="H38" s="151">
        <v>2114.5778331199999</v>
      </c>
      <c r="I38" s="151">
        <v>5059.1713699579786</v>
      </c>
      <c r="J38" s="151">
        <v>14234.723769127006</v>
      </c>
      <c r="K38" s="151">
        <v>59191.955726590502</v>
      </c>
      <c r="L38" s="151">
        <v>5771.1234248241281</v>
      </c>
      <c r="M38" s="152">
        <v>560508.94104286237</v>
      </c>
      <c r="N38" s="507">
        <v>5.7980091497928168</v>
      </c>
    </row>
    <row r="39" spans="1:14" ht="36" hidden="1" customHeight="1" x14ac:dyDescent="0.3">
      <c r="A39" s="57">
        <v>2560</v>
      </c>
      <c r="B39" s="60" t="s">
        <v>637</v>
      </c>
      <c r="C39" s="151">
        <v>427747.81523459259</v>
      </c>
      <c r="D39" s="151">
        <v>6466.5031631640004</v>
      </c>
      <c r="E39" s="151">
        <v>42773.348404713674</v>
      </c>
      <c r="F39" s="151">
        <v>9927.0069718700015</v>
      </c>
      <c r="G39" s="151">
        <v>15315.549589362567</v>
      </c>
      <c r="H39" s="151">
        <v>1891.2216083599999</v>
      </c>
      <c r="I39" s="151">
        <v>4877.9839491126922</v>
      </c>
      <c r="J39" s="151">
        <v>12254.819041923567</v>
      </c>
      <c r="K39" s="151">
        <v>62654.790371551069</v>
      </c>
      <c r="L39" s="151">
        <v>7501.9870487965936</v>
      </c>
      <c r="M39" s="152">
        <v>591411.02538344683</v>
      </c>
      <c r="N39" s="507">
        <v>5.5132188048756507</v>
      </c>
    </row>
    <row r="40" spans="1:14" ht="36" customHeight="1" x14ac:dyDescent="0.3">
      <c r="A40" s="57">
        <v>2561</v>
      </c>
      <c r="B40" s="60" t="s">
        <v>651</v>
      </c>
      <c r="C40" s="151">
        <v>423517.72274458152</v>
      </c>
      <c r="D40" s="151">
        <v>6121.503610121621</v>
      </c>
      <c r="E40" s="151">
        <v>44067.393973908096</v>
      </c>
      <c r="F40" s="151">
        <v>10604.079533299999</v>
      </c>
      <c r="G40" s="151">
        <v>35997.654864347525</v>
      </c>
      <c r="H40" s="151">
        <v>1695.1709701400002</v>
      </c>
      <c r="I40" s="151">
        <v>4731.4594313734324</v>
      </c>
      <c r="J40" s="151">
        <v>13246.773046148661</v>
      </c>
      <c r="K40" s="151">
        <v>69151.245307447418</v>
      </c>
      <c r="L40" s="151">
        <v>7947.842197037764</v>
      </c>
      <c r="M40" s="152">
        <v>617080.84567840607</v>
      </c>
      <c r="N40" s="507">
        <v>4.3404365480531872</v>
      </c>
    </row>
    <row r="41" spans="1:14" ht="36" customHeight="1" x14ac:dyDescent="0.3">
      <c r="A41" s="57">
        <v>2562</v>
      </c>
      <c r="B41" s="60" t="s">
        <v>661</v>
      </c>
      <c r="C41" s="151">
        <v>407802.26524760562</v>
      </c>
      <c r="D41" s="151">
        <v>5805.0034351495906</v>
      </c>
      <c r="E41" s="151">
        <v>43288.413084588625</v>
      </c>
      <c r="F41" s="151">
        <v>11776.195478101692</v>
      </c>
      <c r="G41" s="151">
        <v>24486.289313756177</v>
      </c>
      <c r="H41" s="151">
        <v>1603.7423775810416</v>
      </c>
      <c r="I41" s="151">
        <v>4668.878254819655</v>
      </c>
      <c r="J41" s="151">
        <v>14133.865639538442</v>
      </c>
      <c r="K41" s="151">
        <v>75284.854093313028</v>
      </c>
      <c r="L41" s="151">
        <v>9247.6348753727725</v>
      </c>
      <c r="M41" s="152">
        <v>598097.14179982664</v>
      </c>
      <c r="N41" s="778">
        <v>-3.0763722470933499</v>
      </c>
    </row>
    <row r="42" spans="1:14" ht="36" customHeight="1" x14ac:dyDescent="0.3">
      <c r="A42" s="57">
        <v>2563</v>
      </c>
      <c r="B42" s="60" t="s">
        <v>663</v>
      </c>
      <c r="C42" s="151">
        <v>387986.56102784927</v>
      </c>
      <c r="D42" s="151">
        <v>5409.7642208200004</v>
      </c>
      <c r="E42" s="151">
        <v>39250.830594089901</v>
      </c>
      <c r="F42" s="151">
        <v>13768.983696140001</v>
      </c>
      <c r="G42" s="151">
        <v>24759.0848543381</v>
      </c>
      <c r="H42" s="151">
        <v>2062.5079152719004</v>
      </c>
      <c r="I42" s="151">
        <v>4626.0163614850007</v>
      </c>
      <c r="J42" s="151">
        <v>16244.01369773586</v>
      </c>
      <c r="K42" s="151">
        <v>79593.860287464209</v>
      </c>
      <c r="L42" s="151">
        <v>10943.32791390381</v>
      </c>
      <c r="M42" s="152">
        <v>584644.950569098</v>
      </c>
      <c r="N42" s="778">
        <v>-2.249164941709545</v>
      </c>
    </row>
    <row r="43" spans="1:14" ht="36" customHeight="1" x14ac:dyDescent="0.3">
      <c r="A43" s="57">
        <v>2564</v>
      </c>
      <c r="B43" s="60" t="s">
        <v>689</v>
      </c>
      <c r="C43" s="151">
        <v>370441.10171684093</v>
      </c>
      <c r="D43" s="151">
        <v>4945.7295506800001</v>
      </c>
      <c r="E43" s="151">
        <v>39071.584824480102</v>
      </c>
      <c r="F43" s="151">
        <v>14233.593956390003</v>
      </c>
      <c r="G43" s="151">
        <v>45468.630199271807</v>
      </c>
      <c r="H43" s="151">
        <v>3093.3726926200002</v>
      </c>
      <c r="I43" s="151">
        <v>4348.6855984599997</v>
      </c>
      <c r="J43" s="151">
        <v>19515.550178641519</v>
      </c>
      <c r="K43" s="151">
        <v>86530.021459378448</v>
      </c>
      <c r="L43" s="151">
        <v>8276.9303093014096</v>
      </c>
      <c r="M43" s="152">
        <v>595925.20048606407</v>
      </c>
      <c r="N43" s="778">
        <v>-0.36314189819176235</v>
      </c>
    </row>
    <row r="44" spans="1:14" ht="36" customHeight="1" x14ac:dyDescent="0.3">
      <c r="A44" s="57">
        <v>2565</v>
      </c>
      <c r="B44" s="60" t="s">
        <v>697</v>
      </c>
      <c r="C44" s="151">
        <v>361900.52858521004</v>
      </c>
      <c r="D44" s="151">
        <v>4526.5019510500006</v>
      </c>
      <c r="E44" s="151">
        <v>42590.504541680006</v>
      </c>
      <c r="F44" s="151">
        <v>15734.677829969998</v>
      </c>
      <c r="G44" s="151">
        <v>34900.462864642788</v>
      </c>
      <c r="H44" s="151">
        <v>2873.25453741</v>
      </c>
      <c r="I44" s="151">
        <v>4296.2353990100009</v>
      </c>
      <c r="J44" s="151">
        <v>20696.652991479998</v>
      </c>
      <c r="K44" s="151">
        <v>93534.467258009987</v>
      </c>
      <c r="L44" s="151">
        <v>8763.025056479999</v>
      </c>
      <c r="M44" s="152">
        <v>589816.31101494282</v>
      </c>
      <c r="N44" s="778">
        <v>-1.0251101088087158</v>
      </c>
    </row>
    <row r="45" spans="1:14" ht="36" customHeight="1" x14ac:dyDescent="0.3">
      <c r="A45" s="57">
        <v>2566</v>
      </c>
      <c r="B45" s="60" t="s">
        <v>970</v>
      </c>
      <c r="C45" s="151">
        <v>374345.47757078725</v>
      </c>
      <c r="D45" s="151">
        <v>4085.18065626</v>
      </c>
      <c r="E45" s="151">
        <v>44833.459276473994</v>
      </c>
      <c r="F45" s="151">
        <v>17684.437506809991</v>
      </c>
      <c r="G45" s="151">
        <v>31208.636270159994</v>
      </c>
      <c r="H45" s="151">
        <v>2662.21111716</v>
      </c>
      <c r="I45" s="151">
        <v>4363.2962042900008</v>
      </c>
      <c r="J45" s="151">
        <v>20370.256702710001</v>
      </c>
      <c r="K45" s="151">
        <v>99917.984928258025</v>
      </c>
      <c r="L45" s="151">
        <v>9185.3534881299984</v>
      </c>
      <c r="M45" s="152">
        <v>608656.29372103931</v>
      </c>
      <c r="N45" s="507">
        <v>2.1363575872594702</v>
      </c>
    </row>
    <row r="46" spans="1:14" ht="36" customHeight="1" x14ac:dyDescent="0.3">
      <c r="A46" s="62">
        <v>2567</v>
      </c>
      <c r="B46" s="503" t="s">
        <v>940</v>
      </c>
      <c r="C46" s="504">
        <v>380649.78719782998</v>
      </c>
      <c r="D46" s="504">
        <v>3671.2512719399992</v>
      </c>
      <c r="E46" s="504">
        <v>41568.314771662001</v>
      </c>
      <c r="F46" s="504">
        <v>19506.041294410003</v>
      </c>
      <c r="G46" s="504">
        <v>32053.752706769999</v>
      </c>
      <c r="H46" s="504">
        <v>2589.8659011682607</v>
      </c>
      <c r="I46" s="504">
        <v>4182.7704572299999</v>
      </c>
      <c r="J46" s="504">
        <v>18501.456408950002</v>
      </c>
      <c r="K46" s="504">
        <v>110450.52599760998</v>
      </c>
      <c r="L46" s="504">
        <v>8884.1944378400003</v>
      </c>
      <c r="M46" s="555">
        <v>622057.96044541022</v>
      </c>
      <c r="N46" s="1565">
        <v>2.201844762409241</v>
      </c>
    </row>
    <row r="47" spans="1:14" ht="36" customHeight="1" x14ac:dyDescent="0.3">
      <c r="A47" s="38"/>
      <c r="B47" s="1418"/>
      <c r="C47" s="1422"/>
      <c r="D47" s="1422"/>
      <c r="E47" s="1422"/>
      <c r="F47" s="1422"/>
      <c r="G47" s="1422"/>
      <c r="H47" s="1422"/>
      <c r="I47" s="1422"/>
      <c r="J47" s="1422"/>
      <c r="K47" s="1422"/>
      <c r="L47" s="1422"/>
      <c r="M47" s="1421"/>
      <c r="N47" s="1425"/>
    </row>
    <row r="48" spans="1:14" ht="21" x14ac:dyDescent="0.4">
      <c r="A48" s="37"/>
      <c r="B48" s="63"/>
      <c r="C48" s="33"/>
      <c r="D48" s="33"/>
      <c r="E48" s="33"/>
      <c r="F48" s="33"/>
      <c r="G48" s="33"/>
      <c r="H48" s="33"/>
      <c r="I48" s="33"/>
      <c r="J48" s="36"/>
      <c r="K48" s="36"/>
      <c r="L48" s="36"/>
      <c r="M48" s="36"/>
      <c r="N48" s="64"/>
    </row>
    <row r="49" spans="1:14" ht="21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4" ht="21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</sheetData>
  <mergeCells count="9">
    <mergeCell ref="A2:M2"/>
    <mergeCell ref="A1:M1"/>
    <mergeCell ref="J3:N3"/>
    <mergeCell ref="C4:L4"/>
    <mergeCell ref="M4:M6"/>
    <mergeCell ref="A4:B6"/>
    <mergeCell ref="C5:I5"/>
    <mergeCell ref="J5:L5"/>
    <mergeCell ref="N4:N6"/>
  </mergeCells>
  <phoneticPr fontId="87" type="noConversion"/>
  <pageMargins left="0.25" right="0.25" top="0.75" bottom="0.75" header="0.3" footer="0.3"/>
  <pageSetup paperSize="9" scale="74" orientation="landscape" r:id="rId1"/>
  <headerFooter>
    <oddFooter>&amp;C23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C51"/>
  <sheetViews>
    <sheetView view="pageBreakPreview" topLeftCell="A31" zoomScaleNormal="100" zoomScaleSheetLayoutView="100" workbookViewId="0">
      <selection activeCell="H25" sqref="H25"/>
    </sheetView>
  </sheetViews>
  <sheetFormatPr defaultColWidth="9" defaultRowHeight="21" x14ac:dyDescent="0.25"/>
  <cols>
    <col min="1" max="1" width="5.59765625" style="150" customWidth="1"/>
    <col min="2" max="2" width="76.69921875" style="333" customWidth="1"/>
    <col min="3" max="3" width="9.8984375" style="337" customWidth="1"/>
    <col min="4" max="16384" width="9" style="150"/>
  </cols>
  <sheetData>
    <row r="1" spans="1:3" s="455" customFormat="1" ht="36" customHeight="1" x14ac:dyDescent="0.25">
      <c r="A1" s="1630" t="s">
        <v>891</v>
      </c>
      <c r="B1" s="1630"/>
      <c r="C1" s="571"/>
    </row>
    <row r="2" spans="1:3" s="455" customFormat="1" ht="36" customHeight="1" x14ac:dyDescent="0.25">
      <c r="A2" s="1635" t="s">
        <v>939</v>
      </c>
      <c r="B2" s="1635"/>
      <c r="C2" s="572"/>
    </row>
    <row r="3" spans="1:3" ht="36" customHeight="1" x14ac:dyDescent="0.25">
      <c r="A3" s="493" t="s">
        <v>622</v>
      </c>
      <c r="B3" s="496" t="s">
        <v>620</v>
      </c>
      <c r="C3" s="494" t="s">
        <v>618</v>
      </c>
    </row>
    <row r="4" spans="1:3" s="341" customFormat="1" ht="24" customHeight="1" x14ac:dyDescent="0.25">
      <c r="A4" s="497">
        <v>1</v>
      </c>
      <c r="B4" s="498" t="s">
        <v>938</v>
      </c>
      <c r="C4" s="573">
        <v>7</v>
      </c>
    </row>
    <row r="5" spans="1:3" ht="24" customHeight="1" x14ac:dyDescent="0.25">
      <c r="A5" s="342">
        <v>2</v>
      </c>
      <c r="B5" s="478" t="s">
        <v>892</v>
      </c>
      <c r="C5" s="574">
        <v>8</v>
      </c>
    </row>
    <row r="6" spans="1:3" ht="24" customHeight="1" x14ac:dyDescent="0.25">
      <c r="A6" s="486">
        <v>3</v>
      </c>
      <c r="B6" s="487" t="s">
        <v>893</v>
      </c>
      <c r="C6" s="574">
        <v>9</v>
      </c>
    </row>
    <row r="7" spans="1:3" ht="24" customHeight="1" x14ac:dyDescent="0.25">
      <c r="A7" s="342">
        <v>4</v>
      </c>
      <c r="B7" s="487" t="s">
        <v>894</v>
      </c>
      <c r="C7" s="574">
        <v>10</v>
      </c>
    </row>
    <row r="8" spans="1:3" s="341" customFormat="1" ht="24" customHeight="1" x14ac:dyDescent="0.25">
      <c r="A8" s="486">
        <v>5</v>
      </c>
      <c r="B8" s="487" t="s">
        <v>895</v>
      </c>
      <c r="C8" s="575">
        <v>11</v>
      </c>
    </row>
    <row r="9" spans="1:3" s="341" customFormat="1" ht="24" customHeight="1" x14ac:dyDescent="0.25">
      <c r="A9" s="342">
        <v>6</v>
      </c>
      <c r="B9" s="487" t="s">
        <v>896</v>
      </c>
      <c r="C9" s="576">
        <v>12</v>
      </c>
    </row>
    <row r="10" spans="1:3" ht="24" customHeight="1" x14ac:dyDescent="0.25">
      <c r="A10" s="486">
        <v>7</v>
      </c>
      <c r="B10" s="487" t="s">
        <v>897</v>
      </c>
      <c r="C10" s="574">
        <v>13</v>
      </c>
    </row>
    <row r="11" spans="1:3" ht="24" customHeight="1" x14ac:dyDescent="0.25">
      <c r="A11" s="342">
        <v>8</v>
      </c>
      <c r="B11" s="487" t="s">
        <v>898</v>
      </c>
      <c r="C11" s="574">
        <v>13</v>
      </c>
    </row>
    <row r="12" spans="1:3" ht="24" customHeight="1" x14ac:dyDescent="0.25">
      <c r="A12" s="486">
        <v>9</v>
      </c>
      <c r="B12" s="487" t="s">
        <v>899</v>
      </c>
      <c r="C12" s="574">
        <v>14</v>
      </c>
    </row>
    <row r="13" spans="1:3" s="341" customFormat="1" ht="24" customHeight="1" x14ac:dyDescent="0.25">
      <c r="A13" s="342">
        <v>10</v>
      </c>
      <c r="B13" s="487" t="s">
        <v>900</v>
      </c>
      <c r="C13" s="574">
        <v>15</v>
      </c>
    </row>
    <row r="14" spans="1:3" ht="24" customHeight="1" x14ac:dyDescent="0.25">
      <c r="A14" s="486">
        <v>11</v>
      </c>
      <c r="B14" s="487" t="s">
        <v>901</v>
      </c>
      <c r="C14" s="574">
        <v>16</v>
      </c>
    </row>
    <row r="15" spans="1:3" ht="24" customHeight="1" x14ac:dyDescent="0.25">
      <c r="A15" s="342">
        <v>12</v>
      </c>
      <c r="B15" s="478" t="s">
        <v>902</v>
      </c>
      <c r="C15" s="574">
        <v>17</v>
      </c>
    </row>
    <row r="16" spans="1:3" ht="24" customHeight="1" x14ac:dyDescent="0.25">
      <c r="A16" s="486">
        <v>13</v>
      </c>
      <c r="B16" s="478" t="s">
        <v>903</v>
      </c>
      <c r="C16" s="574">
        <v>18</v>
      </c>
    </row>
    <row r="17" spans="1:3" s="341" customFormat="1" ht="24" customHeight="1" x14ac:dyDescent="0.25">
      <c r="A17" s="342">
        <v>14</v>
      </c>
      <c r="B17" s="478" t="s">
        <v>904</v>
      </c>
      <c r="C17" s="574">
        <v>19</v>
      </c>
    </row>
    <row r="18" spans="1:3" ht="24" customHeight="1" x14ac:dyDescent="0.25">
      <c r="A18" s="486">
        <v>15</v>
      </c>
      <c r="B18" s="487" t="s">
        <v>905</v>
      </c>
      <c r="C18" s="574">
        <v>20</v>
      </c>
    </row>
    <row r="19" spans="1:3" ht="24" customHeight="1" x14ac:dyDescent="0.25">
      <c r="A19" s="342">
        <v>16</v>
      </c>
      <c r="B19" s="487" t="s">
        <v>906</v>
      </c>
      <c r="C19" s="574">
        <v>21</v>
      </c>
    </row>
    <row r="20" spans="1:3" ht="24" customHeight="1" x14ac:dyDescent="0.25">
      <c r="A20" s="486">
        <v>17</v>
      </c>
      <c r="B20" s="487" t="s">
        <v>907</v>
      </c>
      <c r="C20" s="574">
        <v>22</v>
      </c>
    </row>
    <row r="21" spans="1:3" ht="24" customHeight="1" x14ac:dyDescent="0.25">
      <c r="A21" s="342">
        <v>18</v>
      </c>
      <c r="B21" s="487" t="s">
        <v>908</v>
      </c>
      <c r="C21" s="574">
        <v>23</v>
      </c>
    </row>
    <row r="22" spans="1:3" ht="24" customHeight="1" x14ac:dyDescent="0.25">
      <c r="A22" s="486">
        <v>19</v>
      </c>
      <c r="B22" s="487" t="s">
        <v>909</v>
      </c>
      <c r="C22" s="574">
        <v>24</v>
      </c>
    </row>
    <row r="23" spans="1:3" ht="24" customHeight="1" x14ac:dyDescent="0.25">
      <c r="A23" s="342">
        <v>20</v>
      </c>
      <c r="B23" s="489" t="s">
        <v>910</v>
      </c>
      <c r="C23" s="574">
        <v>25</v>
      </c>
    </row>
    <row r="24" spans="1:3" ht="24" customHeight="1" x14ac:dyDescent="0.25">
      <c r="A24" s="486">
        <v>21</v>
      </c>
      <c r="B24" s="489" t="s">
        <v>911</v>
      </c>
      <c r="C24" s="574">
        <v>26</v>
      </c>
    </row>
    <row r="25" spans="1:3" ht="24" customHeight="1" x14ac:dyDescent="0.25">
      <c r="A25" s="342">
        <v>22</v>
      </c>
      <c r="B25" s="489" t="s">
        <v>912</v>
      </c>
      <c r="C25" s="574">
        <v>27</v>
      </c>
    </row>
    <row r="26" spans="1:3" ht="24" customHeight="1" x14ac:dyDescent="0.25">
      <c r="A26" s="486">
        <v>23</v>
      </c>
      <c r="B26" s="489" t="s">
        <v>913</v>
      </c>
      <c r="C26" s="574">
        <v>28</v>
      </c>
    </row>
    <row r="27" spans="1:3" ht="24" customHeight="1" x14ac:dyDescent="0.25">
      <c r="A27" s="486">
        <v>24</v>
      </c>
      <c r="B27" s="489" t="s">
        <v>914</v>
      </c>
      <c r="C27" s="574">
        <v>29</v>
      </c>
    </row>
    <row r="28" spans="1:3" ht="24" customHeight="1" x14ac:dyDescent="0.25">
      <c r="A28" s="486">
        <v>25</v>
      </c>
      <c r="B28" s="489" t="s">
        <v>915</v>
      </c>
      <c r="C28" s="574">
        <v>30</v>
      </c>
    </row>
    <row r="29" spans="1:3" ht="24" customHeight="1" x14ac:dyDescent="0.25">
      <c r="A29" s="495">
        <v>26</v>
      </c>
      <c r="B29" s="492" t="s">
        <v>916</v>
      </c>
      <c r="C29" s="577">
        <v>31</v>
      </c>
    </row>
    <row r="30" spans="1:3" ht="24" customHeight="1" x14ac:dyDescent="0.25">
      <c r="A30" s="486">
        <v>27</v>
      </c>
      <c r="B30" s="489" t="s">
        <v>917</v>
      </c>
      <c r="C30" s="574">
        <v>32</v>
      </c>
    </row>
    <row r="31" spans="1:3" ht="24" customHeight="1" x14ac:dyDescent="0.25">
      <c r="A31" s="486">
        <v>28</v>
      </c>
      <c r="B31" s="489" t="s">
        <v>918</v>
      </c>
      <c r="C31" s="574">
        <v>33</v>
      </c>
    </row>
    <row r="32" spans="1:3" ht="24" customHeight="1" x14ac:dyDescent="0.25">
      <c r="A32" s="486">
        <v>29</v>
      </c>
      <c r="B32" s="489" t="s">
        <v>919</v>
      </c>
      <c r="C32" s="574">
        <v>34</v>
      </c>
    </row>
    <row r="33" spans="1:3" s="341" customFormat="1" ht="24" customHeight="1" x14ac:dyDescent="0.25">
      <c r="A33" s="486">
        <v>30</v>
      </c>
      <c r="B33" s="489" t="s">
        <v>920</v>
      </c>
      <c r="C33" s="574">
        <v>35</v>
      </c>
    </row>
    <row r="34" spans="1:3" ht="24" customHeight="1" x14ac:dyDescent="0.25">
      <c r="A34" s="486">
        <v>31</v>
      </c>
      <c r="B34" s="489" t="s">
        <v>921</v>
      </c>
      <c r="C34" s="574">
        <v>36</v>
      </c>
    </row>
    <row r="35" spans="1:3" ht="24" customHeight="1" x14ac:dyDescent="0.25">
      <c r="A35" s="486">
        <v>32</v>
      </c>
      <c r="B35" s="489" t="s">
        <v>922</v>
      </c>
      <c r="C35" s="574">
        <v>37</v>
      </c>
    </row>
    <row r="36" spans="1:3" ht="24" customHeight="1" x14ac:dyDescent="0.25">
      <c r="A36" s="486">
        <v>33</v>
      </c>
      <c r="B36" s="489" t="s">
        <v>923</v>
      </c>
      <c r="C36" s="574">
        <v>38</v>
      </c>
    </row>
    <row r="37" spans="1:3" s="341" customFormat="1" ht="24" customHeight="1" x14ac:dyDescent="0.25">
      <c r="A37" s="486">
        <v>34</v>
      </c>
      <c r="B37" s="489" t="s">
        <v>924</v>
      </c>
      <c r="C37" s="574">
        <v>39</v>
      </c>
    </row>
    <row r="38" spans="1:3" ht="24" customHeight="1" x14ac:dyDescent="0.25">
      <c r="A38" s="486">
        <v>35</v>
      </c>
      <c r="B38" s="489" t="s">
        <v>925</v>
      </c>
      <c r="C38" s="578">
        <v>40</v>
      </c>
    </row>
    <row r="39" spans="1:3" ht="42" x14ac:dyDescent="0.25">
      <c r="A39" s="486">
        <v>36</v>
      </c>
      <c r="B39" s="489" t="s">
        <v>926</v>
      </c>
      <c r="C39" s="574">
        <v>41</v>
      </c>
    </row>
    <row r="40" spans="1:3" ht="42" x14ac:dyDescent="0.25">
      <c r="A40" s="486">
        <v>37</v>
      </c>
      <c r="B40" s="489" t="s">
        <v>927</v>
      </c>
      <c r="C40" s="574">
        <v>42</v>
      </c>
    </row>
    <row r="41" spans="1:3" s="341" customFormat="1" ht="24" customHeight="1" x14ac:dyDescent="0.25">
      <c r="A41" s="486">
        <v>38</v>
      </c>
      <c r="B41" s="489" t="s">
        <v>928</v>
      </c>
      <c r="C41" s="574">
        <v>43</v>
      </c>
    </row>
    <row r="42" spans="1:3" ht="24" customHeight="1" x14ac:dyDescent="0.25">
      <c r="A42" s="486">
        <v>39</v>
      </c>
      <c r="B42" s="489" t="s">
        <v>929</v>
      </c>
      <c r="C42" s="578">
        <v>44</v>
      </c>
    </row>
    <row r="43" spans="1:3" ht="24" customHeight="1" x14ac:dyDescent="0.25">
      <c r="A43" s="486">
        <v>40</v>
      </c>
      <c r="B43" s="489" t="s">
        <v>930</v>
      </c>
      <c r="C43" s="574">
        <v>46</v>
      </c>
    </row>
    <row r="44" spans="1:3" ht="24" customHeight="1" x14ac:dyDescent="0.25">
      <c r="A44" s="486">
        <v>41</v>
      </c>
      <c r="B44" s="489" t="s">
        <v>931</v>
      </c>
      <c r="C44" s="578">
        <v>48</v>
      </c>
    </row>
    <row r="45" spans="1:3" s="341" customFormat="1" ht="24" customHeight="1" x14ac:dyDescent="0.25">
      <c r="A45" s="486">
        <v>42</v>
      </c>
      <c r="B45" s="489" t="s">
        <v>932</v>
      </c>
      <c r="C45" s="574">
        <v>50</v>
      </c>
    </row>
    <row r="46" spans="1:3" ht="24" customHeight="1" x14ac:dyDescent="0.25">
      <c r="A46" s="486">
        <v>43</v>
      </c>
      <c r="B46" s="489" t="s">
        <v>933</v>
      </c>
      <c r="C46" s="578">
        <v>52</v>
      </c>
    </row>
    <row r="47" spans="1:3" ht="24" customHeight="1" x14ac:dyDescent="0.25">
      <c r="A47" s="486">
        <v>44</v>
      </c>
      <c r="B47" s="489" t="s">
        <v>934</v>
      </c>
      <c r="C47" s="574">
        <v>52</v>
      </c>
    </row>
    <row r="48" spans="1:3" ht="24" customHeight="1" x14ac:dyDescent="0.25">
      <c r="A48" s="486">
        <v>45</v>
      </c>
      <c r="B48" s="489" t="s">
        <v>935</v>
      </c>
      <c r="C48" s="578">
        <v>53</v>
      </c>
    </row>
    <row r="49" spans="1:3" s="341" customFormat="1" ht="24" customHeight="1" x14ac:dyDescent="0.25">
      <c r="A49" s="486">
        <v>46</v>
      </c>
      <c r="B49" s="489" t="s">
        <v>936</v>
      </c>
      <c r="C49" s="574">
        <v>54</v>
      </c>
    </row>
    <row r="50" spans="1:3" ht="24" customHeight="1" x14ac:dyDescent="0.25">
      <c r="A50" s="486">
        <v>47</v>
      </c>
      <c r="B50" s="489" t="s">
        <v>937</v>
      </c>
      <c r="C50" s="578">
        <v>54</v>
      </c>
    </row>
    <row r="51" spans="1:3" ht="24" customHeight="1" x14ac:dyDescent="0.25">
      <c r="A51" s="495">
        <v>48</v>
      </c>
      <c r="B51" s="492" t="s">
        <v>633</v>
      </c>
      <c r="C51" s="577">
        <v>55</v>
      </c>
    </row>
  </sheetData>
  <mergeCells count="2">
    <mergeCell ref="A1:B1"/>
    <mergeCell ref="A2:B2"/>
  </mergeCells>
  <pageMargins left="0.23622047244094491" right="0.23622047244094491" top="0.74803149606299213" bottom="0.74803149606299213" header="0.31496062992125984" footer="0.31496062992125984"/>
  <pageSetup paperSize="9" scale="84" orientation="portrait" r:id="rId1"/>
  <rowBreaks count="1" manualBreakCount="1">
    <brk id="29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6" tint="0.79998168889431442"/>
    <pageSetUpPr fitToPage="1"/>
  </sheetPr>
  <dimension ref="A1:N50"/>
  <sheetViews>
    <sheetView view="pageBreakPreview" zoomScale="60" zoomScaleNormal="90" workbookViewId="0">
      <selection activeCell="A3" sqref="A3"/>
    </sheetView>
  </sheetViews>
  <sheetFormatPr defaultColWidth="9" defaultRowHeight="14.4" x14ac:dyDescent="0.3"/>
  <cols>
    <col min="1" max="2" width="9.59765625" style="65" customWidth="1"/>
    <col min="3" max="3" width="14.59765625" style="65" bestFit="1" customWidth="1"/>
    <col min="4" max="5" width="11.296875" style="65" customWidth="1"/>
    <col min="6" max="6" width="11.3984375" style="65" customWidth="1"/>
    <col min="7" max="7" width="14" style="65" customWidth="1"/>
    <col min="8" max="8" width="18.296875" style="65" bestFit="1" customWidth="1"/>
    <col min="9" max="9" width="16" style="65" bestFit="1" customWidth="1"/>
    <col min="10" max="12" width="11.296875" style="65" customWidth="1"/>
    <col min="13" max="13" width="14.3984375" style="65" customWidth="1"/>
    <col min="14" max="16384" width="9" style="65"/>
  </cols>
  <sheetData>
    <row r="1" spans="1:13" ht="28.8" x14ac:dyDescent="0.55000000000000004">
      <c r="A1" s="1826" t="s">
        <v>923</v>
      </c>
      <c r="B1" s="1826"/>
      <c r="C1" s="1826"/>
      <c r="D1" s="1826"/>
      <c r="E1" s="1826"/>
      <c r="F1" s="1826"/>
      <c r="G1" s="1826"/>
      <c r="H1" s="1826"/>
      <c r="I1" s="1826"/>
      <c r="J1" s="1826"/>
      <c r="K1" s="1826"/>
      <c r="L1" s="1826"/>
      <c r="M1" s="1826"/>
    </row>
    <row r="2" spans="1:13" ht="28.8" x14ac:dyDescent="0.55000000000000004">
      <c r="A2" s="1826" t="s">
        <v>1010</v>
      </c>
      <c r="B2" s="1826"/>
      <c r="C2" s="1826"/>
      <c r="D2" s="1826"/>
      <c r="E2" s="1826"/>
      <c r="F2" s="1826"/>
      <c r="G2" s="1826"/>
      <c r="H2" s="1826"/>
      <c r="I2" s="1826"/>
      <c r="J2" s="1826"/>
      <c r="K2" s="1826"/>
      <c r="L2" s="1826"/>
      <c r="M2" s="1826"/>
    </row>
    <row r="3" spans="1:13" ht="70.5" customHeight="1" x14ac:dyDescent="0.45">
      <c r="A3" s="52"/>
      <c r="B3" s="53"/>
      <c r="C3" s="170">
        <v>1000</v>
      </c>
      <c r="D3" s="53"/>
      <c r="E3" s="53"/>
      <c r="F3" s="53"/>
      <c r="G3" s="53"/>
      <c r="H3" s="53"/>
      <c r="I3" s="1827" t="s">
        <v>249</v>
      </c>
      <c r="J3" s="1827"/>
      <c r="K3" s="1827"/>
      <c r="L3" s="1827"/>
      <c r="M3" s="1827"/>
    </row>
    <row r="4" spans="1:13" ht="48" customHeight="1" x14ac:dyDescent="0.3">
      <c r="A4" s="1834" t="s">
        <v>772</v>
      </c>
      <c r="B4" s="1835"/>
      <c r="C4" s="1828" t="s">
        <v>771</v>
      </c>
      <c r="D4" s="1829"/>
      <c r="E4" s="1829"/>
      <c r="F4" s="1829"/>
      <c r="G4" s="1829"/>
      <c r="H4" s="1829"/>
      <c r="I4" s="1829"/>
      <c r="J4" s="1829"/>
      <c r="K4" s="1829"/>
      <c r="L4" s="1829"/>
      <c r="M4" s="1830"/>
    </row>
    <row r="5" spans="1:13" ht="48" customHeight="1" x14ac:dyDescent="0.3">
      <c r="A5" s="1836"/>
      <c r="B5" s="1837"/>
      <c r="C5" s="1828" t="s">
        <v>767</v>
      </c>
      <c r="D5" s="1829"/>
      <c r="E5" s="1829"/>
      <c r="F5" s="1829"/>
      <c r="G5" s="1829"/>
      <c r="H5" s="1829"/>
      <c r="I5" s="1830"/>
      <c r="J5" s="1840" t="s">
        <v>768</v>
      </c>
      <c r="K5" s="1841"/>
      <c r="L5" s="1842"/>
      <c r="M5" s="1846" t="s">
        <v>595</v>
      </c>
    </row>
    <row r="6" spans="1:13" ht="39.6" x14ac:dyDescent="0.3">
      <c r="A6" s="1838"/>
      <c r="B6" s="1839"/>
      <c r="C6" s="1364" t="s">
        <v>757</v>
      </c>
      <c r="D6" s="1365" t="s">
        <v>758</v>
      </c>
      <c r="E6" s="1365" t="s">
        <v>759</v>
      </c>
      <c r="F6" s="1365" t="s">
        <v>760</v>
      </c>
      <c r="G6" s="1365" t="s">
        <v>761</v>
      </c>
      <c r="H6" s="1365" t="s">
        <v>762</v>
      </c>
      <c r="I6" s="1365" t="s">
        <v>763</v>
      </c>
      <c r="J6" s="1366" t="s">
        <v>764</v>
      </c>
      <c r="K6" s="1366" t="s">
        <v>765</v>
      </c>
      <c r="L6" s="1366" t="s">
        <v>766</v>
      </c>
      <c r="M6" s="1847"/>
    </row>
    <row r="7" spans="1:13" ht="21" hidden="1" x14ac:dyDescent="0.4">
      <c r="A7" s="30">
        <v>2527</v>
      </c>
      <c r="B7" s="31" t="s">
        <v>278</v>
      </c>
      <c r="C7" s="54">
        <v>1087.6759999999999</v>
      </c>
      <c r="D7" s="54">
        <v>454.59500000000003</v>
      </c>
      <c r="E7" s="54">
        <v>21.21</v>
      </c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171">
        <v>1563.481</v>
      </c>
    </row>
    <row r="8" spans="1:13" ht="21" hidden="1" x14ac:dyDescent="0.4">
      <c r="A8" s="30">
        <v>2528</v>
      </c>
      <c r="B8" s="31" t="s">
        <v>279</v>
      </c>
      <c r="C8" s="54">
        <v>1166.6510000000001</v>
      </c>
      <c r="D8" s="54">
        <v>374.36</v>
      </c>
      <c r="E8" s="54">
        <v>20.029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172">
        <v>1561.04</v>
      </c>
    </row>
    <row r="9" spans="1:13" ht="21" hidden="1" x14ac:dyDescent="0.4">
      <c r="A9" s="30">
        <v>2529</v>
      </c>
      <c r="B9" s="31" t="s">
        <v>280</v>
      </c>
      <c r="C9" s="54">
        <v>1338.9749999999999</v>
      </c>
      <c r="D9" s="54">
        <v>468.32400000000001</v>
      </c>
      <c r="E9" s="54">
        <v>21.616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173">
        <v>1828.915</v>
      </c>
    </row>
    <row r="10" spans="1:13" ht="21" hidden="1" x14ac:dyDescent="0.4">
      <c r="A10" s="30">
        <v>2530</v>
      </c>
      <c r="B10" s="31" t="s">
        <v>281</v>
      </c>
      <c r="C10" s="54">
        <v>1862.684</v>
      </c>
      <c r="D10" s="54">
        <v>710.13199999999995</v>
      </c>
      <c r="E10" s="54">
        <v>41.750999999999998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159">
        <v>2614.567</v>
      </c>
    </row>
    <row r="11" spans="1:13" ht="21" hidden="1" x14ac:dyDescent="0.4">
      <c r="A11" s="30">
        <v>2531</v>
      </c>
      <c r="B11" s="31" t="s">
        <v>282</v>
      </c>
      <c r="C11" s="54">
        <v>2637.2370000000001</v>
      </c>
      <c r="D11" s="54">
        <v>839.53399999999999</v>
      </c>
      <c r="E11" s="54">
        <v>47.131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159">
        <v>3523.902</v>
      </c>
    </row>
    <row r="12" spans="1:13" ht="21" hidden="1" x14ac:dyDescent="0.4">
      <c r="A12" s="30">
        <v>2532</v>
      </c>
      <c r="B12" s="31" t="s">
        <v>283</v>
      </c>
      <c r="C12" s="54">
        <v>3821.4520000000002</v>
      </c>
      <c r="D12" s="54">
        <v>961.04600000000005</v>
      </c>
      <c r="E12" s="54">
        <v>70.346999999999994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159">
        <v>4852.8450000000003</v>
      </c>
    </row>
    <row r="13" spans="1:13" ht="21" hidden="1" x14ac:dyDescent="0.4">
      <c r="A13" s="30">
        <v>2533</v>
      </c>
      <c r="B13" s="31" t="s">
        <v>284</v>
      </c>
      <c r="C13" s="54">
        <v>5331.4880000000003</v>
      </c>
      <c r="D13" s="54">
        <v>1200.4110000000001</v>
      </c>
      <c r="E13" s="54">
        <v>110.383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159">
        <v>6642.2820000000002</v>
      </c>
    </row>
    <row r="14" spans="1:13" ht="21" hidden="1" x14ac:dyDescent="0.4">
      <c r="A14" s="30">
        <v>2534</v>
      </c>
      <c r="B14" s="31" t="s">
        <v>285</v>
      </c>
      <c r="C14" s="54">
        <v>6411.5950000000003</v>
      </c>
      <c r="D14" s="54">
        <v>773.79399999999998</v>
      </c>
      <c r="E14" s="54">
        <v>120.08499999999999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159">
        <v>7305.4740000000002</v>
      </c>
    </row>
    <row r="15" spans="1:13" ht="21" hidden="1" x14ac:dyDescent="0.4">
      <c r="A15" s="30">
        <v>2535</v>
      </c>
      <c r="B15" s="31" t="s">
        <v>286</v>
      </c>
      <c r="C15" s="54">
        <v>7088.567</v>
      </c>
      <c r="D15" s="54">
        <v>922.84</v>
      </c>
      <c r="E15" s="54">
        <v>186.809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159">
        <v>8198.2160000000003</v>
      </c>
    </row>
    <row r="16" spans="1:13" ht="21" hidden="1" x14ac:dyDescent="0.4">
      <c r="A16" s="30">
        <v>2536</v>
      </c>
      <c r="B16" s="31" t="s">
        <v>287</v>
      </c>
      <c r="C16" s="54">
        <v>7712.6210000000001</v>
      </c>
      <c r="D16" s="54">
        <v>1175.037</v>
      </c>
      <c r="E16" s="54">
        <v>222.80099999999999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159">
        <v>9110.4589999999989</v>
      </c>
    </row>
    <row r="17" spans="1:14" ht="21" hidden="1" x14ac:dyDescent="0.4">
      <c r="A17" s="30">
        <v>2537</v>
      </c>
      <c r="B17" s="31" t="s">
        <v>288</v>
      </c>
      <c r="C17" s="54">
        <v>8959.5339999999997</v>
      </c>
      <c r="D17" s="54">
        <v>1320.575</v>
      </c>
      <c r="E17" s="54">
        <v>263.85300000000001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159">
        <v>10543.962</v>
      </c>
    </row>
    <row r="18" spans="1:14" ht="21" hidden="1" x14ac:dyDescent="0.4">
      <c r="A18" s="30">
        <v>2538</v>
      </c>
      <c r="B18" s="31" t="s">
        <v>289</v>
      </c>
      <c r="C18" s="54">
        <v>10594.839</v>
      </c>
      <c r="D18" s="54">
        <v>1568.752</v>
      </c>
      <c r="E18" s="54">
        <v>380.25799999999998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159">
        <v>12543.849</v>
      </c>
    </row>
    <row r="19" spans="1:14" ht="21" hidden="1" x14ac:dyDescent="0.4">
      <c r="A19" s="30">
        <v>2539</v>
      </c>
      <c r="B19" s="31" t="s">
        <v>290</v>
      </c>
      <c r="C19" s="54">
        <v>12389.227999999999</v>
      </c>
      <c r="D19" s="54">
        <v>1710.7339999999999</v>
      </c>
      <c r="E19" s="54">
        <v>516.73699999999997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159">
        <v>14616.698999999999</v>
      </c>
    </row>
    <row r="20" spans="1:14" ht="21" hidden="1" x14ac:dyDescent="0.4">
      <c r="A20" s="30">
        <v>2540</v>
      </c>
      <c r="B20" s="31" t="s">
        <v>291</v>
      </c>
      <c r="C20" s="54">
        <v>10546.339</v>
      </c>
      <c r="D20" s="54">
        <v>1519.6780000000001</v>
      </c>
      <c r="E20" s="54">
        <v>605.12199999999996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159">
        <v>12671.138999999999</v>
      </c>
    </row>
    <row r="21" spans="1:14" ht="21" hidden="1" x14ac:dyDescent="0.4">
      <c r="A21" s="30">
        <v>2541</v>
      </c>
      <c r="B21" s="31" t="s">
        <v>292</v>
      </c>
      <c r="C21" s="54">
        <v>8045.9269999999997</v>
      </c>
      <c r="D21" s="54">
        <v>1170.5519999999999</v>
      </c>
      <c r="E21" s="54">
        <v>554.93600000000004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159">
        <v>9771.4149999999991</v>
      </c>
    </row>
    <row r="22" spans="1:14" ht="21" hidden="1" x14ac:dyDescent="0.4">
      <c r="A22" s="30">
        <v>2542</v>
      </c>
      <c r="B22" s="31" t="s">
        <v>293</v>
      </c>
      <c r="C22" s="54">
        <v>11562.393</v>
      </c>
      <c r="D22" s="54">
        <v>1087.077</v>
      </c>
      <c r="E22" s="54">
        <v>875.56200000000001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159">
        <v>13525.031999999999</v>
      </c>
    </row>
    <row r="23" spans="1:14" ht="21" hidden="1" x14ac:dyDescent="0.4">
      <c r="A23" s="30">
        <v>2543</v>
      </c>
      <c r="B23" s="31" t="s">
        <v>294</v>
      </c>
      <c r="C23" s="54">
        <v>15102</v>
      </c>
      <c r="D23" s="54">
        <v>1135</v>
      </c>
      <c r="E23" s="54">
        <v>965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159">
        <v>17202</v>
      </c>
    </row>
    <row r="24" spans="1:14" ht="21" hidden="1" x14ac:dyDescent="0.4">
      <c r="A24" s="30">
        <v>2544</v>
      </c>
      <c r="B24" s="31" t="s">
        <v>295</v>
      </c>
      <c r="C24" s="32">
        <v>18751</v>
      </c>
      <c r="D24" s="32">
        <v>1141</v>
      </c>
      <c r="E24" s="32">
        <v>1037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159">
        <v>20929</v>
      </c>
    </row>
    <row r="25" spans="1:14" ht="21" hidden="1" x14ac:dyDescent="0.4">
      <c r="A25" s="30">
        <v>2546</v>
      </c>
      <c r="B25" s="31" t="s">
        <v>296</v>
      </c>
      <c r="C25" s="32">
        <v>26779.532732300002</v>
      </c>
      <c r="D25" s="32">
        <v>1294.32321839</v>
      </c>
      <c r="E25" s="32">
        <v>1451.1233173599996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</row>
    <row r="26" spans="1:14" ht="21" hidden="1" x14ac:dyDescent="0.4">
      <c r="A26" s="30">
        <v>2547</v>
      </c>
      <c r="B26" s="31" t="s">
        <v>297</v>
      </c>
      <c r="C26" s="32">
        <v>23249.535102187267</v>
      </c>
      <c r="D26" s="32">
        <v>1269.2142935300001</v>
      </c>
      <c r="E26" s="32">
        <v>2074.5932641699997</v>
      </c>
      <c r="F26" s="66">
        <v>0</v>
      </c>
      <c r="G26" s="66">
        <v>0</v>
      </c>
      <c r="H26" s="66">
        <v>0</v>
      </c>
      <c r="I26" s="174">
        <v>2282.3151552586723</v>
      </c>
      <c r="J26" s="66">
        <v>0</v>
      </c>
      <c r="K26" s="66">
        <v>0</v>
      </c>
      <c r="L26" s="66">
        <v>0</v>
      </c>
      <c r="M26" s="159">
        <v>26593.342659887265</v>
      </c>
    </row>
    <row r="27" spans="1:14" ht="21" hidden="1" x14ac:dyDescent="0.4">
      <c r="A27" s="30">
        <v>2548</v>
      </c>
      <c r="B27" s="31" t="s">
        <v>298</v>
      </c>
      <c r="C27" s="32">
        <v>23712.258972529995</v>
      </c>
      <c r="D27" s="32">
        <v>976.97054331999993</v>
      </c>
      <c r="E27" s="32">
        <v>2832.8921378373952</v>
      </c>
      <c r="F27" s="66">
        <v>0</v>
      </c>
      <c r="G27" s="66">
        <v>0</v>
      </c>
      <c r="H27" s="66">
        <v>0</v>
      </c>
      <c r="I27" s="174">
        <v>2691.2367023500001</v>
      </c>
      <c r="J27" s="66">
        <v>0</v>
      </c>
      <c r="K27" s="66">
        <v>0</v>
      </c>
      <c r="L27" s="66">
        <v>0</v>
      </c>
      <c r="M27" s="159">
        <v>27522.121653687391</v>
      </c>
    </row>
    <row r="28" spans="1:14" ht="21" hidden="1" x14ac:dyDescent="0.4">
      <c r="A28" s="30">
        <v>2549</v>
      </c>
      <c r="B28" s="31" t="s">
        <v>299</v>
      </c>
      <c r="C28" s="32">
        <v>25048.991735609998</v>
      </c>
      <c r="D28" s="32">
        <v>991.96668653000006</v>
      </c>
      <c r="E28" s="32">
        <v>3327.1012826515484</v>
      </c>
      <c r="F28" s="66">
        <v>0</v>
      </c>
      <c r="G28" s="66">
        <v>0</v>
      </c>
      <c r="H28" s="66">
        <v>0</v>
      </c>
      <c r="I28" s="174">
        <v>3220.6795610600002</v>
      </c>
      <c r="J28" s="66">
        <v>0</v>
      </c>
      <c r="K28" s="66">
        <v>0</v>
      </c>
      <c r="L28" s="66">
        <v>0</v>
      </c>
      <c r="M28" s="159">
        <v>29368.059704791543</v>
      </c>
    </row>
    <row r="29" spans="1:14" ht="21" hidden="1" x14ac:dyDescent="0.4">
      <c r="A29" s="30">
        <v>2550</v>
      </c>
      <c r="B29" s="31" t="s">
        <v>300</v>
      </c>
      <c r="C29" s="32">
        <v>34433.808686059841</v>
      </c>
      <c r="D29" s="32">
        <v>1177.1773477500005</v>
      </c>
      <c r="E29" s="32">
        <v>3719.3412795937702</v>
      </c>
      <c r="F29" s="66">
        <v>0</v>
      </c>
      <c r="G29" s="66">
        <v>0</v>
      </c>
      <c r="H29" s="66">
        <v>0</v>
      </c>
      <c r="I29" s="174">
        <v>3623.85449092</v>
      </c>
      <c r="J29" s="66">
        <v>0</v>
      </c>
      <c r="K29" s="66">
        <v>0</v>
      </c>
      <c r="L29" s="66">
        <v>0</v>
      </c>
      <c r="M29" s="159">
        <v>39330.327313403614</v>
      </c>
    </row>
    <row r="30" spans="1:14" ht="21" hidden="1" x14ac:dyDescent="0.4">
      <c r="A30" s="30">
        <v>2551</v>
      </c>
      <c r="B30" s="31" t="s">
        <v>301</v>
      </c>
      <c r="C30" s="32">
        <v>35230.147654859997</v>
      </c>
      <c r="D30" s="32">
        <v>1467.9455365900003</v>
      </c>
      <c r="E30" s="32">
        <v>2374.1683741300003</v>
      </c>
      <c r="F30" s="66">
        <v>0</v>
      </c>
      <c r="G30" s="66">
        <v>0</v>
      </c>
      <c r="H30" s="66">
        <v>0</v>
      </c>
      <c r="I30" s="174">
        <v>3946.3161061199994</v>
      </c>
      <c r="J30" s="66">
        <v>0</v>
      </c>
      <c r="K30" s="66">
        <v>0</v>
      </c>
      <c r="L30" s="66">
        <v>0</v>
      </c>
      <c r="M30" s="159">
        <v>39072.261565579996</v>
      </c>
    </row>
    <row r="31" spans="1:14" ht="21" hidden="1" x14ac:dyDescent="0.4">
      <c r="A31" s="162">
        <v>2552</v>
      </c>
      <c r="B31" s="163" t="s">
        <v>302</v>
      </c>
      <c r="C31" s="164">
        <v>48482.924528714961</v>
      </c>
      <c r="D31" s="164">
        <v>1403.0225357300001</v>
      </c>
      <c r="E31" s="164">
        <v>2531.6052993720004</v>
      </c>
      <c r="F31" s="441">
        <v>0</v>
      </c>
      <c r="G31" s="441">
        <v>0</v>
      </c>
      <c r="H31" s="441">
        <v>0</v>
      </c>
      <c r="I31" s="167">
        <v>4055.8101102799992</v>
      </c>
      <c r="J31" s="441">
        <v>0</v>
      </c>
      <c r="K31" s="441">
        <v>0</v>
      </c>
      <c r="L31" s="441">
        <v>0</v>
      </c>
      <c r="M31" s="444">
        <v>56473.362474096961</v>
      </c>
    </row>
    <row r="32" spans="1:14" ht="21" hidden="1" x14ac:dyDescent="0.4">
      <c r="A32" s="57">
        <v>2553</v>
      </c>
      <c r="B32" s="58" t="s">
        <v>303</v>
      </c>
      <c r="C32" s="59">
        <v>54552.884523484303</v>
      </c>
      <c r="D32" s="59">
        <v>1356.79199976</v>
      </c>
      <c r="E32" s="59">
        <v>2836.2750562393976</v>
      </c>
      <c r="F32" s="441">
        <v>0</v>
      </c>
      <c r="G32" s="441">
        <v>0</v>
      </c>
      <c r="H32" s="441">
        <v>0</v>
      </c>
      <c r="I32" s="168">
        <v>4149.445802227694</v>
      </c>
      <c r="J32" s="441">
        <v>0</v>
      </c>
      <c r="K32" s="441">
        <v>0</v>
      </c>
      <c r="L32" s="441">
        <v>0</v>
      </c>
      <c r="M32" s="445">
        <v>62895.397381711395</v>
      </c>
    </row>
    <row r="33" spans="1:14" ht="36" hidden="1" customHeight="1" x14ac:dyDescent="0.4">
      <c r="A33" s="57">
        <v>2554</v>
      </c>
      <c r="B33" s="60" t="s">
        <v>304</v>
      </c>
      <c r="C33" s="59">
        <v>57159</v>
      </c>
      <c r="D33" s="59">
        <v>918</v>
      </c>
      <c r="E33" s="59">
        <v>3429</v>
      </c>
      <c r="F33" s="441">
        <v>0</v>
      </c>
      <c r="G33" s="441">
        <v>0</v>
      </c>
      <c r="H33" s="441">
        <v>0</v>
      </c>
      <c r="I33" s="168">
        <v>4576</v>
      </c>
      <c r="J33" s="441">
        <v>0</v>
      </c>
      <c r="K33" s="441">
        <v>0</v>
      </c>
      <c r="L33" s="441">
        <v>0</v>
      </c>
      <c r="M33" s="152">
        <v>66082</v>
      </c>
    </row>
    <row r="34" spans="1:14" ht="36" hidden="1" customHeight="1" x14ac:dyDescent="0.4">
      <c r="A34" s="57">
        <v>2555</v>
      </c>
      <c r="B34" s="60" t="s">
        <v>305</v>
      </c>
      <c r="C34" s="59">
        <v>70673</v>
      </c>
      <c r="D34" s="59">
        <v>968</v>
      </c>
      <c r="E34" s="59">
        <v>4117</v>
      </c>
      <c r="F34" s="441">
        <v>0</v>
      </c>
      <c r="G34" s="441">
        <v>0</v>
      </c>
      <c r="H34" s="441">
        <v>0</v>
      </c>
      <c r="I34" s="168">
        <v>5063</v>
      </c>
      <c r="J34" s="441">
        <v>0</v>
      </c>
      <c r="K34" s="441">
        <v>0</v>
      </c>
      <c r="L34" s="441">
        <v>0</v>
      </c>
      <c r="M34" s="152">
        <v>80821</v>
      </c>
    </row>
    <row r="35" spans="1:14" ht="36" hidden="1" customHeight="1" x14ac:dyDescent="0.4">
      <c r="A35" s="57">
        <v>2556</v>
      </c>
      <c r="B35" s="60" t="s">
        <v>306</v>
      </c>
      <c r="C35" s="61">
        <v>81184.065511619978</v>
      </c>
      <c r="D35" s="59">
        <v>1050.6059174499999</v>
      </c>
      <c r="E35" s="59">
        <v>4306.416351335999</v>
      </c>
      <c r="F35" s="441">
        <v>0</v>
      </c>
      <c r="G35" s="441">
        <v>0</v>
      </c>
      <c r="H35" s="441">
        <v>0</v>
      </c>
      <c r="I35" s="168">
        <v>5299.973672760003</v>
      </c>
      <c r="J35" s="441">
        <v>0</v>
      </c>
      <c r="K35" s="441">
        <v>0</v>
      </c>
      <c r="L35" s="441">
        <v>0</v>
      </c>
      <c r="M35" s="152">
        <v>91841.061453165981</v>
      </c>
    </row>
    <row r="36" spans="1:14" ht="36" hidden="1" customHeight="1" x14ac:dyDescent="0.4">
      <c r="A36" s="57">
        <v>2557</v>
      </c>
      <c r="B36" s="60" t="s">
        <v>307</v>
      </c>
      <c r="C36" s="61">
        <v>94069.71096080303</v>
      </c>
      <c r="D36" s="59">
        <v>925.83803592000015</v>
      </c>
      <c r="E36" s="59">
        <v>5245.7593342561022</v>
      </c>
      <c r="F36" s="441">
        <v>0</v>
      </c>
      <c r="G36" s="441">
        <v>0</v>
      </c>
      <c r="H36" s="441">
        <v>0</v>
      </c>
      <c r="I36" s="168">
        <v>5491.2574777423006</v>
      </c>
      <c r="J36" s="441">
        <v>0</v>
      </c>
      <c r="K36" s="441">
        <v>0</v>
      </c>
      <c r="L36" s="441">
        <v>0</v>
      </c>
      <c r="M36" s="152">
        <v>105732.56580872143</v>
      </c>
    </row>
    <row r="37" spans="1:14" ht="36" hidden="1" customHeight="1" x14ac:dyDescent="0.4">
      <c r="A37" s="57">
        <v>2558</v>
      </c>
      <c r="B37" s="60" t="s">
        <v>310</v>
      </c>
      <c r="C37" s="168">
        <v>92074.982897759633</v>
      </c>
      <c r="D37" s="168">
        <v>658.65355951800007</v>
      </c>
      <c r="E37" s="168">
        <v>2518.9712196458509</v>
      </c>
      <c r="F37" s="501">
        <v>1741.3888561099998</v>
      </c>
      <c r="G37" s="501">
        <v>2149.8327458828385</v>
      </c>
      <c r="H37" s="501">
        <v>79.474098069999997</v>
      </c>
      <c r="I37" s="168">
        <v>5435.1259833492732</v>
      </c>
      <c r="J37" s="501">
        <v>1688.9906998036008</v>
      </c>
      <c r="K37" s="501">
        <v>10802.294627518402</v>
      </c>
      <c r="L37" s="118">
        <v>477.09559035651142</v>
      </c>
      <c r="M37" s="152">
        <v>117626.81027801412</v>
      </c>
    </row>
    <row r="38" spans="1:14" ht="36" hidden="1" customHeight="1" x14ac:dyDescent="0.3">
      <c r="A38" s="57">
        <v>2559</v>
      </c>
      <c r="B38" s="60" t="s">
        <v>634</v>
      </c>
      <c r="C38" s="168">
        <v>79351.868807673003</v>
      </c>
      <c r="D38" s="168">
        <v>583.36883310000007</v>
      </c>
      <c r="E38" s="168">
        <v>3783.1928089163389</v>
      </c>
      <c r="F38" s="168">
        <v>2336.3141607100006</v>
      </c>
      <c r="G38" s="168">
        <v>2731.6380070358905</v>
      </c>
      <c r="H38" s="168">
        <v>77.979155390000017</v>
      </c>
      <c r="I38" s="168">
        <v>5060.8652349579788</v>
      </c>
      <c r="J38" s="168">
        <v>1704.0915299538963</v>
      </c>
      <c r="K38" s="168">
        <v>12256.645763499639</v>
      </c>
      <c r="L38" s="515">
        <v>620.00208253152027</v>
      </c>
      <c r="M38" s="152">
        <v>108505.96638376825</v>
      </c>
    </row>
    <row r="39" spans="1:14" ht="36" hidden="1" customHeight="1" x14ac:dyDescent="0.3">
      <c r="A39" s="57">
        <v>2560</v>
      </c>
      <c r="B39" s="60" t="s">
        <v>637</v>
      </c>
      <c r="C39" s="168">
        <v>70782.285568338295</v>
      </c>
      <c r="D39" s="168">
        <v>650.46494071200016</v>
      </c>
      <c r="E39" s="168">
        <v>4264.168510221848</v>
      </c>
      <c r="F39" s="168">
        <v>1838.0905375799996</v>
      </c>
      <c r="G39" s="168">
        <v>4320.2490582885657</v>
      </c>
      <c r="H39" s="168">
        <v>59.276708090000007</v>
      </c>
      <c r="I39" s="168">
        <v>4881.4153851126921</v>
      </c>
      <c r="J39" s="168">
        <v>1384.5947283677178</v>
      </c>
      <c r="K39" s="168">
        <v>12763.087423263987</v>
      </c>
      <c r="L39" s="515">
        <v>423.62275857223631</v>
      </c>
      <c r="M39" s="152">
        <v>101367.25561854735</v>
      </c>
    </row>
    <row r="40" spans="1:14" ht="36" customHeight="1" x14ac:dyDescent="0.3">
      <c r="A40" s="57">
        <v>2561</v>
      </c>
      <c r="B40" s="60" t="s">
        <v>651</v>
      </c>
      <c r="C40" s="168">
        <v>58494.098306501284</v>
      </c>
      <c r="D40" s="168">
        <v>574.41638720886829</v>
      </c>
      <c r="E40" s="168">
        <v>4883.1060415563488</v>
      </c>
      <c r="F40" s="168">
        <v>2007.6619487399994</v>
      </c>
      <c r="G40" s="168">
        <v>7280.5659780275264</v>
      </c>
      <c r="H40" s="168">
        <v>82.930440329999982</v>
      </c>
      <c r="I40" s="168">
        <v>4697.3076703734323</v>
      </c>
      <c r="J40" s="168">
        <v>1253.1249622309608</v>
      </c>
      <c r="K40" s="168">
        <v>14127.754581239495</v>
      </c>
      <c r="L40" s="515">
        <v>424.2129943035464</v>
      </c>
      <c r="M40" s="152">
        <v>93825.179310511405</v>
      </c>
      <c r="N40" s="779"/>
    </row>
    <row r="41" spans="1:14" ht="36" customHeight="1" x14ac:dyDescent="0.3">
      <c r="A41" s="57">
        <v>2562</v>
      </c>
      <c r="B41" s="60" t="s">
        <v>661</v>
      </c>
      <c r="C41" s="168">
        <v>71833.908888011894</v>
      </c>
      <c r="D41" s="168">
        <v>454.52889370473429</v>
      </c>
      <c r="E41" s="168">
        <v>5139.3648897508056</v>
      </c>
      <c r="F41" s="168">
        <v>2573.5209830523563</v>
      </c>
      <c r="G41" s="168">
        <v>3624.5458399496711</v>
      </c>
      <c r="H41" s="168">
        <v>132.91383661625906</v>
      </c>
      <c r="I41" s="168">
        <v>4629.3431565696546</v>
      </c>
      <c r="J41" s="168">
        <v>1711.5519299392936</v>
      </c>
      <c r="K41" s="168">
        <v>15264.134929136593</v>
      </c>
      <c r="L41" s="515">
        <v>498.01478328470961</v>
      </c>
      <c r="M41" s="152">
        <v>105861.828130016</v>
      </c>
      <c r="N41" s="779"/>
    </row>
    <row r="42" spans="1:14" ht="36" customHeight="1" x14ac:dyDescent="0.3">
      <c r="A42" s="57">
        <v>2563</v>
      </c>
      <c r="B42" s="60" t="s">
        <v>663</v>
      </c>
      <c r="C42" s="168">
        <v>61998.332306355813</v>
      </c>
      <c r="D42" s="168">
        <v>315.77213560999996</v>
      </c>
      <c r="E42" s="168">
        <v>4143.4034835425282</v>
      </c>
      <c r="F42" s="168">
        <v>2640.1458512499994</v>
      </c>
      <c r="G42" s="168">
        <v>4577.4203235839213</v>
      </c>
      <c r="H42" s="168">
        <v>438.45880597190001</v>
      </c>
      <c r="I42" s="168">
        <v>4586.9628853150007</v>
      </c>
      <c r="J42" s="168">
        <v>2427.7736699474885</v>
      </c>
      <c r="K42" s="168">
        <v>14691.8882805743</v>
      </c>
      <c r="L42" s="515">
        <v>1181.1179867630544</v>
      </c>
      <c r="M42" s="152">
        <v>97001.275728914014</v>
      </c>
      <c r="N42" s="779"/>
    </row>
    <row r="43" spans="1:14" ht="36" customHeight="1" x14ac:dyDescent="0.3">
      <c r="A43" s="57">
        <v>2564</v>
      </c>
      <c r="B43" s="60" t="s">
        <v>689</v>
      </c>
      <c r="C43" s="168">
        <v>48558.851865405326</v>
      </c>
      <c r="D43" s="168">
        <v>261.00130417999998</v>
      </c>
      <c r="E43" s="168">
        <v>5206.8271456731391</v>
      </c>
      <c r="F43" s="168">
        <v>2019.1145778800001</v>
      </c>
      <c r="G43" s="168">
        <v>9752.4246311900188</v>
      </c>
      <c r="H43" s="168">
        <v>743.58692530999997</v>
      </c>
      <c r="I43" s="168">
        <v>4305.2662516999999</v>
      </c>
      <c r="J43" s="168">
        <v>2387.6330783689386</v>
      </c>
      <c r="K43" s="168">
        <v>17665.787100739824</v>
      </c>
      <c r="L43" s="515">
        <v>830.74872550682085</v>
      </c>
      <c r="M43" s="152">
        <v>91731.241605954099</v>
      </c>
      <c r="N43" s="779"/>
    </row>
    <row r="44" spans="1:14" ht="36" customHeight="1" x14ac:dyDescent="0.3">
      <c r="A44" s="57">
        <v>2565</v>
      </c>
      <c r="B44" s="58" t="s">
        <v>697</v>
      </c>
      <c r="C44" s="168">
        <v>57872.101932819372</v>
      </c>
      <c r="D44" s="515">
        <v>204.01544148000002</v>
      </c>
      <c r="E44" s="151">
        <v>5195.2289978455392</v>
      </c>
      <c r="F44" s="168">
        <v>2657.4330271700001</v>
      </c>
      <c r="G44" s="168">
        <v>9366.9485694099985</v>
      </c>
      <c r="H44" s="168">
        <v>413.78654302000001</v>
      </c>
      <c r="I44" s="168">
        <v>4252.3125940900009</v>
      </c>
      <c r="J44" s="168">
        <v>2119.5925471099999</v>
      </c>
      <c r="K44" s="168">
        <v>17883.078314276692</v>
      </c>
      <c r="L44" s="515">
        <v>920.52724130695776</v>
      </c>
      <c r="M44" s="152">
        <v>100885.02520852858</v>
      </c>
      <c r="N44" s="779"/>
    </row>
    <row r="45" spans="1:14" ht="36" customHeight="1" x14ac:dyDescent="0.3">
      <c r="A45" s="62">
        <v>2566</v>
      </c>
      <c r="B45" s="503" t="s">
        <v>886</v>
      </c>
      <c r="C45" s="168">
        <v>64231.475446523094</v>
      </c>
      <c r="D45" s="515">
        <v>153.03837779</v>
      </c>
      <c r="E45" s="151">
        <v>6451.7030611786859</v>
      </c>
      <c r="F45" s="168">
        <v>3605.1309439199999</v>
      </c>
      <c r="G45" s="168">
        <v>6588.9975520199996</v>
      </c>
      <c r="H45" s="168">
        <v>341.00452562999999</v>
      </c>
      <c r="I45" s="168">
        <v>4316.7805935700007</v>
      </c>
      <c r="J45" s="168">
        <v>1914.0822690099999</v>
      </c>
      <c r="K45" s="168">
        <v>19377.762272420478</v>
      </c>
      <c r="L45" s="515">
        <v>1012.4307037492368</v>
      </c>
      <c r="M45" s="152">
        <v>107992.4057458115</v>
      </c>
      <c r="N45" s="779"/>
    </row>
    <row r="46" spans="1:14" ht="36" customHeight="1" x14ac:dyDescent="0.3">
      <c r="A46" s="62">
        <v>2567</v>
      </c>
      <c r="B46" s="503" t="s">
        <v>940</v>
      </c>
      <c r="C46" s="1423">
        <v>67736.453311196805</v>
      </c>
      <c r="D46" s="1420">
        <v>155.14629070000001</v>
      </c>
      <c r="E46" s="1423">
        <v>7154.7842083450169</v>
      </c>
      <c r="F46" s="1423">
        <v>3820.1289466700005</v>
      </c>
      <c r="G46" s="1423">
        <v>6582.9560915400016</v>
      </c>
      <c r="H46" s="59">
        <v>356.32777668825997</v>
      </c>
      <c r="I46" s="168">
        <v>4139.3017481999996</v>
      </c>
      <c r="J46" s="59">
        <v>2161.4777571899999</v>
      </c>
      <c r="K46" s="61">
        <v>21211.877051963966</v>
      </c>
      <c r="L46" s="1423">
        <v>991.46695632529031</v>
      </c>
      <c r="M46" s="555">
        <v>114309.92013881935</v>
      </c>
    </row>
    <row r="47" spans="1:14" ht="36" customHeight="1" x14ac:dyDescent="0.3">
      <c r="A47" s="38"/>
      <c r="B47" s="1418"/>
      <c r="C47" s="1422"/>
      <c r="D47" s="1424"/>
      <c r="E47" s="1422"/>
      <c r="F47" s="1422"/>
      <c r="G47" s="1422"/>
      <c r="H47" s="1424"/>
      <c r="I47" s="1424"/>
      <c r="J47" s="1424"/>
      <c r="K47" s="1424"/>
      <c r="L47" s="1422"/>
      <c r="M47" s="1421"/>
    </row>
    <row r="48" spans="1:14" ht="21" x14ac:dyDescent="0.3">
      <c r="A48" s="38"/>
      <c r="B48" s="1418"/>
      <c r="C48" s="515"/>
      <c r="D48" s="515"/>
      <c r="E48" s="515"/>
      <c r="F48" s="515"/>
      <c r="G48" s="515"/>
      <c r="H48" s="515"/>
      <c r="I48" s="515"/>
      <c r="J48" s="515"/>
      <c r="K48" s="515"/>
      <c r="L48" s="515"/>
      <c r="M48" s="1421"/>
      <c r="N48" s="1419"/>
    </row>
    <row r="49" spans="1:13" ht="21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1:13" ht="21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</row>
  </sheetData>
  <mergeCells count="8">
    <mergeCell ref="I3:M3"/>
    <mergeCell ref="C5:I5"/>
    <mergeCell ref="J5:L5"/>
    <mergeCell ref="M5:M6"/>
    <mergeCell ref="A1:M1"/>
    <mergeCell ref="A2:M2"/>
    <mergeCell ref="A4:B6"/>
    <mergeCell ref="C4:M4"/>
  </mergeCells>
  <phoneticPr fontId="87" type="noConversion"/>
  <pageMargins left="0.25" right="0.25" top="0.75" bottom="0.75" header="0.3" footer="0.3"/>
  <pageSetup paperSize="9" scale="81" orientation="landscape" r:id="rId1"/>
  <headerFooter>
    <oddFooter>&amp;C23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6" tint="0.79998168889431442"/>
    <pageSetUpPr fitToPage="1"/>
  </sheetPr>
  <dimension ref="A1:N50"/>
  <sheetViews>
    <sheetView view="pageBreakPreview" zoomScale="60" zoomScaleNormal="90" workbookViewId="0">
      <selection activeCell="A3" sqref="A3"/>
    </sheetView>
  </sheetViews>
  <sheetFormatPr defaultColWidth="9" defaultRowHeight="14.4" x14ac:dyDescent="0.3"/>
  <cols>
    <col min="1" max="2" width="8.3984375" style="65" customWidth="1"/>
    <col min="3" max="3" width="14.59765625" style="65" bestFit="1" customWidth="1"/>
    <col min="4" max="5" width="11.296875" style="65" customWidth="1"/>
    <col min="6" max="6" width="11.3984375" style="65" customWidth="1"/>
    <col min="7" max="7" width="15.09765625" style="65" customWidth="1"/>
    <col min="8" max="8" width="19" style="65" customWidth="1"/>
    <col min="9" max="9" width="18.296875" style="65" customWidth="1"/>
    <col min="10" max="12" width="11.296875" style="65" customWidth="1"/>
    <col min="13" max="13" width="14.3984375" style="65" customWidth="1"/>
    <col min="14" max="16384" width="9" style="65"/>
  </cols>
  <sheetData>
    <row r="1" spans="1:13" ht="28.8" x14ac:dyDescent="0.3">
      <c r="A1" s="1778" t="s">
        <v>924</v>
      </c>
      <c r="B1" s="1778"/>
      <c r="C1" s="1778"/>
      <c r="D1" s="1778"/>
      <c r="E1" s="1778"/>
      <c r="F1" s="1778"/>
      <c r="G1" s="1778"/>
      <c r="H1" s="1778"/>
      <c r="I1" s="1778"/>
      <c r="J1" s="1778"/>
      <c r="K1" s="1778"/>
      <c r="L1" s="1778"/>
      <c r="M1" s="1778"/>
    </row>
    <row r="2" spans="1:13" ht="28.8" x14ac:dyDescent="0.3">
      <c r="A2" s="1778" t="s">
        <v>1012</v>
      </c>
      <c r="B2" s="1778"/>
      <c r="C2" s="1778"/>
      <c r="D2" s="1778"/>
      <c r="E2" s="1778"/>
      <c r="F2" s="1778"/>
      <c r="G2" s="1778"/>
      <c r="H2" s="1778"/>
      <c r="I2" s="1778"/>
      <c r="J2" s="1778"/>
      <c r="K2" s="1778"/>
      <c r="L2" s="1778"/>
      <c r="M2" s="1778"/>
    </row>
    <row r="3" spans="1:13" ht="23.4" x14ac:dyDescent="0.45">
      <c r="A3" s="52"/>
      <c r="B3" s="53"/>
      <c r="C3" s="170">
        <v>1000</v>
      </c>
      <c r="D3" s="53"/>
      <c r="E3" s="53"/>
      <c r="F3" s="53"/>
      <c r="G3" s="53"/>
      <c r="H3" s="53"/>
      <c r="I3" s="1827" t="s">
        <v>249</v>
      </c>
      <c r="J3" s="1827"/>
      <c r="K3" s="1827"/>
      <c r="L3" s="1827"/>
      <c r="M3" s="1827"/>
    </row>
    <row r="4" spans="1:13" ht="48" customHeight="1" x14ac:dyDescent="0.3">
      <c r="A4" s="1834" t="s">
        <v>772</v>
      </c>
      <c r="B4" s="1835"/>
      <c r="C4" s="1828" t="s">
        <v>773</v>
      </c>
      <c r="D4" s="1829"/>
      <c r="E4" s="1829"/>
      <c r="F4" s="1829"/>
      <c r="G4" s="1829"/>
      <c r="H4" s="1829"/>
      <c r="I4" s="1829"/>
      <c r="J4" s="1829"/>
      <c r="K4" s="1829"/>
      <c r="L4" s="1829"/>
      <c r="M4" s="1830"/>
    </row>
    <row r="5" spans="1:13" ht="48" customHeight="1" x14ac:dyDescent="0.3">
      <c r="A5" s="1836"/>
      <c r="B5" s="1837"/>
      <c r="C5" s="1828" t="s">
        <v>767</v>
      </c>
      <c r="D5" s="1829"/>
      <c r="E5" s="1829"/>
      <c r="F5" s="1829"/>
      <c r="G5" s="1829"/>
      <c r="H5" s="1829"/>
      <c r="I5" s="1830"/>
      <c r="J5" s="1840" t="s">
        <v>768</v>
      </c>
      <c r="K5" s="1841"/>
      <c r="L5" s="1842"/>
      <c r="M5" s="1848" t="s">
        <v>595</v>
      </c>
    </row>
    <row r="6" spans="1:13" ht="64.2" customHeight="1" x14ac:dyDescent="0.3">
      <c r="A6" s="1838"/>
      <c r="B6" s="1839"/>
      <c r="C6" s="1364" t="s">
        <v>757</v>
      </c>
      <c r="D6" s="1365" t="s">
        <v>758</v>
      </c>
      <c r="E6" s="1365" t="s">
        <v>759</v>
      </c>
      <c r="F6" s="1365" t="s">
        <v>760</v>
      </c>
      <c r="G6" s="1365" t="s">
        <v>761</v>
      </c>
      <c r="H6" s="1365" t="s">
        <v>762</v>
      </c>
      <c r="I6" s="1365" t="s">
        <v>763</v>
      </c>
      <c r="J6" s="1366" t="s">
        <v>764</v>
      </c>
      <c r="K6" s="1366" t="s">
        <v>765</v>
      </c>
      <c r="L6" s="1366" t="s">
        <v>766</v>
      </c>
      <c r="M6" s="1848"/>
    </row>
    <row r="7" spans="1:13" ht="21" hidden="1" x14ac:dyDescent="0.4">
      <c r="A7" s="30">
        <v>2527</v>
      </c>
      <c r="B7" s="31" t="s">
        <v>278</v>
      </c>
      <c r="C7" s="54">
        <v>2327.549</v>
      </c>
      <c r="D7" s="54">
        <v>1573.4079999999999</v>
      </c>
      <c r="E7" s="54">
        <v>51.783000000000001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171">
        <v>1563.481</v>
      </c>
    </row>
    <row r="8" spans="1:13" ht="21" hidden="1" x14ac:dyDescent="0.4">
      <c r="A8" s="30">
        <v>2528</v>
      </c>
      <c r="B8" s="31" t="s">
        <v>279</v>
      </c>
      <c r="C8" s="54">
        <v>2930.143</v>
      </c>
      <c r="D8" s="54">
        <v>1670.6179999999999</v>
      </c>
      <c r="E8" s="54">
        <v>71.114000000000004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172">
        <v>1561.04</v>
      </c>
    </row>
    <row r="9" spans="1:13" ht="21" hidden="1" x14ac:dyDescent="0.4">
      <c r="A9" s="30">
        <v>2529</v>
      </c>
      <c r="B9" s="31" t="s">
        <v>280</v>
      </c>
      <c r="C9" s="54">
        <v>3357.5419999999999</v>
      </c>
      <c r="D9" s="54">
        <v>1722.0930000000001</v>
      </c>
      <c r="E9" s="54">
        <v>80.287999999999997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173">
        <v>1828.915</v>
      </c>
    </row>
    <row r="10" spans="1:13" ht="21" hidden="1" x14ac:dyDescent="0.4">
      <c r="A10" s="30">
        <v>2530</v>
      </c>
      <c r="B10" s="31" t="s">
        <v>281</v>
      </c>
      <c r="C10" s="54">
        <v>4108.2070000000003</v>
      </c>
      <c r="D10" s="54">
        <v>1831.6679999999999</v>
      </c>
      <c r="E10" s="54">
        <v>91.049000000000007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159">
        <v>2614.567</v>
      </c>
    </row>
    <row r="11" spans="1:13" ht="21" hidden="1" x14ac:dyDescent="0.4">
      <c r="A11" s="30">
        <v>2531</v>
      </c>
      <c r="B11" s="31" t="s">
        <v>282</v>
      </c>
      <c r="C11" s="54">
        <v>5276.0140000000001</v>
      </c>
      <c r="D11" s="54">
        <v>2081.607</v>
      </c>
      <c r="E11" s="54">
        <v>125.339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159">
        <v>3523.902</v>
      </c>
    </row>
    <row r="12" spans="1:13" ht="21" hidden="1" x14ac:dyDescent="0.4">
      <c r="A12" s="30">
        <v>2532</v>
      </c>
      <c r="B12" s="31" t="s">
        <v>283</v>
      </c>
      <c r="C12" s="54">
        <v>7041.73</v>
      </c>
      <c r="D12" s="54">
        <v>2376.201</v>
      </c>
      <c r="E12" s="54">
        <v>147.441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4">
        <v>0</v>
      </c>
      <c r="M12" s="159">
        <v>4852.8450000000003</v>
      </c>
    </row>
    <row r="13" spans="1:13" ht="21" hidden="1" x14ac:dyDescent="0.4">
      <c r="A13" s="30">
        <v>2533</v>
      </c>
      <c r="B13" s="31" t="s">
        <v>284</v>
      </c>
      <c r="C13" s="54">
        <v>9617.9459999999999</v>
      </c>
      <c r="D13" s="54">
        <v>2932.0709999999999</v>
      </c>
      <c r="E13" s="54">
        <v>215.25800000000001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159">
        <v>6642.2820000000002</v>
      </c>
    </row>
    <row r="14" spans="1:13" ht="21" hidden="1" x14ac:dyDescent="0.4">
      <c r="A14" s="30">
        <v>2534</v>
      </c>
      <c r="B14" s="31" t="s">
        <v>285</v>
      </c>
      <c r="C14" s="54">
        <v>12811.963</v>
      </c>
      <c r="D14" s="54">
        <v>2926.2660000000001</v>
      </c>
      <c r="E14" s="54">
        <v>289.68700000000001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159">
        <v>7305.4740000000002</v>
      </c>
    </row>
    <row r="15" spans="1:13" ht="21" hidden="1" x14ac:dyDescent="0.4">
      <c r="A15" s="30">
        <v>2535</v>
      </c>
      <c r="B15" s="31" t="s">
        <v>286</v>
      </c>
      <c r="C15" s="54">
        <v>16579.309000000001</v>
      </c>
      <c r="D15" s="54">
        <v>3251.7640000000001</v>
      </c>
      <c r="E15" s="54">
        <v>380.04500000000002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159">
        <v>8198.2160000000003</v>
      </c>
    </row>
    <row r="16" spans="1:13" ht="21" hidden="1" x14ac:dyDescent="0.4">
      <c r="A16" s="30">
        <v>2536</v>
      </c>
      <c r="B16" s="31" t="s">
        <v>287</v>
      </c>
      <c r="C16" s="54">
        <v>20392.735000000001</v>
      </c>
      <c r="D16" s="54">
        <v>3490.5419999999999</v>
      </c>
      <c r="E16" s="54">
        <v>519.20399999999995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159">
        <v>9110.4589999999989</v>
      </c>
    </row>
    <row r="17" spans="1:14" ht="21" hidden="1" x14ac:dyDescent="0.4">
      <c r="A17" s="30">
        <v>2537</v>
      </c>
      <c r="B17" s="31" t="s">
        <v>288</v>
      </c>
      <c r="C17" s="54">
        <v>24526.808000000001</v>
      </c>
      <c r="D17" s="54">
        <v>3927.2130000000002</v>
      </c>
      <c r="E17" s="54">
        <v>686.75900000000001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159">
        <v>10543.962</v>
      </c>
    </row>
    <row r="18" spans="1:14" ht="21" hidden="1" x14ac:dyDescent="0.4">
      <c r="A18" s="30">
        <v>2538</v>
      </c>
      <c r="B18" s="31" t="s">
        <v>289</v>
      </c>
      <c r="C18" s="54">
        <v>28873.388999999999</v>
      </c>
      <c r="D18" s="54">
        <v>4438.9160000000002</v>
      </c>
      <c r="E18" s="54">
        <v>851.03899999999999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159">
        <v>12543.849</v>
      </c>
    </row>
    <row r="19" spans="1:14" ht="21" hidden="1" x14ac:dyDescent="0.4">
      <c r="A19" s="30">
        <v>2539</v>
      </c>
      <c r="B19" s="31" t="s">
        <v>290</v>
      </c>
      <c r="C19" s="54">
        <v>33651.086000000003</v>
      </c>
      <c r="D19" s="54">
        <v>5026.5929999999998</v>
      </c>
      <c r="E19" s="54">
        <v>931.09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159">
        <v>14616.698999999999</v>
      </c>
    </row>
    <row r="20" spans="1:14" ht="21" hidden="1" x14ac:dyDescent="0.4">
      <c r="A20" s="30">
        <v>2540</v>
      </c>
      <c r="B20" s="31" t="s">
        <v>291</v>
      </c>
      <c r="C20" s="54">
        <v>37401.951000000001</v>
      </c>
      <c r="D20" s="54">
        <v>5600.8059999999996</v>
      </c>
      <c r="E20" s="54">
        <v>1128.8140000000001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159">
        <v>12671.138999999999</v>
      </c>
    </row>
    <row r="21" spans="1:14" ht="21" hidden="1" x14ac:dyDescent="0.4">
      <c r="A21" s="30">
        <v>2541</v>
      </c>
      <c r="B21" s="31" t="s">
        <v>292</v>
      </c>
      <c r="C21" s="54">
        <v>37929.205999999998</v>
      </c>
      <c r="D21" s="54">
        <v>5739.9949999999999</v>
      </c>
      <c r="E21" s="54">
        <v>1040.9570000000001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159">
        <v>9771.4149999999991</v>
      </c>
    </row>
    <row r="22" spans="1:14" ht="21" hidden="1" x14ac:dyDescent="0.4">
      <c r="A22" s="30">
        <v>2542</v>
      </c>
      <c r="B22" s="31" t="s">
        <v>293</v>
      </c>
      <c r="C22" s="54">
        <v>39946.247000000003</v>
      </c>
      <c r="D22" s="54">
        <v>5832.8010000000004</v>
      </c>
      <c r="E22" s="54">
        <v>1084.7860000000001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159">
        <v>13525.031999999999</v>
      </c>
    </row>
    <row r="23" spans="1:14" ht="21" hidden="1" x14ac:dyDescent="0.4">
      <c r="A23" s="30">
        <v>2543</v>
      </c>
      <c r="B23" s="31" t="s">
        <v>294</v>
      </c>
      <c r="C23" s="54">
        <v>46212</v>
      </c>
      <c r="D23" s="54">
        <v>6028</v>
      </c>
      <c r="E23" s="54">
        <v>1260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159">
        <v>17202</v>
      </c>
    </row>
    <row r="24" spans="1:14" ht="21" hidden="1" x14ac:dyDescent="0.4">
      <c r="A24" s="30">
        <v>2544</v>
      </c>
      <c r="B24" s="31" t="s">
        <v>295</v>
      </c>
      <c r="C24" s="32">
        <v>53265</v>
      </c>
      <c r="D24" s="32">
        <v>6311</v>
      </c>
      <c r="E24" s="32">
        <v>1559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159">
        <v>20929</v>
      </c>
    </row>
    <row r="25" spans="1:14" ht="21" hidden="1" x14ac:dyDescent="0.4">
      <c r="A25" s="30">
        <v>2546</v>
      </c>
      <c r="B25" s="31" t="s">
        <v>296</v>
      </c>
      <c r="C25" s="32">
        <v>79365.121923649989</v>
      </c>
      <c r="D25" s="32">
        <v>6722.12722287</v>
      </c>
      <c r="E25" s="32">
        <v>2229.8518935499997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</row>
    <row r="26" spans="1:14" ht="21" hidden="1" x14ac:dyDescent="0.4">
      <c r="A26" s="30">
        <v>2547</v>
      </c>
      <c r="B26" s="31" t="s">
        <v>297</v>
      </c>
      <c r="C26" s="32">
        <v>94415.685100944043</v>
      </c>
      <c r="D26" s="32">
        <v>7047.9999969400005</v>
      </c>
      <c r="E26" s="32">
        <v>2591.0991378300005</v>
      </c>
      <c r="F26" s="54">
        <v>0</v>
      </c>
      <c r="G26" s="54">
        <v>0</v>
      </c>
      <c r="H26" s="54">
        <v>0</v>
      </c>
      <c r="I26" s="54">
        <v>50.073735930000005</v>
      </c>
      <c r="J26" s="54">
        <v>0</v>
      </c>
      <c r="K26" s="54">
        <v>0</v>
      </c>
      <c r="L26" s="54">
        <v>0</v>
      </c>
      <c r="M26" s="159">
        <v>26593.342659887265</v>
      </c>
    </row>
    <row r="27" spans="1:14" ht="21" hidden="1" x14ac:dyDescent="0.4">
      <c r="A27" s="30">
        <v>2548</v>
      </c>
      <c r="B27" s="31" t="s">
        <v>298</v>
      </c>
      <c r="C27" s="32">
        <v>108307.30885997</v>
      </c>
      <c r="D27" s="32">
        <v>7482.4197705500001</v>
      </c>
      <c r="E27" s="32">
        <v>2962.5455618071251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159">
        <v>27522.121653687391</v>
      </c>
    </row>
    <row r="28" spans="1:14" ht="21" hidden="1" x14ac:dyDescent="0.4">
      <c r="A28" s="30">
        <v>2549</v>
      </c>
      <c r="B28" s="31" t="s">
        <v>299</v>
      </c>
      <c r="C28" s="32">
        <v>116899.54209916094</v>
      </c>
      <c r="D28" s="32">
        <v>7589.2149321199995</v>
      </c>
      <c r="E28" s="32">
        <v>4022.0544880410366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159">
        <v>29368.059704791543</v>
      </c>
    </row>
    <row r="29" spans="1:14" ht="21" hidden="1" x14ac:dyDescent="0.4">
      <c r="A29" s="30">
        <v>2550</v>
      </c>
      <c r="B29" s="31" t="s">
        <v>300</v>
      </c>
      <c r="C29" s="32">
        <v>124834.52184657006</v>
      </c>
      <c r="D29" s="32">
        <v>7534.2461497700006</v>
      </c>
      <c r="E29" s="32">
        <v>5007.8127857662303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159">
        <v>39330.327313403614</v>
      </c>
    </row>
    <row r="30" spans="1:14" ht="21" hidden="1" x14ac:dyDescent="0.4">
      <c r="A30" s="30">
        <v>2551</v>
      </c>
      <c r="B30" s="31" t="s">
        <v>301</v>
      </c>
      <c r="C30" s="32">
        <v>136027.20688108259</v>
      </c>
      <c r="D30" s="32">
        <v>7636.1947612100003</v>
      </c>
      <c r="E30" s="32">
        <v>6780.6102163100004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159">
        <v>39072.261565579996</v>
      </c>
    </row>
    <row r="31" spans="1:14" ht="21" hidden="1" x14ac:dyDescent="0.4">
      <c r="A31" s="162">
        <v>2552</v>
      </c>
      <c r="B31" s="163" t="s">
        <v>302</v>
      </c>
      <c r="C31" s="164">
        <v>152373.70743629738</v>
      </c>
      <c r="D31" s="164">
        <v>7664.0495663299998</v>
      </c>
      <c r="E31" s="164">
        <v>7150.8176039283544</v>
      </c>
      <c r="F31" s="441">
        <v>0</v>
      </c>
      <c r="G31" s="441">
        <v>0</v>
      </c>
      <c r="H31" s="441">
        <v>0</v>
      </c>
      <c r="I31" s="442">
        <v>0</v>
      </c>
      <c r="J31" s="441">
        <v>0</v>
      </c>
      <c r="K31" s="441">
        <v>0</v>
      </c>
      <c r="L31" s="441">
        <v>0</v>
      </c>
      <c r="M31" s="444">
        <v>167188.57460655575</v>
      </c>
    </row>
    <row r="32" spans="1:14" ht="21" hidden="1" x14ac:dyDescent="0.4">
      <c r="A32" s="57">
        <v>2553</v>
      </c>
      <c r="B32" s="58" t="s">
        <v>303</v>
      </c>
      <c r="C32" s="59">
        <v>183067.57962921329</v>
      </c>
      <c r="D32" s="59">
        <v>7644.3993247399994</v>
      </c>
      <c r="E32" s="59">
        <v>8365.3639051567261</v>
      </c>
      <c r="F32" s="441">
        <v>0</v>
      </c>
      <c r="G32" s="441">
        <v>0</v>
      </c>
      <c r="H32" s="441">
        <v>0</v>
      </c>
      <c r="I32" s="443">
        <v>0</v>
      </c>
      <c r="J32" s="441">
        <v>0</v>
      </c>
      <c r="K32" s="441">
        <v>0</v>
      </c>
      <c r="L32" s="441">
        <v>0</v>
      </c>
      <c r="M32" s="445">
        <v>199077.34285911001</v>
      </c>
    </row>
    <row r="33" spans="1:13" ht="36" hidden="1" customHeight="1" x14ac:dyDescent="0.4">
      <c r="A33" s="57">
        <v>2554</v>
      </c>
      <c r="B33" s="60" t="s">
        <v>304</v>
      </c>
      <c r="C33" s="59">
        <v>210387</v>
      </c>
      <c r="D33" s="59">
        <v>7617</v>
      </c>
      <c r="E33" s="59">
        <v>8980</v>
      </c>
      <c r="F33" s="441">
        <v>0</v>
      </c>
      <c r="G33" s="441">
        <v>0</v>
      </c>
      <c r="H33" s="441">
        <v>0</v>
      </c>
      <c r="I33" s="443">
        <v>0</v>
      </c>
      <c r="J33" s="441">
        <v>0</v>
      </c>
      <c r="K33" s="441">
        <v>0</v>
      </c>
      <c r="L33" s="441">
        <v>0</v>
      </c>
      <c r="M33" s="152">
        <v>226984</v>
      </c>
    </row>
    <row r="34" spans="1:13" ht="36" hidden="1" customHeight="1" x14ac:dyDescent="0.4">
      <c r="A34" s="57">
        <v>2555</v>
      </c>
      <c r="B34" s="60" t="s">
        <v>305</v>
      </c>
      <c r="C34" s="59">
        <v>239348</v>
      </c>
      <c r="D34" s="59">
        <v>7324</v>
      </c>
      <c r="E34" s="59">
        <v>9475</v>
      </c>
      <c r="F34" s="441">
        <v>0</v>
      </c>
      <c r="G34" s="441">
        <v>0</v>
      </c>
      <c r="H34" s="441">
        <v>0</v>
      </c>
      <c r="I34" s="443">
        <v>1.05549038</v>
      </c>
      <c r="J34" s="441">
        <v>0</v>
      </c>
      <c r="K34" s="441">
        <v>0</v>
      </c>
      <c r="L34" s="441">
        <v>0</v>
      </c>
      <c r="M34" s="152">
        <v>256148.05549038001</v>
      </c>
    </row>
    <row r="35" spans="1:13" ht="36" hidden="1" customHeight="1" x14ac:dyDescent="0.4">
      <c r="A35" s="57">
        <v>2556</v>
      </c>
      <c r="B35" s="60" t="s">
        <v>306</v>
      </c>
      <c r="C35" s="61">
        <v>273082.01718192693</v>
      </c>
      <c r="D35" s="59">
        <v>6862.3006926900007</v>
      </c>
      <c r="E35" s="59">
        <v>10285.594666151999</v>
      </c>
      <c r="F35" s="441">
        <v>0</v>
      </c>
      <c r="G35" s="441">
        <v>0</v>
      </c>
      <c r="H35" s="441">
        <v>0</v>
      </c>
      <c r="I35" s="443">
        <v>0</v>
      </c>
      <c r="J35" s="441">
        <v>0</v>
      </c>
      <c r="K35" s="441">
        <v>0</v>
      </c>
      <c r="L35" s="441">
        <v>0</v>
      </c>
      <c r="M35" s="152">
        <v>290229.91254076897</v>
      </c>
    </row>
    <row r="36" spans="1:13" ht="36" hidden="1" customHeight="1" x14ac:dyDescent="0.4">
      <c r="A36" s="57">
        <v>2557</v>
      </c>
      <c r="B36" s="60" t="s">
        <v>307</v>
      </c>
      <c r="C36" s="61">
        <v>307172.30241003289</v>
      </c>
      <c r="D36" s="59">
        <v>6801.1929243800014</v>
      </c>
      <c r="E36" s="59">
        <v>11184.423502719328</v>
      </c>
      <c r="F36" s="441">
        <v>0</v>
      </c>
      <c r="G36" s="441">
        <v>0</v>
      </c>
      <c r="H36" s="441">
        <v>0</v>
      </c>
      <c r="I36" s="443">
        <v>-1.05549038</v>
      </c>
      <c r="J36" s="441">
        <v>0</v>
      </c>
      <c r="K36" s="441">
        <v>0</v>
      </c>
      <c r="L36" s="441">
        <v>0</v>
      </c>
      <c r="M36" s="152">
        <v>325156.86334675224</v>
      </c>
    </row>
    <row r="37" spans="1:13" ht="36" hidden="1" customHeight="1" x14ac:dyDescent="0.4">
      <c r="A37" s="57">
        <v>2558</v>
      </c>
      <c r="B37" s="60" t="s">
        <v>310</v>
      </c>
      <c r="C37" s="168">
        <v>285561.4827377281</v>
      </c>
      <c r="D37" s="168">
        <v>6459.5544864439998</v>
      </c>
      <c r="E37" s="168">
        <v>4582.488435136449</v>
      </c>
      <c r="F37" s="501">
        <v>4791.93352942</v>
      </c>
      <c r="G37" s="501">
        <v>1545.7207885800001</v>
      </c>
      <c r="H37" s="501">
        <v>1987.57719331</v>
      </c>
      <c r="I37" s="501">
        <v>5.4236791700000007</v>
      </c>
      <c r="J37" s="501">
        <v>9736.1909958978649</v>
      </c>
      <c r="K37" s="501">
        <v>43883.8132150073</v>
      </c>
      <c r="L37" s="118">
        <v>2546.1836605299995</v>
      </c>
      <c r="M37" s="152">
        <v>361100.36872122379</v>
      </c>
    </row>
    <row r="38" spans="1:13" ht="36" hidden="1" customHeight="1" x14ac:dyDescent="0.3">
      <c r="A38" s="57">
        <v>2559</v>
      </c>
      <c r="B38" s="60" t="s">
        <v>634</v>
      </c>
      <c r="C38" s="168">
        <v>320550.44947019324</v>
      </c>
      <c r="D38" s="168">
        <v>6131.9134247780003</v>
      </c>
      <c r="E38" s="168">
        <v>5130.3354517558882</v>
      </c>
      <c r="F38" s="168">
        <v>6280.3542608999987</v>
      </c>
      <c r="G38" s="168">
        <v>3214.4795312299993</v>
      </c>
      <c r="H38" s="168">
        <v>1829.91386934</v>
      </c>
      <c r="I38" s="168">
        <v>-1.693865</v>
      </c>
      <c r="J38" s="168">
        <v>10269.106983531296</v>
      </c>
      <c r="K38" s="168">
        <v>46576.643348771482</v>
      </c>
      <c r="L38" s="515">
        <v>2584.0806640326073</v>
      </c>
      <c r="M38" s="152">
        <v>402565.58313953248</v>
      </c>
    </row>
    <row r="39" spans="1:13" ht="36" hidden="1" customHeight="1" x14ac:dyDescent="0.3">
      <c r="A39" s="57">
        <v>2560</v>
      </c>
      <c r="B39" s="60" t="s">
        <v>637</v>
      </c>
      <c r="C39" s="168">
        <v>340211.24578116002</v>
      </c>
      <c r="D39" s="168">
        <v>5816.0382224519999</v>
      </c>
      <c r="E39" s="168">
        <v>5055.2457915511932</v>
      </c>
      <c r="F39" s="168">
        <v>7536.7821393300019</v>
      </c>
      <c r="G39" s="168">
        <v>5124.0299070000001</v>
      </c>
      <c r="H39" s="168">
        <v>1708.7012257699998</v>
      </c>
      <c r="I39" s="1039">
        <v>-3.4314359999999997</v>
      </c>
      <c r="J39" s="168">
        <v>8934.4361204237903</v>
      </c>
      <c r="K39" s="168">
        <v>49477.431856459771</v>
      </c>
      <c r="L39" s="515">
        <v>4628.6339977043572</v>
      </c>
      <c r="M39" s="152">
        <v>428489.11360585113</v>
      </c>
    </row>
    <row r="40" spans="1:13" ht="36" customHeight="1" x14ac:dyDescent="0.3">
      <c r="A40" s="57">
        <v>2561</v>
      </c>
      <c r="B40" s="60" t="s">
        <v>651</v>
      </c>
      <c r="C40" s="168">
        <v>342547.33855858742</v>
      </c>
      <c r="D40" s="168">
        <v>5547.0872229127526</v>
      </c>
      <c r="E40" s="168">
        <v>5778.3533110607559</v>
      </c>
      <c r="F40" s="168">
        <v>8279.8667331499983</v>
      </c>
      <c r="G40" s="168">
        <v>9951.3777267400019</v>
      </c>
      <c r="H40" s="168">
        <v>1583.7420393000002</v>
      </c>
      <c r="I40" s="168">
        <v>34.151761</v>
      </c>
      <c r="J40" s="168">
        <v>8322.6487697554167</v>
      </c>
      <c r="K40" s="168">
        <v>54401.222768117543</v>
      </c>
      <c r="L40" s="515">
        <v>4077.5503135542172</v>
      </c>
      <c r="M40" s="152">
        <v>440523.33920417813</v>
      </c>
    </row>
    <row r="41" spans="1:13" ht="36" customHeight="1" x14ac:dyDescent="0.3">
      <c r="A41" s="57">
        <v>2562</v>
      </c>
      <c r="B41" s="60" t="s">
        <v>661</v>
      </c>
      <c r="C41" s="168">
        <v>316289.7559057895</v>
      </c>
      <c r="D41" s="168">
        <v>5350.4745414448562</v>
      </c>
      <c r="E41" s="168">
        <v>6377.0980225678168</v>
      </c>
      <c r="F41" s="168">
        <v>8928.9029835793353</v>
      </c>
      <c r="G41" s="168">
        <v>14238.745860236508</v>
      </c>
      <c r="H41" s="168">
        <v>1463.8187838947827</v>
      </c>
      <c r="I41" s="168">
        <v>39.535098250000004</v>
      </c>
      <c r="J41" s="168">
        <v>7899.3264640591497</v>
      </c>
      <c r="K41" s="168">
        <v>59405.883074406425</v>
      </c>
      <c r="L41" s="515">
        <v>4339.3913167992641</v>
      </c>
      <c r="M41" s="152">
        <v>424332.9320510276</v>
      </c>
    </row>
    <row r="42" spans="1:13" ht="36" customHeight="1" x14ac:dyDescent="0.3">
      <c r="A42" s="57">
        <v>2563</v>
      </c>
      <c r="B42" s="60" t="s">
        <v>663</v>
      </c>
      <c r="C42" s="168">
        <v>316121.77505915344</v>
      </c>
      <c r="D42" s="168">
        <v>5093.9920852100004</v>
      </c>
      <c r="E42" s="168">
        <v>6493.9883199525184</v>
      </c>
      <c r="F42" s="168">
        <v>10986.698439860002</v>
      </c>
      <c r="G42" s="168">
        <v>14411.79616019419</v>
      </c>
      <c r="H42" s="168">
        <v>1264.5469473300002</v>
      </c>
      <c r="I42" s="168">
        <v>39.053476170000003</v>
      </c>
      <c r="J42" s="168">
        <v>8261.2994211983714</v>
      </c>
      <c r="K42" s="168">
        <v>64552.810562629908</v>
      </c>
      <c r="L42" s="515">
        <v>4877.2516504907553</v>
      </c>
      <c r="M42" s="152">
        <v>432103.21212218917</v>
      </c>
    </row>
    <row r="43" spans="1:13" ht="36" customHeight="1" x14ac:dyDescent="0.3">
      <c r="A43" s="57">
        <v>2564</v>
      </c>
      <c r="B43" s="60" t="s">
        <v>689</v>
      </c>
      <c r="C43" s="168">
        <v>308687.53108530707</v>
      </c>
      <c r="D43" s="168">
        <v>4684.7282464999998</v>
      </c>
      <c r="E43" s="168">
        <v>6927.8579913569629</v>
      </c>
      <c r="F43" s="168">
        <v>12183.352685510003</v>
      </c>
      <c r="G43" s="168">
        <v>15358.270098771793</v>
      </c>
      <c r="H43" s="168">
        <v>1474.3013866000001</v>
      </c>
      <c r="I43" s="168">
        <v>43.419346760000003</v>
      </c>
      <c r="J43" s="168">
        <v>8657.4871050525817</v>
      </c>
      <c r="K43" s="168">
        <v>68481.894758468625</v>
      </c>
      <c r="L43" s="515">
        <v>4767.1744214245891</v>
      </c>
      <c r="M43" s="152">
        <v>431266.01712575165</v>
      </c>
    </row>
    <row r="44" spans="1:13" ht="36" customHeight="1" x14ac:dyDescent="0.3">
      <c r="A44" s="57">
        <v>2565</v>
      </c>
      <c r="B44" s="58" t="s">
        <v>697</v>
      </c>
      <c r="C44" s="168">
        <v>291025.39702383068</v>
      </c>
      <c r="D44" s="168">
        <v>4322.4941715700006</v>
      </c>
      <c r="E44" s="168">
        <v>6199.0042987544657</v>
      </c>
      <c r="F44" s="168">
        <v>12877.428915469998</v>
      </c>
      <c r="G44" s="168">
        <v>20719.248481532788</v>
      </c>
      <c r="H44" s="168">
        <v>1892.4509097600001</v>
      </c>
      <c r="I44" s="168">
        <v>43.922804919999997</v>
      </c>
      <c r="J44" s="168">
        <v>9016.2054788200021</v>
      </c>
      <c r="K44" s="168">
        <v>75124.805323603301</v>
      </c>
      <c r="L44" s="515">
        <v>4846.7217605130418</v>
      </c>
      <c r="M44" s="152">
        <v>426067.67916877428</v>
      </c>
    </row>
    <row r="45" spans="1:13" ht="36" customHeight="1" x14ac:dyDescent="0.3">
      <c r="A45" s="57">
        <v>2566</v>
      </c>
      <c r="B45" s="60" t="s">
        <v>886</v>
      </c>
      <c r="C45" s="168">
        <v>293160.06744092412</v>
      </c>
      <c r="D45" s="168">
        <v>3932.1422784699998</v>
      </c>
      <c r="E45" s="168">
        <v>6426.7742305113143</v>
      </c>
      <c r="F45" s="168">
        <v>13849.81680534999</v>
      </c>
      <c r="G45" s="168">
        <v>23355.037222019997</v>
      </c>
      <c r="H45" s="168">
        <v>2047.5666978100001</v>
      </c>
      <c r="I45" s="168">
        <v>46.517507739999999</v>
      </c>
      <c r="J45" s="168">
        <v>9110.5534159100007</v>
      </c>
      <c r="K45" s="168">
        <v>80042.556619127557</v>
      </c>
      <c r="L45" s="515">
        <v>4671.761796520761</v>
      </c>
      <c r="M45" s="152">
        <v>436642.79401438381</v>
      </c>
    </row>
    <row r="46" spans="1:13" ht="36" customHeight="1" x14ac:dyDescent="0.3">
      <c r="A46" s="62">
        <v>2566</v>
      </c>
      <c r="B46" s="503" t="s">
        <v>886</v>
      </c>
      <c r="C46" s="169">
        <v>290118.65614518314</v>
      </c>
      <c r="D46" s="169">
        <v>3516.1049812399992</v>
      </c>
      <c r="E46" s="169">
        <v>7758.1802272449841</v>
      </c>
      <c r="F46" s="504">
        <v>15442.49267179</v>
      </c>
      <c r="G46" s="504">
        <v>24307.967769980001</v>
      </c>
      <c r="H46" s="169">
        <v>2087.8620453800004</v>
      </c>
      <c r="I46" s="169">
        <v>43.468709029999999</v>
      </c>
      <c r="J46" s="169">
        <v>9228.4929406300016</v>
      </c>
      <c r="K46" s="504">
        <v>88806.363731096018</v>
      </c>
      <c r="L46" s="504">
        <v>4743.6176667247091</v>
      </c>
      <c r="M46" s="555">
        <v>446053.20688829891</v>
      </c>
    </row>
    <row r="47" spans="1:13" ht="36" customHeight="1" x14ac:dyDescent="0.3">
      <c r="A47" s="162"/>
      <c r="B47" s="1418"/>
      <c r="C47" s="1422"/>
      <c r="D47" s="1422"/>
      <c r="E47" s="1422"/>
      <c r="F47" s="1422"/>
      <c r="G47" s="1422"/>
      <c r="H47" s="1422"/>
      <c r="I47" s="1422"/>
      <c r="J47" s="1422"/>
      <c r="K47" s="1422"/>
      <c r="L47" s="1422"/>
      <c r="M47" s="1421"/>
    </row>
    <row r="48" spans="1:13" ht="21" x14ac:dyDescent="0.4">
      <c r="A48" s="37"/>
      <c r="B48" s="63"/>
      <c r="C48" s="33"/>
      <c r="D48" s="33"/>
      <c r="E48" s="33"/>
      <c r="F48" s="33"/>
      <c r="G48" s="33"/>
      <c r="H48" s="33"/>
      <c r="I48" s="33"/>
      <c r="J48" s="36"/>
      <c r="K48" s="36"/>
      <c r="L48" s="36"/>
      <c r="M48" s="36"/>
    </row>
    <row r="49" spans="1:13" ht="21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1:13" ht="21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</row>
  </sheetData>
  <mergeCells count="8">
    <mergeCell ref="I3:M3"/>
    <mergeCell ref="C5:I5"/>
    <mergeCell ref="J5:L5"/>
    <mergeCell ref="M5:M6"/>
    <mergeCell ref="A1:M1"/>
    <mergeCell ref="A2:M2"/>
    <mergeCell ref="A4:B6"/>
    <mergeCell ref="C4:M4"/>
  </mergeCells>
  <phoneticPr fontId="87" type="noConversion"/>
  <pageMargins left="0.25" right="0.25" top="0.75" bottom="0.75" header="0.3" footer="0.3"/>
  <pageSetup paperSize="9" scale="80" orientation="landscape" r:id="rId1"/>
  <headerFooter>
    <oddFooter>&amp;C23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6" tint="0.79998168889431442"/>
    <pageSetUpPr fitToPage="1"/>
  </sheetPr>
  <dimension ref="A1:N50"/>
  <sheetViews>
    <sheetView view="pageBreakPreview" zoomScale="60" zoomScaleNormal="90" workbookViewId="0">
      <selection activeCell="A3" sqref="A3"/>
    </sheetView>
  </sheetViews>
  <sheetFormatPr defaultColWidth="9" defaultRowHeight="14.4" x14ac:dyDescent="0.3"/>
  <cols>
    <col min="1" max="1" width="6.8984375" style="65" customWidth="1"/>
    <col min="2" max="2" width="8.69921875" style="65" customWidth="1"/>
    <col min="3" max="3" width="14.59765625" style="65" bestFit="1" customWidth="1"/>
    <col min="4" max="5" width="11.296875" style="65" customWidth="1"/>
    <col min="6" max="6" width="11.3984375" style="65" customWidth="1"/>
    <col min="7" max="7" width="14.8984375" style="65" customWidth="1"/>
    <col min="8" max="8" width="19" style="65" customWidth="1"/>
    <col min="9" max="9" width="18.296875" style="65" customWidth="1"/>
    <col min="10" max="12" width="11.296875" style="65" customWidth="1"/>
    <col min="13" max="13" width="14.3984375" style="65" customWidth="1"/>
    <col min="14" max="16384" width="9" style="65"/>
  </cols>
  <sheetData>
    <row r="1" spans="1:13" ht="28.8" x14ac:dyDescent="0.55000000000000004">
      <c r="A1" s="1826" t="s">
        <v>925</v>
      </c>
      <c r="B1" s="1826"/>
      <c r="C1" s="1826"/>
      <c r="D1" s="1826"/>
      <c r="E1" s="1826"/>
      <c r="F1" s="1826"/>
      <c r="G1" s="1826"/>
      <c r="H1" s="1826"/>
      <c r="I1" s="1826"/>
      <c r="J1" s="1826"/>
      <c r="K1" s="1826"/>
      <c r="L1" s="1826"/>
      <c r="M1" s="1826"/>
    </row>
    <row r="2" spans="1:13" ht="28.8" x14ac:dyDescent="0.55000000000000004">
      <c r="A2" s="1826" t="s">
        <v>1013</v>
      </c>
      <c r="B2" s="1826"/>
      <c r="C2" s="1826"/>
      <c r="D2" s="1826"/>
      <c r="E2" s="1826"/>
      <c r="F2" s="1826"/>
      <c r="G2" s="1826"/>
      <c r="H2" s="1826"/>
      <c r="I2" s="1826"/>
      <c r="J2" s="1826"/>
      <c r="K2" s="1826"/>
      <c r="L2" s="1826"/>
      <c r="M2" s="1826"/>
    </row>
    <row r="3" spans="1:13" ht="23.4" x14ac:dyDescent="0.45">
      <c r="A3" s="52"/>
      <c r="B3" s="53"/>
      <c r="C3" s="170">
        <v>1000</v>
      </c>
      <c r="E3" s="160"/>
      <c r="F3" s="160"/>
      <c r="G3" s="160"/>
      <c r="H3" s="160"/>
      <c r="I3" s="160"/>
      <c r="J3" s="1849" t="s">
        <v>249</v>
      </c>
      <c r="K3" s="1849"/>
      <c r="L3" s="1849"/>
      <c r="M3" s="1849"/>
    </row>
    <row r="4" spans="1:13" ht="48" customHeight="1" x14ac:dyDescent="0.3">
      <c r="A4" s="1834" t="s">
        <v>772</v>
      </c>
      <c r="B4" s="1835"/>
      <c r="C4" s="1850" t="s">
        <v>774</v>
      </c>
      <c r="D4" s="1850"/>
      <c r="E4" s="1850"/>
      <c r="F4" s="1850"/>
      <c r="G4" s="1850"/>
      <c r="H4" s="1850"/>
      <c r="I4" s="1850"/>
      <c r="J4" s="1850"/>
      <c r="K4" s="1850"/>
      <c r="L4" s="1850"/>
      <c r="M4" s="1850"/>
    </row>
    <row r="5" spans="1:13" s="161" customFormat="1" ht="48" customHeight="1" x14ac:dyDescent="0.25">
      <c r="A5" s="1836"/>
      <c r="B5" s="1837"/>
      <c r="C5" s="1828" t="s">
        <v>767</v>
      </c>
      <c r="D5" s="1829"/>
      <c r="E5" s="1829"/>
      <c r="F5" s="1829"/>
      <c r="G5" s="1829"/>
      <c r="H5" s="1829"/>
      <c r="I5" s="1830"/>
      <c r="J5" s="1840" t="s">
        <v>768</v>
      </c>
      <c r="K5" s="1841"/>
      <c r="L5" s="1842"/>
      <c r="M5" s="1848" t="s">
        <v>595</v>
      </c>
    </row>
    <row r="6" spans="1:13" ht="56.25" customHeight="1" x14ac:dyDescent="0.3">
      <c r="A6" s="1838"/>
      <c r="B6" s="1839"/>
      <c r="C6" s="1364" t="s">
        <v>757</v>
      </c>
      <c r="D6" s="1365" t="s">
        <v>758</v>
      </c>
      <c r="E6" s="1365" t="s">
        <v>759</v>
      </c>
      <c r="F6" s="1365" t="s">
        <v>760</v>
      </c>
      <c r="G6" s="1365" t="s">
        <v>761</v>
      </c>
      <c r="H6" s="1365" t="s">
        <v>762</v>
      </c>
      <c r="I6" s="1365" t="s">
        <v>763</v>
      </c>
      <c r="J6" s="1366" t="s">
        <v>764</v>
      </c>
      <c r="K6" s="1366" t="s">
        <v>765</v>
      </c>
      <c r="L6" s="1366" t="s">
        <v>766</v>
      </c>
      <c r="M6" s="1848"/>
    </row>
    <row r="7" spans="1:13" ht="21" hidden="1" x14ac:dyDescent="0.4">
      <c r="A7" s="30">
        <v>2527</v>
      </c>
      <c r="B7" s="31" t="s">
        <v>278</v>
      </c>
      <c r="C7" s="54">
        <v>0</v>
      </c>
      <c r="D7" s="54">
        <v>7.0000000000000007E-2</v>
      </c>
      <c r="E7" s="54">
        <v>0</v>
      </c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171">
        <v>1563.481</v>
      </c>
    </row>
    <row r="8" spans="1:13" ht="21" hidden="1" x14ac:dyDescent="0.4">
      <c r="A8" s="30">
        <v>2528</v>
      </c>
      <c r="B8" s="31" t="s">
        <v>279</v>
      </c>
      <c r="C8" s="54">
        <v>0</v>
      </c>
      <c r="D8" s="54">
        <v>4.5999999999999999E-2</v>
      </c>
      <c r="E8" s="54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172">
        <v>1561.04</v>
      </c>
    </row>
    <row r="9" spans="1:13" ht="21" hidden="1" x14ac:dyDescent="0.4">
      <c r="A9" s="30">
        <v>2529</v>
      </c>
      <c r="B9" s="31" t="s">
        <v>280</v>
      </c>
      <c r="C9" s="54">
        <v>1.012</v>
      </c>
      <c r="D9" s="54">
        <v>3.3000000000000002E-2</v>
      </c>
      <c r="E9" s="54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173">
        <v>1828.915</v>
      </c>
    </row>
    <row r="10" spans="1:13" ht="21" hidden="1" x14ac:dyDescent="0.4">
      <c r="A10" s="30">
        <v>2530</v>
      </c>
      <c r="B10" s="31" t="s">
        <v>281</v>
      </c>
      <c r="C10" s="54">
        <v>8.8010000000000002</v>
      </c>
      <c r="D10" s="54">
        <v>3.1E-2</v>
      </c>
      <c r="E10" s="54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159">
        <v>2614.567</v>
      </c>
    </row>
    <row r="11" spans="1:13" ht="21" hidden="1" x14ac:dyDescent="0.4">
      <c r="A11" s="30">
        <v>2531</v>
      </c>
      <c r="B11" s="31" t="s">
        <v>282</v>
      </c>
      <c r="C11" s="54">
        <v>3.8730000000000002</v>
      </c>
      <c r="D11" s="54">
        <v>0</v>
      </c>
      <c r="E11" s="54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159">
        <v>3523.902</v>
      </c>
    </row>
    <row r="12" spans="1:13" ht="21" hidden="1" x14ac:dyDescent="0.4">
      <c r="A12" s="30">
        <v>2532</v>
      </c>
      <c r="B12" s="31" t="s">
        <v>283</v>
      </c>
      <c r="C12" s="54">
        <v>3.9159999999999999</v>
      </c>
      <c r="D12" s="54">
        <v>0</v>
      </c>
      <c r="E12" s="54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159">
        <v>4852.8450000000003</v>
      </c>
    </row>
    <row r="13" spans="1:13" ht="21" hidden="1" x14ac:dyDescent="0.4">
      <c r="A13" s="30">
        <v>2533</v>
      </c>
      <c r="B13" s="31" t="s">
        <v>284</v>
      </c>
      <c r="C13" s="54">
        <v>7.8380000000000001</v>
      </c>
      <c r="D13" s="54">
        <v>0</v>
      </c>
      <c r="E13" s="54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159">
        <v>6642.2820000000002</v>
      </c>
    </row>
    <row r="14" spans="1:13" ht="21" hidden="1" x14ac:dyDescent="0.4">
      <c r="A14" s="30">
        <v>2534</v>
      </c>
      <c r="B14" s="31" t="s">
        <v>285</v>
      </c>
      <c r="C14" s="54">
        <v>47.984999999999999</v>
      </c>
      <c r="D14" s="54">
        <v>0</v>
      </c>
      <c r="E14" s="54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159">
        <v>7305.4740000000002</v>
      </c>
    </row>
    <row r="15" spans="1:13" ht="21" hidden="1" x14ac:dyDescent="0.4">
      <c r="A15" s="30">
        <v>2535</v>
      </c>
      <c r="B15" s="31" t="s">
        <v>286</v>
      </c>
      <c r="C15" s="54">
        <v>94.772999999999996</v>
      </c>
      <c r="D15" s="54">
        <v>0</v>
      </c>
      <c r="E15" s="54">
        <v>11.478999999999999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159">
        <v>8198.2160000000003</v>
      </c>
    </row>
    <row r="16" spans="1:13" ht="21" hidden="1" x14ac:dyDescent="0.4">
      <c r="A16" s="30">
        <v>2536</v>
      </c>
      <c r="B16" s="31" t="s">
        <v>287</v>
      </c>
      <c r="C16" s="54">
        <v>89.927000000000007</v>
      </c>
      <c r="D16" s="54">
        <v>0</v>
      </c>
      <c r="E16" s="54">
        <v>100.134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159">
        <v>9110.4589999999989</v>
      </c>
    </row>
    <row r="17" spans="1:14" ht="21" hidden="1" x14ac:dyDescent="0.4">
      <c r="A17" s="30">
        <v>2537</v>
      </c>
      <c r="B17" s="31" t="s">
        <v>288</v>
      </c>
      <c r="C17" s="54">
        <v>39.735999999999997</v>
      </c>
      <c r="D17" s="54">
        <v>0</v>
      </c>
      <c r="E17" s="54">
        <v>158.55799999999999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159">
        <v>10543.962</v>
      </c>
    </row>
    <row r="18" spans="1:14" ht="21" hidden="1" x14ac:dyDescent="0.4">
      <c r="A18" s="30">
        <v>2538</v>
      </c>
      <c r="B18" s="31" t="s">
        <v>289</v>
      </c>
      <c r="C18" s="54">
        <v>48.323999999999998</v>
      </c>
      <c r="D18" s="54">
        <v>0</v>
      </c>
      <c r="E18" s="54">
        <v>235.65100000000001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159">
        <v>12543.849</v>
      </c>
    </row>
    <row r="19" spans="1:14" ht="21" hidden="1" x14ac:dyDescent="0.4">
      <c r="A19" s="30">
        <v>2539</v>
      </c>
      <c r="B19" s="31" t="s">
        <v>290</v>
      </c>
      <c r="C19" s="54">
        <v>36.965000000000003</v>
      </c>
      <c r="D19" s="54">
        <v>0</v>
      </c>
      <c r="E19" s="54">
        <v>308.55599999999998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159">
        <v>14616.698999999999</v>
      </c>
    </row>
    <row r="20" spans="1:14" ht="21" hidden="1" x14ac:dyDescent="0.4">
      <c r="A20" s="30">
        <v>2540</v>
      </c>
      <c r="B20" s="31" t="s">
        <v>291</v>
      </c>
      <c r="C20" s="54">
        <v>25.356999999999999</v>
      </c>
      <c r="D20" s="54">
        <v>0</v>
      </c>
      <c r="E20" s="54">
        <v>384.87200000000001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159">
        <v>12671.138999999999</v>
      </c>
    </row>
    <row r="21" spans="1:14" ht="21" hidden="1" x14ac:dyDescent="0.4">
      <c r="A21" s="30">
        <v>2541</v>
      </c>
      <c r="B21" s="31" t="s">
        <v>292</v>
      </c>
      <c r="C21" s="54">
        <v>8.1489999999999991</v>
      </c>
      <c r="D21" s="54">
        <v>0</v>
      </c>
      <c r="E21" s="54">
        <v>322.73500000000001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159">
        <v>9771.4149999999991</v>
      </c>
    </row>
    <row r="22" spans="1:14" ht="21" hidden="1" x14ac:dyDescent="0.4">
      <c r="A22" s="30">
        <v>2542</v>
      </c>
      <c r="B22" s="31" t="s">
        <v>293</v>
      </c>
      <c r="C22" s="54">
        <v>5.0839999999999996</v>
      </c>
      <c r="D22" s="54">
        <v>0</v>
      </c>
      <c r="E22" s="54">
        <v>357.34800000000001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159">
        <v>13525.031999999999</v>
      </c>
    </row>
    <row r="23" spans="1:14" ht="21" hidden="1" x14ac:dyDescent="0.4">
      <c r="A23" s="30">
        <v>2543</v>
      </c>
      <c r="B23" s="31" t="s">
        <v>294</v>
      </c>
      <c r="C23" s="54">
        <v>2217</v>
      </c>
      <c r="D23" s="54">
        <v>0</v>
      </c>
      <c r="E23" s="54">
        <v>432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159">
        <v>17202</v>
      </c>
    </row>
    <row r="24" spans="1:14" ht="21" hidden="1" x14ac:dyDescent="0.4">
      <c r="A24" s="30">
        <v>2544</v>
      </c>
      <c r="B24" s="31" t="s">
        <v>295</v>
      </c>
      <c r="C24" s="32">
        <v>8458</v>
      </c>
      <c r="D24" s="32">
        <v>0</v>
      </c>
      <c r="E24" s="32">
        <v>1103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159">
        <v>20929</v>
      </c>
    </row>
    <row r="25" spans="1:14" ht="21" hidden="1" x14ac:dyDescent="0.4">
      <c r="A25" s="30">
        <v>2546</v>
      </c>
      <c r="B25" s="31" t="s">
        <v>296</v>
      </c>
      <c r="C25" s="32">
        <v>9525.83031553</v>
      </c>
      <c r="D25" s="32">
        <v>0</v>
      </c>
      <c r="E25" s="32">
        <v>2608.9474112500002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</row>
    <row r="26" spans="1:14" ht="21" hidden="1" x14ac:dyDescent="0.4">
      <c r="A26" s="30">
        <v>2547</v>
      </c>
      <c r="B26" s="31" t="s">
        <v>297</v>
      </c>
      <c r="C26" s="32">
        <v>10163.434621170001</v>
      </c>
      <c r="D26" s="32">
        <v>0</v>
      </c>
      <c r="E26" s="32">
        <v>4054.9041674099994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159">
        <v>26593.342659887265</v>
      </c>
    </row>
    <row r="27" spans="1:14" ht="21" hidden="1" x14ac:dyDescent="0.4">
      <c r="A27" s="30">
        <v>2548</v>
      </c>
      <c r="B27" s="31" t="s">
        <v>298</v>
      </c>
      <c r="C27" s="32">
        <v>7977.7991317500018</v>
      </c>
      <c r="D27" s="32">
        <v>0</v>
      </c>
      <c r="E27" s="32">
        <v>6157.1087104899989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159">
        <v>27522.121653687391</v>
      </c>
    </row>
    <row r="28" spans="1:14" ht="21" hidden="1" x14ac:dyDescent="0.4">
      <c r="A28" s="30">
        <v>2549</v>
      </c>
      <c r="B28" s="31" t="s">
        <v>299</v>
      </c>
      <c r="C28" s="32">
        <v>1607.28942061</v>
      </c>
      <c r="D28" s="32">
        <v>0</v>
      </c>
      <c r="E28" s="32">
        <v>6653.345420749999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159">
        <v>29368.059704791543</v>
      </c>
    </row>
    <row r="29" spans="1:14" ht="21" hidden="1" x14ac:dyDescent="0.4">
      <c r="A29" s="30">
        <v>2550</v>
      </c>
      <c r="B29" s="31" t="s">
        <v>300</v>
      </c>
      <c r="C29" s="32">
        <v>8311.6046796800001</v>
      </c>
      <c r="D29" s="32">
        <v>0</v>
      </c>
      <c r="E29" s="32">
        <v>8981.1173319299996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159">
        <v>39330.327313403614</v>
      </c>
    </row>
    <row r="30" spans="1:14" ht="21" hidden="1" x14ac:dyDescent="0.4">
      <c r="A30" s="30">
        <v>2551</v>
      </c>
      <c r="B30" s="31" t="s">
        <v>301</v>
      </c>
      <c r="C30" s="32">
        <v>10753.726496949999</v>
      </c>
      <c r="D30" s="32">
        <v>0</v>
      </c>
      <c r="E30" s="32">
        <v>13005.029995880001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159">
        <v>39072.261565579996</v>
      </c>
    </row>
    <row r="31" spans="1:14" ht="21" hidden="1" x14ac:dyDescent="0.4">
      <c r="A31" s="162">
        <v>2552</v>
      </c>
      <c r="B31" s="163" t="s">
        <v>302</v>
      </c>
      <c r="C31" s="164">
        <v>11153.5453008</v>
      </c>
      <c r="D31" s="505">
        <v>0</v>
      </c>
      <c r="E31" s="164">
        <v>19314.850674759611</v>
      </c>
      <c r="F31" s="441">
        <v>0</v>
      </c>
      <c r="G31" s="441">
        <v>0</v>
      </c>
      <c r="H31" s="441">
        <v>0</v>
      </c>
      <c r="I31" s="196">
        <v>0</v>
      </c>
      <c r="J31" s="441">
        <v>0</v>
      </c>
      <c r="K31" s="441">
        <v>0</v>
      </c>
      <c r="L31" s="441">
        <v>0</v>
      </c>
      <c r="M31" s="444">
        <v>30468.395975559612</v>
      </c>
    </row>
    <row r="32" spans="1:14" ht="36" hidden="1" customHeight="1" x14ac:dyDescent="0.4">
      <c r="A32" s="57">
        <v>2553</v>
      </c>
      <c r="B32" s="58" t="s">
        <v>303</v>
      </c>
      <c r="C32" s="59">
        <v>6955.6449863400003</v>
      </c>
      <c r="D32" s="196">
        <v>0</v>
      </c>
      <c r="E32" s="59">
        <v>22450.303273448102</v>
      </c>
      <c r="F32" s="441">
        <v>0</v>
      </c>
      <c r="G32" s="441">
        <v>0</v>
      </c>
      <c r="H32" s="441">
        <v>0</v>
      </c>
      <c r="I32" s="196">
        <v>0</v>
      </c>
      <c r="J32" s="441">
        <v>0</v>
      </c>
      <c r="K32" s="441">
        <v>0</v>
      </c>
      <c r="L32" s="441">
        <v>0</v>
      </c>
      <c r="M32" s="445">
        <v>29405.948259788103</v>
      </c>
    </row>
    <row r="33" spans="1:13" ht="36" hidden="1" customHeight="1" x14ac:dyDescent="0.4">
      <c r="A33" s="57">
        <v>2554</v>
      </c>
      <c r="B33" s="60" t="s">
        <v>304</v>
      </c>
      <c r="C33" s="59">
        <v>9767</v>
      </c>
      <c r="D33" s="196">
        <v>0</v>
      </c>
      <c r="E33" s="59">
        <v>20921</v>
      </c>
      <c r="F33" s="441">
        <v>0</v>
      </c>
      <c r="G33" s="441">
        <v>0</v>
      </c>
      <c r="H33" s="441">
        <v>0</v>
      </c>
      <c r="I33" s="196">
        <v>0</v>
      </c>
      <c r="J33" s="441">
        <v>0</v>
      </c>
      <c r="K33" s="441">
        <v>0</v>
      </c>
      <c r="L33" s="441">
        <v>0</v>
      </c>
      <c r="M33" s="152">
        <v>30688</v>
      </c>
    </row>
    <row r="34" spans="1:13" ht="36" hidden="1" customHeight="1" x14ac:dyDescent="0.4">
      <c r="A34" s="57">
        <v>2555</v>
      </c>
      <c r="B34" s="60" t="s">
        <v>305</v>
      </c>
      <c r="C34" s="59">
        <v>16845</v>
      </c>
      <c r="D34" s="196">
        <v>0</v>
      </c>
      <c r="E34" s="59">
        <v>30401</v>
      </c>
      <c r="F34" s="441">
        <v>0</v>
      </c>
      <c r="G34" s="441">
        <v>0</v>
      </c>
      <c r="H34" s="441">
        <v>0</v>
      </c>
      <c r="I34" s="196">
        <v>0</v>
      </c>
      <c r="J34" s="441">
        <v>0</v>
      </c>
      <c r="K34" s="441">
        <v>0</v>
      </c>
      <c r="L34" s="441">
        <v>0</v>
      </c>
      <c r="M34" s="152">
        <v>47246</v>
      </c>
    </row>
    <row r="35" spans="1:13" ht="36" hidden="1" customHeight="1" x14ac:dyDescent="0.4">
      <c r="A35" s="57">
        <v>2556</v>
      </c>
      <c r="B35" s="60" t="s">
        <v>306</v>
      </c>
      <c r="C35" s="61">
        <v>14344.772643719998</v>
      </c>
      <c r="D35" s="196">
        <v>0</v>
      </c>
      <c r="E35" s="59">
        <v>38070.693660439996</v>
      </c>
      <c r="F35" s="441">
        <v>0</v>
      </c>
      <c r="G35" s="441">
        <v>0</v>
      </c>
      <c r="H35" s="441">
        <v>0</v>
      </c>
      <c r="I35" s="196">
        <v>0</v>
      </c>
      <c r="J35" s="441">
        <v>0</v>
      </c>
      <c r="K35" s="441">
        <v>0</v>
      </c>
      <c r="L35" s="441">
        <v>0</v>
      </c>
      <c r="M35" s="152">
        <v>52415.466304159992</v>
      </c>
    </row>
    <row r="36" spans="1:13" ht="36" hidden="1" customHeight="1" x14ac:dyDescent="0.4">
      <c r="A36" s="57">
        <v>2557</v>
      </c>
      <c r="B36" s="60" t="s">
        <v>307</v>
      </c>
      <c r="C36" s="61">
        <v>24740.276307300002</v>
      </c>
      <c r="D36" s="196">
        <v>0</v>
      </c>
      <c r="E36" s="59">
        <v>36080.147463438225</v>
      </c>
      <c r="F36" s="441">
        <v>0</v>
      </c>
      <c r="G36" s="441">
        <v>0</v>
      </c>
      <c r="H36" s="441">
        <v>0</v>
      </c>
      <c r="I36" s="196">
        <v>0</v>
      </c>
      <c r="J36" s="441">
        <v>0</v>
      </c>
      <c r="K36" s="441">
        <v>0</v>
      </c>
      <c r="L36" s="441">
        <v>0</v>
      </c>
      <c r="M36" s="152">
        <v>60820.423770738227</v>
      </c>
    </row>
    <row r="37" spans="1:13" ht="36" hidden="1" customHeight="1" x14ac:dyDescent="0.4">
      <c r="A37" s="57">
        <v>2558</v>
      </c>
      <c r="B37" s="60" t="s">
        <v>310</v>
      </c>
      <c r="C37" s="168">
        <v>12157.65641028</v>
      </c>
      <c r="D37" s="502">
        <v>0</v>
      </c>
      <c r="E37" s="168">
        <v>30779.562304855001</v>
      </c>
      <c r="F37" s="501">
        <v>39.341760799999996</v>
      </c>
      <c r="G37" s="501">
        <v>2544.1190237799997</v>
      </c>
      <c r="H37" s="501">
        <v>14.167900770000001</v>
      </c>
      <c r="I37" s="151">
        <v>0</v>
      </c>
      <c r="J37" s="174">
        <v>2332.1698949702272</v>
      </c>
      <c r="K37" s="174">
        <v>318.08840406824413</v>
      </c>
      <c r="L37" s="174">
        <v>2879.2922384499998</v>
      </c>
      <c r="M37" s="152">
        <v>51064.397937973466</v>
      </c>
    </row>
    <row r="38" spans="1:13" ht="36" hidden="1" customHeight="1" x14ac:dyDescent="0.4">
      <c r="A38" s="57">
        <v>2559</v>
      </c>
      <c r="B38" s="60" t="s">
        <v>634</v>
      </c>
      <c r="C38" s="168">
        <v>12777.223830905512</v>
      </c>
      <c r="D38" s="502">
        <v>0</v>
      </c>
      <c r="E38" s="168">
        <v>30126.291563304974</v>
      </c>
      <c r="F38" s="501">
        <v>51.122679229999996</v>
      </c>
      <c r="G38" s="501">
        <v>1088.8360895099997</v>
      </c>
      <c r="H38" s="501">
        <v>206.68480839000003</v>
      </c>
      <c r="I38" s="151">
        <v>0</v>
      </c>
      <c r="J38" s="174">
        <v>2261.5252556418145</v>
      </c>
      <c r="K38" s="174">
        <v>358.66661431938127</v>
      </c>
      <c r="L38" s="174">
        <v>2567.0406782600003</v>
      </c>
      <c r="M38" s="152">
        <v>49437.391519561672</v>
      </c>
    </row>
    <row r="39" spans="1:13" ht="36" hidden="1" customHeight="1" x14ac:dyDescent="0.4">
      <c r="A39" s="57">
        <v>2560</v>
      </c>
      <c r="B39" s="60" t="s">
        <v>637</v>
      </c>
      <c r="C39" s="168">
        <v>16754.283885094253</v>
      </c>
      <c r="D39" s="502">
        <v>0</v>
      </c>
      <c r="E39" s="168">
        <v>33453.934102940635</v>
      </c>
      <c r="F39" s="501">
        <v>552.13429496000003</v>
      </c>
      <c r="G39" s="501">
        <v>5871.2706240739999</v>
      </c>
      <c r="H39" s="501">
        <v>123.2436745</v>
      </c>
      <c r="I39" s="151">
        <v>0</v>
      </c>
      <c r="J39" s="174">
        <v>1935.7881931320594</v>
      </c>
      <c r="K39" s="174">
        <v>414.27109182731152</v>
      </c>
      <c r="L39" s="174">
        <v>2449.7302925200001</v>
      </c>
      <c r="M39" s="152">
        <v>61554.65615904826</v>
      </c>
    </row>
    <row r="40" spans="1:13" ht="36" customHeight="1" x14ac:dyDescent="0.4">
      <c r="A40" s="57">
        <v>2561</v>
      </c>
      <c r="B40" s="60" t="s">
        <v>651</v>
      </c>
      <c r="C40" s="168">
        <v>22476.285879492822</v>
      </c>
      <c r="D40" s="502">
        <v>0</v>
      </c>
      <c r="E40" s="168">
        <v>33405.934621290988</v>
      </c>
      <c r="F40" s="501">
        <v>316.55085140999995</v>
      </c>
      <c r="G40" s="501">
        <v>18765.711159579994</v>
      </c>
      <c r="H40" s="501">
        <v>28.49849051</v>
      </c>
      <c r="I40" s="151">
        <v>0</v>
      </c>
      <c r="J40" s="174">
        <v>3670.9993141622845</v>
      </c>
      <c r="K40" s="174">
        <v>622.26795809038356</v>
      </c>
      <c r="L40" s="174">
        <v>3446.0788891799998</v>
      </c>
      <c r="M40" s="152">
        <v>82732.327163716458</v>
      </c>
    </row>
    <row r="41" spans="1:13" ht="36" customHeight="1" x14ac:dyDescent="0.4">
      <c r="A41" s="57">
        <v>2562</v>
      </c>
      <c r="B41" s="60" t="s">
        <v>661</v>
      </c>
      <c r="C41" s="168">
        <v>19678.600453804254</v>
      </c>
      <c r="D41" s="502">
        <v>0</v>
      </c>
      <c r="E41" s="168">
        <v>31771.950172270004</v>
      </c>
      <c r="F41" s="501">
        <v>273.77151147000001</v>
      </c>
      <c r="G41" s="501">
        <v>6622.9976135699999</v>
      </c>
      <c r="H41" s="501">
        <v>7.00975707</v>
      </c>
      <c r="I41" s="151">
        <v>0</v>
      </c>
      <c r="J41" s="174">
        <v>4522.9872455400009</v>
      </c>
      <c r="K41" s="174">
        <v>614.83608976999994</v>
      </c>
      <c r="L41" s="174">
        <v>4410.2287752887996</v>
      </c>
      <c r="M41" s="152">
        <v>67902.381618783053</v>
      </c>
    </row>
    <row r="42" spans="1:13" ht="36" customHeight="1" x14ac:dyDescent="0.4">
      <c r="A42" s="57">
        <v>2563</v>
      </c>
      <c r="B42" s="60" t="s">
        <v>663</v>
      </c>
      <c r="C42" s="168">
        <v>9866.4536623400163</v>
      </c>
      <c r="D42" s="502">
        <v>0</v>
      </c>
      <c r="E42" s="168">
        <v>28613.438790594853</v>
      </c>
      <c r="F42" s="501">
        <v>142.13940503000001</v>
      </c>
      <c r="G42" s="501">
        <v>5769.8683705599906</v>
      </c>
      <c r="H42" s="501">
        <v>359.50216197000003</v>
      </c>
      <c r="I42" s="151">
        <v>0</v>
      </c>
      <c r="J42" s="174">
        <v>5554.9406065900002</v>
      </c>
      <c r="K42" s="174">
        <v>349.16144426</v>
      </c>
      <c r="L42" s="174">
        <v>4884.9582766499998</v>
      </c>
      <c r="M42" s="152">
        <v>55540.462717994866</v>
      </c>
    </row>
    <row r="43" spans="1:13" ht="36" customHeight="1" x14ac:dyDescent="0.4">
      <c r="A43" s="57">
        <v>2564</v>
      </c>
      <c r="B43" s="60" t="s">
        <v>689</v>
      </c>
      <c r="C43" s="168">
        <v>13194.718766128552</v>
      </c>
      <c r="D43" s="502">
        <v>0</v>
      </c>
      <c r="E43" s="168">
        <v>26936.899687450001</v>
      </c>
      <c r="F43" s="501">
        <v>31.126693000000003</v>
      </c>
      <c r="G43" s="501">
        <v>20357.935469309999</v>
      </c>
      <c r="H43" s="501">
        <v>875.4843807100001</v>
      </c>
      <c r="I43" s="151">
        <v>0</v>
      </c>
      <c r="J43" s="174">
        <v>8470.4299952199999</v>
      </c>
      <c r="K43" s="174">
        <v>382.33960017000004</v>
      </c>
      <c r="L43" s="174">
        <v>2679.0071623700001</v>
      </c>
      <c r="M43" s="152">
        <v>72927.941754358544</v>
      </c>
    </row>
    <row r="44" spans="1:13" ht="36" customHeight="1" x14ac:dyDescent="0.4">
      <c r="A44" s="57">
        <v>2565</v>
      </c>
      <c r="B44" s="58" t="s">
        <v>697</v>
      </c>
      <c r="C44" s="168">
        <v>13003.029628560002</v>
      </c>
      <c r="D44" s="502">
        <v>-7.6619999999999995E-3</v>
      </c>
      <c r="E44" s="168">
        <v>31196.271245080003</v>
      </c>
      <c r="F44" s="501">
        <v>199.81588733000004</v>
      </c>
      <c r="G44" s="501">
        <v>4814.2658137000008</v>
      </c>
      <c r="H44" s="501">
        <v>567.01708462999989</v>
      </c>
      <c r="I44" s="151">
        <v>0</v>
      </c>
      <c r="J44" s="174">
        <v>9560.8549655499974</v>
      </c>
      <c r="K44" s="174">
        <v>526.5836201300001</v>
      </c>
      <c r="L44" s="174">
        <v>2995.7760546599998</v>
      </c>
      <c r="M44" s="152">
        <v>62863.606637639998</v>
      </c>
    </row>
    <row r="45" spans="1:13" ht="36" customHeight="1" x14ac:dyDescent="0.4">
      <c r="A45" s="57">
        <v>2566</v>
      </c>
      <c r="B45" s="60" t="s">
        <v>886</v>
      </c>
      <c r="C45" s="168">
        <v>16953.934683339998</v>
      </c>
      <c r="D45" s="502">
        <v>0</v>
      </c>
      <c r="E45" s="168">
        <v>31954.981984783994</v>
      </c>
      <c r="F45" s="501">
        <v>229.48975754000003</v>
      </c>
      <c r="G45" s="501">
        <v>1264.6014961199999</v>
      </c>
      <c r="H45" s="501">
        <v>273.63989371999998</v>
      </c>
      <c r="I45" s="151">
        <v>-1.8970199999999999E-3</v>
      </c>
      <c r="J45" s="174">
        <v>9345.6210177900011</v>
      </c>
      <c r="K45" s="174">
        <v>497.66603670999996</v>
      </c>
      <c r="L45" s="174">
        <v>3501.1609878599998</v>
      </c>
      <c r="M45" s="152">
        <v>64021.09396084398</v>
      </c>
    </row>
    <row r="46" spans="1:13" ht="36" customHeight="1" x14ac:dyDescent="0.4">
      <c r="A46" s="1559">
        <v>2567</v>
      </c>
      <c r="B46" s="1559" t="s">
        <v>940</v>
      </c>
      <c r="C46" s="504">
        <v>22794.677741449999</v>
      </c>
      <c r="D46" s="169">
        <v>0</v>
      </c>
      <c r="E46" s="169">
        <v>26655.350336072002</v>
      </c>
      <c r="F46" s="169">
        <v>243.41967595</v>
      </c>
      <c r="G46" s="169">
        <v>1162.8288452500001</v>
      </c>
      <c r="H46" s="169">
        <v>145.67607910000001</v>
      </c>
      <c r="I46" s="504">
        <v>0</v>
      </c>
      <c r="J46" s="504">
        <v>7111.4857111299998</v>
      </c>
      <c r="K46" s="504">
        <v>432.28521455000003</v>
      </c>
      <c r="L46" s="504">
        <v>3149.1098147900002</v>
      </c>
      <c r="M46" s="555">
        <v>61694.833418291993</v>
      </c>
    </row>
    <row r="47" spans="1:13" ht="36" customHeight="1" x14ac:dyDescent="0.3">
      <c r="A47" s="38"/>
      <c r="B47" s="1418"/>
      <c r="C47" s="515"/>
      <c r="D47" s="515"/>
      <c r="E47" s="515"/>
      <c r="F47" s="515"/>
      <c r="G47" s="515"/>
      <c r="H47" s="515"/>
      <c r="I47" s="515"/>
      <c r="J47" s="515"/>
      <c r="K47" s="515"/>
      <c r="L47" s="515"/>
      <c r="M47" s="1421"/>
    </row>
    <row r="48" spans="1:13" ht="21" x14ac:dyDescent="0.4">
      <c r="A48" s="37"/>
      <c r="B48" s="63"/>
      <c r="C48" s="33"/>
      <c r="D48" s="33"/>
      <c r="E48" s="33"/>
      <c r="F48" s="33"/>
      <c r="G48" s="33"/>
      <c r="H48" s="33"/>
      <c r="I48" s="33"/>
      <c r="J48" s="36"/>
      <c r="K48" s="36"/>
      <c r="L48" s="36"/>
      <c r="M48" s="36"/>
    </row>
    <row r="49" spans="1:13" ht="21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1:13" ht="21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</row>
  </sheetData>
  <mergeCells count="8">
    <mergeCell ref="A1:M1"/>
    <mergeCell ref="A2:M2"/>
    <mergeCell ref="J3:M3"/>
    <mergeCell ref="A4:B6"/>
    <mergeCell ref="C4:M4"/>
    <mergeCell ref="C5:I5"/>
    <mergeCell ref="J5:L5"/>
    <mergeCell ref="M5:M6"/>
  </mergeCells>
  <phoneticPr fontId="87" type="noConversion"/>
  <pageMargins left="0.25" right="0.25" top="0.75" bottom="0.75" header="0.3" footer="0.3"/>
  <pageSetup paperSize="9" scale="81" orientation="landscape" r:id="rId1"/>
  <headerFooter>
    <oddFooter>&amp;C23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6" tint="0.79998168889431442"/>
    <pageSetUpPr fitToPage="1"/>
  </sheetPr>
  <dimension ref="A1:S33"/>
  <sheetViews>
    <sheetView view="pageBreakPreview" zoomScale="85" zoomScaleNormal="90" zoomScaleSheetLayoutView="85" workbookViewId="0">
      <pane xSplit="1" ySplit="6" topLeftCell="E7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21" x14ac:dyDescent="0.4"/>
  <cols>
    <col min="1" max="1" width="13.8984375" style="48" customWidth="1"/>
    <col min="2" max="7" width="17.69921875" style="48" customWidth="1"/>
    <col min="8" max="8" width="15.69921875" style="48" customWidth="1"/>
    <col min="9" max="9" width="20.09765625" style="48" bestFit="1" customWidth="1"/>
    <col min="10" max="11" width="18.69921875" style="48" customWidth="1"/>
    <col min="12" max="12" width="15.69921875" style="48" customWidth="1"/>
    <col min="13" max="13" width="17.59765625" style="48" customWidth="1"/>
    <col min="14" max="14" width="10.3984375" style="48" customWidth="1"/>
    <col min="15" max="15" width="7.8984375" style="48" customWidth="1"/>
    <col min="16" max="16" width="20.69921875" style="48" customWidth="1"/>
    <col min="17" max="17" width="13.8984375" style="48" bestFit="1" customWidth="1"/>
    <col min="18" max="18" width="24.3984375" style="48" customWidth="1"/>
    <col min="19" max="19" width="15.296875" style="48" bestFit="1" customWidth="1"/>
    <col min="20" max="20" width="15" style="48" bestFit="1" customWidth="1"/>
    <col min="21" max="253" width="9" style="48"/>
    <col min="254" max="254" width="9.59765625" style="48" customWidth="1"/>
    <col min="255" max="255" width="20.296875" style="48" customWidth="1"/>
    <col min="256" max="256" width="18.3984375" style="48" customWidth="1"/>
    <col min="257" max="257" width="18.296875" style="48" customWidth="1"/>
    <col min="258" max="258" width="16" style="48" customWidth="1"/>
    <col min="259" max="259" width="18" style="48" customWidth="1"/>
    <col min="260" max="260" width="22.3984375" style="48" customWidth="1"/>
    <col min="261" max="261" width="20.296875" style="48" customWidth="1"/>
    <col min="262" max="263" width="18.69921875" style="48" customWidth="1"/>
    <col min="264" max="264" width="22.59765625" style="48" customWidth="1"/>
    <col min="265" max="266" width="21.09765625" style="48" customWidth="1"/>
    <col min="267" max="267" width="13.3984375" style="48" customWidth="1"/>
    <col min="268" max="268" width="15.8984375" style="48" customWidth="1"/>
    <col min="269" max="269" width="17.69921875" style="48" customWidth="1"/>
    <col min="270" max="270" width="10.3984375" style="48" customWidth="1"/>
    <col min="271" max="509" width="9" style="48"/>
    <col min="510" max="510" width="9.59765625" style="48" customWidth="1"/>
    <col min="511" max="511" width="20.296875" style="48" customWidth="1"/>
    <col min="512" max="512" width="18.3984375" style="48" customWidth="1"/>
    <col min="513" max="513" width="18.296875" style="48" customWidth="1"/>
    <col min="514" max="514" width="16" style="48" customWidth="1"/>
    <col min="515" max="515" width="18" style="48" customWidth="1"/>
    <col min="516" max="516" width="22.3984375" style="48" customWidth="1"/>
    <col min="517" max="517" width="20.296875" style="48" customWidth="1"/>
    <col min="518" max="519" width="18.69921875" style="48" customWidth="1"/>
    <col min="520" max="520" width="22.59765625" style="48" customWidth="1"/>
    <col min="521" max="522" width="21.09765625" style="48" customWidth="1"/>
    <col min="523" max="523" width="13.3984375" style="48" customWidth="1"/>
    <col min="524" max="524" width="15.8984375" style="48" customWidth="1"/>
    <col min="525" max="525" width="17.69921875" style="48" customWidth="1"/>
    <col min="526" max="526" width="10.3984375" style="48" customWidth="1"/>
    <col min="527" max="765" width="9" style="48"/>
    <col min="766" max="766" width="9.59765625" style="48" customWidth="1"/>
    <col min="767" max="767" width="20.296875" style="48" customWidth="1"/>
    <col min="768" max="768" width="18.3984375" style="48" customWidth="1"/>
    <col min="769" max="769" width="18.296875" style="48" customWidth="1"/>
    <col min="770" max="770" width="16" style="48" customWidth="1"/>
    <col min="771" max="771" width="18" style="48" customWidth="1"/>
    <col min="772" max="772" width="22.3984375" style="48" customWidth="1"/>
    <col min="773" max="773" width="20.296875" style="48" customWidth="1"/>
    <col min="774" max="775" width="18.69921875" style="48" customWidth="1"/>
    <col min="776" max="776" width="22.59765625" style="48" customWidth="1"/>
    <col min="777" max="778" width="21.09765625" style="48" customWidth="1"/>
    <col min="779" max="779" width="13.3984375" style="48" customWidth="1"/>
    <col min="780" max="780" width="15.8984375" style="48" customWidth="1"/>
    <col min="781" max="781" width="17.69921875" style="48" customWidth="1"/>
    <col min="782" max="782" width="10.3984375" style="48" customWidth="1"/>
    <col min="783" max="1021" width="9" style="48"/>
    <col min="1022" max="1022" width="9.59765625" style="48" customWidth="1"/>
    <col min="1023" max="1023" width="20.296875" style="48" customWidth="1"/>
    <col min="1024" max="1024" width="18.3984375" style="48" customWidth="1"/>
    <col min="1025" max="1025" width="18.296875" style="48" customWidth="1"/>
    <col min="1026" max="1026" width="16" style="48" customWidth="1"/>
    <col min="1027" max="1027" width="18" style="48" customWidth="1"/>
    <col min="1028" max="1028" width="22.3984375" style="48" customWidth="1"/>
    <col min="1029" max="1029" width="20.296875" style="48" customWidth="1"/>
    <col min="1030" max="1031" width="18.69921875" style="48" customWidth="1"/>
    <col min="1032" max="1032" width="22.59765625" style="48" customWidth="1"/>
    <col min="1033" max="1034" width="21.09765625" style="48" customWidth="1"/>
    <col min="1035" max="1035" width="13.3984375" style="48" customWidth="1"/>
    <col min="1036" max="1036" width="15.8984375" style="48" customWidth="1"/>
    <col min="1037" max="1037" width="17.69921875" style="48" customWidth="1"/>
    <col min="1038" max="1038" width="10.3984375" style="48" customWidth="1"/>
    <col min="1039" max="1277" width="9" style="48"/>
    <col min="1278" max="1278" width="9.59765625" style="48" customWidth="1"/>
    <col min="1279" max="1279" width="20.296875" style="48" customWidth="1"/>
    <col min="1280" max="1280" width="18.3984375" style="48" customWidth="1"/>
    <col min="1281" max="1281" width="18.296875" style="48" customWidth="1"/>
    <col min="1282" max="1282" width="16" style="48" customWidth="1"/>
    <col min="1283" max="1283" width="18" style="48" customWidth="1"/>
    <col min="1284" max="1284" width="22.3984375" style="48" customWidth="1"/>
    <col min="1285" max="1285" width="20.296875" style="48" customWidth="1"/>
    <col min="1286" max="1287" width="18.69921875" style="48" customWidth="1"/>
    <col min="1288" max="1288" width="22.59765625" style="48" customWidth="1"/>
    <col min="1289" max="1290" width="21.09765625" style="48" customWidth="1"/>
    <col min="1291" max="1291" width="13.3984375" style="48" customWidth="1"/>
    <col min="1292" max="1292" width="15.8984375" style="48" customWidth="1"/>
    <col min="1293" max="1293" width="17.69921875" style="48" customWidth="1"/>
    <col min="1294" max="1294" width="10.3984375" style="48" customWidth="1"/>
    <col min="1295" max="1533" width="9" style="48"/>
    <col min="1534" max="1534" width="9.59765625" style="48" customWidth="1"/>
    <col min="1535" max="1535" width="20.296875" style="48" customWidth="1"/>
    <col min="1536" max="1536" width="18.3984375" style="48" customWidth="1"/>
    <col min="1537" max="1537" width="18.296875" style="48" customWidth="1"/>
    <col min="1538" max="1538" width="16" style="48" customWidth="1"/>
    <col min="1539" max="1539" width="18" style="48" customWidth="1"/>
    <col min="1540" max="1540" width="22.3984375" style="48" customWidth="1"/>
    <col min="1541" max="1541" width="20.296875" style="48" customWidth="1"/>
    <col min="1542" max="1543" width="18.69921875" style="48" customWidth="1"/>
    <col min="1544" max="1544" width="22.59765625" style="48" customWidth="1"/>
    <col min="1545" max="1546" width="21.09765625" style="48" customWidth="1"/>
    <col min="1547" max="1547" width="13.3984375" style="48" customWidth="1"/>
    <col min="1548" max="1548" width="15.8984375" style="48" customWidth="1"/>
    <col min="1549" max="1549" width="17.69921875" style="48" customWidth="1"/>
    <col min="1550" max="1550" width="10.3984375" style="48" customWidth="1"/>
    <col min="1551" max="1789" width="9" style="48"/>
    <col min="1790" max="1790" width="9.59765625" style="48" customWidth="1"/>
    <col min="1791" max="1791" width="20.296875" style="48" customWidth="1"/>
    <col min="1792" max="1792" width="18.3984375" style="48" customWidth="1"/>
    <col min="1793" max="1793" width="18.296875" style="48" customWidth="1"/>
    <col min="1794" max="1794" width="16" style="48" customWidth="1"/>
    <col min="1795" max="1795" width="18" style="48" customWidth="1"/>
    <col min="1796" max="1796" width="22.3984375" style="48" customWidth="1"/>
    <col min="1797" max="1797" width="20.296875" style="48" customWidth="1"/>
    <col min="1798" max="1799" width="18.69921875" style="48" customWidth="1"/>
    <col min="1800" max="1800" width="22.59765625" style="48" customWidth="1"/>
    <col min="1801" max="1802" width="21.09765625" style="48" customWidth="1"/>
    <col min="1803" max="1803" width="13.3984375" style="48" customWidth="1"/>
    <col min="1804" max="1804" width="15.8984375" style="48" customWidth="1"/>
    <col min="1805" max="1805" width="17.69921875" style="48" customWidth="1"/>
    <col min="1806" max="1806" width="10.3984375" style="48" customWidth="1"/>
    <col min="1807" max="2045" width="9" style="48"/>
    <col min="2046" max="2046" width="9.59765625" style="48" customWidth="1"/>
    <col min="2047" max="2047" width="20.296875" style="48" customWidth="1"/>
    <col min="2048" max="2048" width="18.3984375" style="48" customWidth="1"/>
    <col min="2049" max="2049" width="18.296875" style="48" customWidth="1"/>
    <col min="2050" max="2050" width="16" style="48" customWidth="1"/>
    <col min="2051" max="2051" width="18" style="48" customWidth="1"/>
    <col min="2052" max="2052" width="22.3984375" style="48" customWidth="1"/>
    <col min="2053" max="2053" width="20.296875" style="48" customWidth="1"/>
    <col min="2054" max="2055" width="18.69921875" style="48" customWidth="1"/>
    <col min="2056" max="2056" width="22.59765625" style="48" customWidth="1"/>
    <col min="2057" max="2058" width="21.09765625" style="48" customWidth="1"/>
    <col min="2059" max="2059" width="13.3984375" style="48" customWidth="1"/>
    <col min="2060" max="2060" width="15.8984375" style="48" customWidth="1"/>
    <col min="2061" max="2061" width="17.69921875" style="48" customWidth="1"/>
    <col min="2062" max="2062" width="10.3984375" style="48" customWidth="1"/>
    <col min="2063" max="2301" width="9" style="48"/>
    <col min="2302" max="2302" width="9.59765625" style="48" customWidth="1"/>
    <col min="2303" max="2303" width="20.296875" style="48" customWidth="1"/>
    <col min="2304" max="2304" width="18.3984375" style="48" customWidth="1"/>
    <col min="2305" max="2305" width="18.296875" style="48" customWidth="1"/>
    <col min="2306" max="2306" width="16" style="48" customWidth="1"/>
    <col min="2307" max="2307" width="18" style="48" customWidth="1"/>
    <col min="2308" max="2308" width="22.3984375" style="48" customWidth="1"/>
    <col min="2309" max="2309" width="20.296875" style="48" customWidth="1"/>
    <col min="2310" max="2311" width="18.69921875" style="48" customWidth="1"/>
    <col min="2312" max="2312" width="22.59765625" style="48" customWidth="1"/>
    <col min="2313" max="2314" width="21.09765625" style="48" customWidth="1"/>
    <col min="2315" max="2315" width="13.3984375" style="48" customWidth="1"/>
    <col min="2316" max="2316" width="15.8984375" style="48" customWidth="1"/>
    <col min="2317" max="2317" width="17.69921875" style="48" customWidth="1"/>
    <col min="2318" max="2318" width="10.3984375" style="48" customWidth="1"/>
    <col min="2319" max="2557" width="9" style="48"/>
    <col min="2558" max="2558" width="9.59765625" style="48" customWidth="1"/>
    <col min="2559" max="2559" width="20.296875" style="48" customWidth="1"/>
    <col min="2560" max="2560" width="18.3984375" style="48" customWidth="1"/>
    <col min="2561" max="2561" width="18.296875" style="48" customWidth="1"/>
    <col min="2562" max="2562" width="16" style="48" customWidth="1"/>
    <col min="2563" max="2563" width="18" style="48" customWidth="1"/>
    <col min="2564" max="2564" width="22.3984375" style="48" customWidth="1"/>
    <col min="2565" max="2565" width="20.296875" style="48" customWidth="1"/>
    <col min="2566" max="2567" width="18.69921875" style="48" customWidth="1"/>
    <col min="2568" max="2568" width="22.59765625" style="48" customWidth="1"/>
    <col min="2569" max="2570" width="21.09765625" style="48" customWidth="1"/>
    <col min="2571" max="2571" width="13.3984375" style="48" customWidth="1"/>
    <col min="2572" max="2572" width="15.8984375" style="48" customWidth="1"/>
    <col min="2573" max="2573" width="17.69921875" style="48" customWidth="1"/>
    <col min="2574" max="2574" width="10.3984375" style="48" customWidth="1"/>
    <col min="2575" max="2813" width="9" style="48"/>
    <col min="2814" max="2814" width="9.59765625" style="48" customWidth="1"/>
    <col min="2815" max="2815" width="20.296875" style="48" customWidth="1"/>
    <col min="2816" max="2816" width="18.3984375" style="48" customWidth="1"/>
    <col min="2817" max="2817" width="18.296875" style="48" customWidth="1"/>
    <col min="2818" max="2818" width="16" style="48" customWidth="1"/>
    <col min="2819" max="2819" width="18" style="48" customWidth="1"/>
    <col min="2820" max="2820" width="22.3984375" style="48" customWidth="1"/>
    <col min="2821" max="2821" width="20.296875" style="48" customWidth="1"/>
    <col min="2822" max="2823" width="18.69921875" style="48" customWidth="1"/>
    <col min="2824" max="2824" width="22.59765625" style="48" customWidth="1"/>
    <col min="2825" max="2826" width="21.09765625" style="48" customWidth="1"/>
    <col min="2827" max="2827" width="13.3984375" style="48" customWidth="1"/>
    <col min="2828" max="2828" width="15.8984375" style="48" customWidth="1"/>
    <col min="2829" max="2829" width="17.69921875" style="48" customWidth="1"/>
    <col min="2830" max="2830" width="10.3984375" style="48" customWidth="1"/>
    <col min="2831" max="3069" width="9" style="48"/>
    <col min="3070" max="3070" width="9.59765625" style="48" customWidth="1"/>
    <col min="3071" max="3071" width="20.296875" style="48" customWidth="1"/>
    <col min="3072" max="3072" width="18.3984375" style="48" customWidth="1"/>
    <col min="3073" max="3073" width="18.296875" style="48" customWidth="1"/>
    <col min="3074" max="3074" width="16" style="48" customWidth="1"/>
    <col min="3075" max="3075" width="18" style="48" customWidth="1"/>
    <col min="3076" max="3076" width="22.3984375" style="48" customWidth="1"/>
    <col min="3077" max="3077" width="20.296875" style="48" customWidth="1"/>
    <col min="3078" max="3079" width="18.69921875" style="48" customWidth="1"/>
    <col min="3080" max="3080" width="22.59765625" style="48" customWidth="1"/>
    <col min="3081" max="3082" width="21.09765625" style="48" customWidth="1"/>
    <col min="3083" max="3083" width="13.3984375" style="48" customWidth="1"/>
    <col min="3084" max="3084" width="15.8984375" style="48" customWidth="1"/>
    <col min="3085" max="3085" width="17.69921875" style="48" customWidth="1"/>
    <col min="3086" max="3086" width="10.3984375" style="48" customWidth="1"/>
    <col min="3087" max="3325" width="9" style="48"/>
    <col min="3326" max="3326" width="9.59765625" style="48" customWidth="1"/>
    <col min="3327" max="3327" width="20.296875" style="48" customWidth="1"/>
    <col min="3328" max="3328" width="18.3984375" style="48" customWidth="1"/>
    <col min="3329" max="3329" width="18.296875" style="48" customWidth="1"/>
    <col min="3330" max="3330" width="16" style="48" customWidth="1"/>
    <col min="3331" max="3331" width="18" style="48" customWidth="1"/>
    <col min="3332" max="3332" width="22.3984375" style="48" customWidth="1"/>
    <col min="3333" max="3333" width="20.296875" style="48" customWidth="1"/>
    <col min="3334" max="3335" width="18.69921875" style="48" customWidth="1"/>
    <col min="3336" max="3336" width="22.59765625" style="48" customWidth="1"/>
    <col min="3337" max="3338" width="21.09765625" style="48" customWidth="1"/>
    <col min="3339" max="3339" width="13.3984375" style="48" customWidth="1"/>
    <col min="3340" max="3340" width="15.8984375" style="48" customWidth="1"/>
    <col min="3341" max="3341" width="17.69921875" style="48" customWidth="1"/>
    <col min="3342" max="3342" width="10.3984375" style="48" customWidth="1"/>
    <col min="3343" max="3581" width="9" style="48"/>
    <col min="3582" max="3582" width="9.59765625" style="48" customWidth="1"/>
    <col min="3583" max="3583" width="20.296875" style="48" customWidth="1"/>
    <col min="3584" max="3584" width="18.3984375" style="48" customWidth="1"/>
    <col min="3585" max="3585" width="18.296875" style="48" customWidth="1"/>
    <col min="3586" max="3586" width="16" style="48" customWidth="1"/>
    <col min="3587" max="3587" width="18" style="48" customWidth="1"/>
    <col min="3588" max="3588" width="22.3984375" style="48" customWidth="1"/>
    <col min="3589" max="3589" width="20.296875" style="48" customWidth="1"/>
    <col min="3590" max="3591" width="18.69921875" style="48" customWidth="1"/>
    <col min="3592" max="3592" width="22.59765625" style="48" customWidth="1"/>
    <col min="3593" max="3594" width="21.09765625" style="48" customWidth="1"/>
    <col min="3595" max="3595" width="13.3984375" style="48" customWidth="1"/>
    <col min="3596" max="3596" width="15.8984375" style="48" customWidth="1"/>
    <col min="3597" max="3597" width="17.69921875" style="48" customWidth="1"/>
    <col min="3598" max="3598" width="10.3984375" style="48" customWidth="1"/>
    <col min="3599" max="3837" width="9" style="48"/>
    <col min="3838" max="3838" width="9.59765625" style="48" customWidth="1"/>
    <col min="3839" max="3839" width="20.296875" style="48" customWidth="1"/>
    <col min="3840" max="3840" width="18.3984375" style="48" customWidth="1"/>
    <col min="3841" max="3841" width="18.296875" style="48" customWidth="1"/>
    <col min="3842" max="3842" width="16" style="48" customWidth="1"/>
    <col min="3843" max="3843" width="18" style="48" customWidth="1"/>
    <col min="3844" max="3844" width="22.3984375" style="48" customWidth="1"/>
    <col min="3845" max="3845" width="20.296875" style="48" customWidth="1"/>
    <col min="3846" max="3847" width="18.69921875" style="48" customWidth="1"/>
    <col min="3848" max="3848" width="22.59765625" style="48" customWidth="1"/>
    <col min="3849" max="3850" width="21.09765625" style="48" customWidth="1"/>
    <col min="3851" max="3851" width="13.3984375" style="48" customWidth="1"/>
    <col min="3852" max="3852" width="15.8984375" style="48" customWidth="1"/>
    <col min="3853" max="3853" width="17.69921875" style="48" customWidth="1"/>
    <col min="3854" max="3854" width="10.3984375" style="48" customWidth="1"/>
    <col min="3855" max="4093" width="9" style="48"/>
    <col min="4094" max="4094" width="9.59765625" style="48" customWidth="1"/>
    <col min="4095" max="4095" width="20.296875" style="48" customWidth="1"/>
    <col min="4096" max="4096" width="18.3984375" style="48" customWidth="1"/>
    <col min="4097" max="4097" width="18.296875" style="48" customWidth="1"/>
    <col min="4098" max="4098" width="16" style="48" customWidth="1"/>
    <col min="4099" max="4099" width="18" style="48" customWidth="1"/>
    <col min="4100" max="4100" width="22.3984375" style="48" customWidth="1"/>
    <col min="4101" max="4101" width="20.296875" style="48" customWidth="1"/>
    <col min="4102" max="4103" width="18.69921875" style="48" customWidth="1"/>
    <col min="4104" max="4104" width="22.59765625" style="48" customWidth="1"/>
    <col min="4105" max="4106" width="21.09765625" style="48" customWidth="1"/>
    <col min="4107" max="4107" width="13.3984375" style="48" customWidth="1"/>
    <col min="4108" max="4108" width="15.8984375" style="48" customWidth="1"/>
    <col min="4109" max="4109" width="17.69921875" style="48" customWidth="1"/>
    <col min="4110" max="4110" width="10.3984375" style="48" customWidth="1"/>
    <col min="4111" max="4349" width="9" style="48"/>
    <col min="4350" max="4350" width="9.59765625" style="48" customWidth="1"/>
    <col min="4351" max="4351" width="20.296875" style="48" customWidth="1"/>
    <col min="4352" max="4352" width="18.3984375" style="48" customWidth="1"/>
    <col min="4353" max="4353" width="18.296875" style="48" customWidth="1"/>
    <col min="4354" max="4354" width="16" style="48" customWidth="1"/>
    <col min="4355" max="4355" width="18" style="48" customWidth="1"/>
    <col min="4356" max="4356" width="22.3984375" style="48" customWidth="1"/>
    <col min="4357" max="4357" width="20.296875" style="48" customWidth="1"/>
    <col min="4358" max="4359" width="18.69921875" style="48" customWidth="1"/>
    <col min="4360" max="4360" width="22.59765625" style="48" customWidth="1"/>
    <col min="4361" max="4362" width="21.09765625" style="48" customWidth="1"/>
    <col min="4363" max="4363" width="13.3984375" style="48" customWidth="1"/>
    <col min="4364" max="4364" width="15.8984375" style="48" customWidth="1"/>
    <col min="4365" max="4365" width="17.69921875" style="48" customWidth="1"/>
    <col min="4366" max="4366" width="10.3984375" style="48" customWidth="1"/>
    <col min="4367" max="4605" width="9" style="48"/>
    <col min="4606" max="4606" width="9.59765625" style="48" customWidth="1"/>
    <col min="4607" max="4607" width="20.296875" style="48" customWidth="1"/>
    <col min="4608" max="4608" width="18.3984375" style="48" customWidth="1"/>
    <col min="4609" max="4609" width="18.296875" style="48" customWidth="1"/>
    <col min="4610" max="4610" width="16" style="48" customWidth="1"/>
    <col min="4611" max="4611" width="18" style="48" customWidth="1"/>
    <col min="4612" max="4612" width="22.3984375" style="48" customWidth="1"/>
    <col min="4613" max="4613" width="20.296875" style="48" customWidth="1"/>
    <col min="4614" max="4615" width="18.69921875" style="48" customWidth="1"/>
    <col min="4616" max="4616" width="22.59765625" style="48" customWidth="1"/>
    <col min="4617" max="4618" width="21.09765625" style="48" customWidth="1"/>
    <col min="4619" max="4619" width="13.3984375" style="48" customWidth="1"/>
    <col min="4620" max="4620" width="15.8984375" style="48" customWidth="1"/>
    <col min="4621" max="4621" width="17.69921875" style="48" customWidth="1"/>
    <col min="4622" max="4622" width="10.3984375" style="48" customWidth="1"/>
    <col min="4623" max="4861" width="9" style="48"/>
    <col min="4862" max="4862" width="9.59765625" style="48" customWidth="1"/>
    <col min="4863" max="4863" width="20.296875" style="48" customWidth="1"/>
    <col min="4864" max="4864" width="18.3984375" style="48" customWidth="1"/>
    <col min="4865" max="4865" width="18.296875" style="48" customWidth="1"/>
    <col min="4866" max="4866" width="16" style="48" customWidth="1"/>
    <col min="4867" max="4867" width="18" style="48" customWidth="1"/>
    <col min="4868" max="4868" width="22.3984375" style="48" customWidth="1"/>
    <col min="4869" max="4869" width="20.296875" style="48" customWidth="1"/>
    <col min="4870" max="4871" width="18.69921875" style="48" customWidth="1"/>
    <col min="4872" max="4872" width="22.59765625" style="48" customWidth="1"/>
    <col min="4873" max="4874" width="21.09765625" style="48" customWidth="1"/>
    <col min="4875" max="4875" width="13.3984375" style="48" customWidth="1"/>
    <col min="4876" max="4876" width="15.8984375" style="48" customWidth="1"/>
    <col min="4877" max="4877" width="17.69921875" style="48" customWidth="1"/>
    <col min="4878" max="4878" width="10.3984375" style="48" customWidth="1"/>
    <col min="4879" max="5117" width="9" style="48"/>
    <col min="5118" max="5118" width="9.59765625" style="48" customWidth="1"/>
    <col min="5119" max="5119" width="20.296875" style="48" customWidth="1"/>
    <col min="5120" max="5120" width="18.3984375" style="48" customWidth="1"/>
    <col min="5121" max="5121" width="18.296875" style="48" customWidth="1"/>
    <col min="5122" max="5122" width="16" style="48" customWidth="1"/>
    <col min="5123" max="5123" width="18" style="48" customWidth="1"/>
    <col min="5124" max="5124" width="22.3984375" style="48" customWidth="1"/>
    <col min="5125" max="5125" width="20.296875" style="48" customWidth="1"/>
    <col min="5126" max="5127" width="18.69921875" style="48" customWidth="1"/>
    <col min="5128" max="5128" width="22.59765625" style="48" customWidth="1"/>
    <col min="5129" max="5130" width="21.09765625" style="48" customWidth="1"/>
    <col min="5131" max="5131" width="13.3984375" style="48" customWidth="1"/>
    <col min="5132" max="5132" width="15.8984375" style="48" customWidth="1"/>
    <col min="5133" max="5133" width="17.69921875" style="48" customWidth="1"/>
    <col min="5134" max="5134" width="10.3984375" style="48" customWidth="1"/>
    <col min="5135" max="5373" width="9" style="48"/>
    <col min="5374" max="5374" width="9.59765625" style="48" customWidth="1"/>
    <col min="5375" max="5375" width="20.296875" style="48" customWidth="1"/>
    <col min="5376" max="5376" width="18.3984375" style="48" customWidth="1"/>
    <col min="5377" max="5377" width="18.296875" style="48" customWidth="1"/>
    <col min="5378" max="5378" width="16" style="48" customWidth="1"/>
    <col min="5379" max="5379" width="18" style="48" customWidth="1"/>
    <col min="5380" max="5380" width="22.3984375" style="48" customWidth="1"/>
    <col min="5381" max="5381" width="20.296875" style="48" customWidth="1"/>
    <col min="5382" max="5383" width="18.69921875" style="48" customWidth="1"/>
    <col min="5384" max="5384" width="22.59765625" style="48" customWidth="1"/>
    <col min="5385" max="5386" width="21.09765625" style="48" customWidth="1"/>
    <col min="5387" max="5387" width="13.3984375" style="48" customWidth="1"/>
    <col min="5388" max="5388" width="15.8984375" style="48" customWidth="1"/>
    <col min="5389" max="5389" width="17.69921875" style="48" customWidth="1"/>
    <col min="5390" max="5390" width="10.3984375" style="48" customWidth="1"/>
    <col min="5391" max="5629" width="9" style="48"/>
    <col min="5630" max="5630" width="9.59765625" style="48" customWidth="1"/>
    <col min="5631" max="5631" width="20.296875" style="48" customWidth="1"/>
    <col min="5632" max="5632" width="18.3984375" style="48" customWidth="1"/>
    <col min="5633" max="5633" width="18.296875" style="48" customWidth="1"/>
    <col min="5634" max="5634" width="16" style="48" customWidth="1"/>
    <col min="5635" max="5635" width="18" style="48" customWidth="1"/>
    <col min="5636" max="5636" width="22.3984375" style="48" customWidth="1"/>
    <col min="5637" max="5637" width="20.296875" style="48" customWidth="1"/>
    <col min="5638" max="5639" width="18.69921875" style="48" customWidth="1"/>
    <col min="5640" max="5640" width="22.59765625" style="48" customWidth="1"/>
    <col min="5641" max="5642" width="21.09765625" style="48" customWidth="1"/>
    <col min="5643" max="5643" width="13.3984375" style="48" customWidth="1"/>
    <col min="5644" max="5644" width="15.8984375" style="48" customWidth="1"/>
    <col min="5645" max="5645" width="17.69921875" style="48" customWidth="1"/>
    <col min="5646" max="5646" width="10.3984375" style="48" customWidth="1"/>
    <col min="5647" max="5885" width="9" style="48"/>
    <col min="5886" max="5886" width="9.59765625" style="48" customWidth="1"/>
    <col min="5887" max="5887" width="20.296875" style="48" customWidth="1"/>
    <col min="5888" max="5888" width="18.3984375" style="48" customWidth="1"/>
    <col min="5889" max="5889" width="18.296875" style="48" customWidth="1"/>
    <col min="5890" max="5890" width="16" style="48" customWidth="1"/>
    <col min="5891" max="5891" width="18" style="48" customWidth="1"/>
    <col min="5892" max="5892" width="22.3984375" style="48" customWidth="1"/>
    <col min="5893" max="5893" width="20.296875" style="48" customWidth="1"/>
    <col min="5894" max="5895" width="18.69921875" style="48" customWidth="1"/>
    <col min="5896" max="5896" width="22.59765625" style="48" customWidth="1"/>
    <col min="5897" max="5898" width="21.09765625" style="48" customWidth="1"/>
    <col min="5899" max="5899" width="13.3984375" style="48" customWidth="1"/>
    <col min="5900" max="5900" width="15.8984375" style="48" customWidth="1"/>
    <col min="5901" max="5901" width="17.69921875" style="48" customWidth="1"/>
    <col min="5902" max="5902" width="10.3984375" style="48" customWidth="1"/>
    <col min="5903" max="6141" width="9" style="48"/>
    <col min="6142" max="6142" width="9.59765625" style="48" customWidth="1"/>
    <col min="6143" max="6143" width="20.296875" style="48" customWidth="1"/>
    <col min="6144" max="6144" width="18.3984375" style="48" customWidth="1"/>
    <col min="6145" max="6145" width="18.296875" style="48" customWidth="1"/>
    <col min="6146" max="6146" width="16" style="48" customWidth="1"/>
    <col min="6147" max="6147" width="18" style="48" customWidth="1"/>
    <col min="6148" max="6148" width="22.3984375" style="48" customWidth="1"/>
    <col min="6149" max="6149" width="20.296875" style="48" customWidth="1"/>
    <col min="6150" max="6151" width="18.69921875" style="48" customWidth="1"/>
    <col min="6152" max="6152" width="22.59765625" style="48" customWidth="1"/>
    <col min="6153" max="6154" width="21.09765625" style="48" customWidth="1"/>
    <col min="6155" max="6155" width="13.3984375" style="48" customWidth="1"/>
    <col min="6156" max="6156" width="15.8984375" style="48" customWidth="1"/>
    <col min="6157" max="6157" width="17.69921875" style="48" customWidth="1"/>
    <col min="6158" max="6158" width="10.3984375" style="48" customWidth="1"/>
    <col min="6159" max="6397" width="9" style="48"/>
    <col min="6398" max="6398" width="9.59765625" style="48" customWidth="1"/>
    <col min="6399" max="6399" width="20.296875" style="48" customWidth="1"/>
    <col min="6400" max="6400" width="18.3984375" style="48" customWidth="1"/>
    <col min="6401" max="6401" width="18.296875" style="48" customWidth="1"/>
    <col min="6402" max="6402" width="16" style="48" customWidth="1"/>
    <col min="6403" max="6403" width="18" style="48" customWidth="1"/>
    <col min="6404" max="6404" width="22.3984375" style="48" customWidth="1"/>
    <col min="6405" max="6405" width="20.296875" style="48" customWidth="1"/>
    <col min="6406" max="6407" width="18.69921875" style="48" customWidth="1"/>
    <col min="6408" max="6408" width="22.59765625" style="48" customWidth="1"/>
    <col min="6409" max="6410" width="21.09765625" style="48" customWidth="1"/>
    <col min="6411" max="6411" width="13.3984375" style="48" customWidth="1"/>
    <col min="6412" max="6412" width="15.8984375" style="48" customWidth="1"/>
    <col min="6413" max="6413" width="17.69921875" style="48" customWidth="1"/>
    <col min="6414" max="6414" width="10.3984375" style="48" customWidth="1"/>
    <col min="6415" max="6653" width="9" style="48"/>
    <col min="6654" max="6654" width="9.59765625" style="48" customWidth="1"/>
    <col min="6655" max="6655" width="20.296875" style="48" customWidth="1"/>
    <col min="6656" max="6656" width="18.3984375" style="48" customWidth="1"/>
    <col min="6657" max="6657" width="18.296875" style="48" customWidth="1"/>
    <col min="6658" max="6658" width="16" style="48" customWidth="1"/>
    <col min="6659" max="6659" width="18" style="48" customWidth="1"/>
    <col min="6660" max="6660" width="22.3984375" style="48" customWidth="1"/>
    <col min="6661" max="6661" width="20.296875" style="48" customWidth="1"/>
    <col min="6662" max="6663" width="18.69921875" style="48" customWidth="1"/>
    <col min="6664" max="6664" width="22.59765625" style="48" customWidth="1"/>
    <col min="6665" max="6666" width="21.09765625" style="48" customWidth="1"/>
    <col min="6667" max="6667" width="13.3984375" style="48" customWidth="1"/>
    <col min="6668" max="6668" width="15.8984375" style="48" customWidth="1"/>
    <col min="6669" max="6669" width="17.69921875" style="48" customWidth="1"/>
    <col min="6670" max="6670" width="10.3984375" style="48" customWidth="1"/>
    <col min="6671" max="6909" width="9" style="48"/>
    <col min="6910" max="6910" width="9.59765625" style="48" customWidth="1"/>
    <col min="6911" max="6911" width="20.296875" style="48" customWidth="1"/>
    <col min="6912" max="6912" width="18.3984375" style="48" customWidth="1"/>
    <col min="6913" max="6913" width="18.296875" style="48" customWidth="1"/>
    <col min="6914" max="6914" width="16" style="48" customWidth="1"/>
    <col min="6915" max="6915" width="18" style="48" customWidth="1"/>
    <col min="6916" max="6916" width="22.3984375" style="48" customWidth="1"/>
    <col min="6917" max="6917" width="20.296875" style="48" customWidth="1"/>
    <col min="6918" max="6919" width="18.69921875" style="48" customWidth="1"/>
    <col min="6920" max="6920" width="22.59765625" style="48" customWidth="1"/>
    <col min="6921" max="6922" width="21.09765625" style="48" customWidth="1"/>
    <col min="6923" max="6923" width="13.3984375" style="48" customWidth="1"/>
    <col min="6924" max="6924" width="15.8984375" style="48" customWidth="1"/>
    <col min="6925" max="6925" width="17.69921875" style="48" customWidth="1"/>
    <col min="6926" max="6926" width="10.3984375" style="48" customWidth="1"/>
    <col min="6927" max="7165" width="9" style="48"/>
    <col min="7166" max="7166" width="9.59765625" style="48" customWidth="1"/>
    <col min="7167" max="7167" width="20.296875" style="48" customWidth="1"/>
    <col min="7168" max="7168" width="18.3984375" style="48" customWidth="1"/>
    <col min="7169" max="7169" width="18.296875" style="48" customWidth="1"/>
    <col min="7170" max="7170" width="16" style="48" customWidth="1"/>
    <col min="7171" max="7171" width="18" style="48" customWidth="1"/>
    <col min="7172" max="7172" width="22.3984375" style="48" customWidth="1"/>
    <col min="7173" max="7173" width="20.296875" style="48" customWidth="1"/>
    <col min="7174" max="7175" width="18.69921875" style="48" customWidth="1"/>
    <col min="7176" max="7176" width="22.59765625" style="48" customWidth="1"/>
    <col min="7177" max="7178" width="21.09765625" style="48" customWidth="1"/>
    <col min="7179" max="7179" width="13.3984375" style="48" customWidth="1"/>
    <col min="7180" max="7180" width="15.8984375" style="48" customWidth="1"/>
    <col min="7181" max="7181" width="17.69921875" style="48" customWidth="1"/>
    <col min="7182" max="7182" width="10.3984375" style="48" customWidth="1"/>
    <col min="7183" max="7421" width="9" style="48"/>
    <col min="7422" max="7422" width="9.59765625" style="48" customWidth="1"/>
    <col min="7423" max="7423" width="20.296875" style="48" customWidth="1"/>
    <col min="7424" max="7424" width="18.3984375" style="48" customWidth="1"/>
    <col min="7425" max="7425" width="18.296875" style="48" customWidth="1"/>
    <col min="7426" max="7426" width="16" style="48" customWidth="1"/>
    <col min="7427" max="7427" width="18" style="48" customWidth="1"/>
    <col min="7428" max="7428" width="22.3984375" style="48" customWidth="1"/>
    <col min="7429" max="7429" width="20.296875" style="48" customWidth="1"/>
    <col min="7430" max="7431" width="18.69921875" style="48" customWidth="1"/>
    <col min="7432" max="7432" width="22.59765625" style="48" customWidth="1"/>
    <col min="7433" max="7434" width="21.09765625" style="48" customWidth="1"/>
    <col min="7435" max="7435" width="13.3984375" style="48" customWidth="1"/>
    <col min="7436" max="7436" width="15.8984375" style="48" customWidth="1"/>
    <col min="7437" max="7437" width="17.69921875" style="48" customWidth="1"/>
    <col min="7438" max="7438" width="10.3984375" style="48" customWidth="1"/>
    <col min="7439" max="7677" width="9" style="48"/>
    <col min="7678" max="7678" width="9.59765625" style="48" customWidth="1"/>
    <col min="7679" max="7679" width="20.296875" style="48" customWidth="1"/>
    <col min="7680" max="7680" width="18.3984375" style="48" customWidth="1"/>
    <col min="7681" max="7681" width="18.296875" style="48" customWidth="1"/>
    <col min="7682" max="7682" width="16" style="48" customWidth="1"/>
    <col min="7683" max="7683" width="18" style="48" customWidth="1"/>
    <col min="7684" max="7684" width="22.3984375" style="48" customWidth="1"/>
    <col min="7685" max="7685" width="20.296875" style="48" customWidth="1"/>
    <col min="7686" max="7687" width="18.69921875" style="48" customWidth="1"/>
    <col min="7688" max="7688" width="22.59765625" style="48" customWidth="1"/>
    <col min="7689" max="7690" width="21.09765625" style="48" customWidth="1"/>
    <col min="7691" max="7691" width="13.3984375" style="48" customWidth="1"/>
    <col min="7692" max="7692" width="15.8984375" style="48" customWidth="1"/>
    <col min="7693" max="7693" width="17.69921875" style="48" customWidth="1"/>
    <col min="7694" max="7694" width="10.3984375" style="48" customWidth="1"/>
    <col min="7695" max="7933" width="9" style="48"/>
    <col min="7934" max="7934" width="9.59765625" style="48" customWidth="1"/>
    <col min="7935" max="7935" width="20.296875" style="48" customWidth="1"/>
    <col min="7936" max="7936" width="18.3984375" style="48" customWidth="1"/>
    <col min="7937" max="7937" width="18.296875" style="48" customWidth="1"/>
    <col min="7938" max="7938" width="16" style="48" customWidth="1"/>
    <col min="7939" max="7939" width="18" style="48" customWidth="1"/>
    <col min="7940" max="7940" width="22.3984375" style="48" customWidth="1"/>
    <col min="7941" max="7941" width="20.296875" style="48" customWidth="1"/>
    <col min="7942" max="7943" width="18.69921875" style="48" customWidth="1"/>
    <col min="7944" max="7944" width="22.59765625" style="48" customWidth="1"/>
    <col min="7945" max="7946" width="21.09765625" style="48" customWidth="1"/>
    <col min="7947" max="7947" width="13.3984375" style="48" customWidth="1"/>
    <col min="7948" max="7948" width="15.8984375" style="48" customWidth="1"/>
    <col min="7949" max="7949" width="17.69921875" style="48" customWidth="1"/>
    <col min="7950" max="7950" width="10.3984375" style="48" customWidth="1"/>
    <col min="7951" max="8189" width="9" style="48"/>
    <col min="8190" max="8190" width="9.59765625" style="48" customWidth="1"/>
    <col min="8191" max="8191" width="20.296875" style="48" customWidth="1"/>
    <col min="8192" max="8192" width="18.3984375" style="48" customWidth="1"/>
    <col min="8193" max="8193" width="18.296875" style="48" customWidth="1"/>
    <col min="8194" max="8194" width="16" style="48" customWidth="1"/>
    <col min="8195" max="8195" width="18" style="48" customWidth="1"/>
    <col min="8196" max="8196" width="22.3984375" style="48" customWidth="1"/>
    <col min="8197" max="8197" width="20.296875" style="48" customWidth="1"/>
    <col min="8198" max="8199" width="18.69921875" style="48" customWidth="1"/>
    <col min="8200" max="8200" width="22.59765625" style="48" customWidth="1"/>
    <col min="8201" max="8202" width="21.09765625" style="48" customWidth="1"/>
    <col min="8203" max="8203" width="13.3984375" style="48" customWidth="1"/>
    <col min="8204" max="8204" width="15.8984375" style="48" customWidth="1"/>
    <col min="8205" max="8205" width="17.69921875" style="48" customWidth="1"/>
    <col min="8206" max="8206" width="10.3984375" style="48" customWidth="1"/>
    <col min="8207" max="8445" width="9" style="48"/>
    <col min="8446" max="8446" width="9.59765625" style="48" customWidth="1"/>
    <col min="8447" max="8447" width="20.296875" style="48" customWidth="1"/>
    <col min="8448" max="8448" width="18.3984375" style="48" customWidth="1"/>
    <col min="8449" max="8449" width="18.296875" style="48" customWidth="1"/>
    <col min="8450" max="8450" width="16" style="48" customWidth="1"/>
    <col min="8451" max="8451" width="18" style="48" customWidth="1"/>
    <col min="8452" max="8452" width="22.3984375" style="48" customWidth="1"/>
    <col min="8453" max="8453" width="20.296875" style="48" customWidth="1"/>
    <col min="8454" max="8455" width="18.69921875" style="48" customWidth="1"/>
    <col min="8456" max="8456" width="22.59765625" style="48" customWidth="1"/>
    <col min="8457" max="8458" width="21.09765625" style="48" customWidth="1"/>
    <col min="8459" max="8459" width="13.3984375" style="48" customWidth="1"/>
    <col min="8460" max="8460" width="15.8984375" style="48" customWidth="1"/>
    <col min="8461" max="8461" width="17.69921875" style="48" customWidth="1"/>
    <col min="8462" max="8462" width="10.3984375" style="48" customWidth="1"/>
    <col min="8463" max="8701" width="9" style="48"/>
    <col min="8702" max="8702" width="9.59765625" style="48" customWidth="1"/>
    <col min="8703" max="8703" width="20.296875" style="48" customWidth="1"/>
    <col min="8704" max="8704" width="18.3984375" style="48" customWidth="1"/>
    <col min="8705" max="8705" width="18.296875" style="48" customWidth="1"/>
    <col min="8706" max="8706" width="16" style="48" customWidth="1"/>
    <col min="8707" max="8707" width="18" style="48" customWidth="1"/>
    <col min="8708" max="8708" width="22.3984375" style="48" customWidth="1"/>
    <col min="8709" max="8709" width="20.296875" style="48" customWidth="1"/>
    <col min="8710" max="8711" width="18.69921875" style="48" customWidth="1"/>
    <col min="8712" max="8712" width="22.59765625" style="48" customWidth="1"/>
    <col min="8713" max="8714" width="21.09765625" style="48" customWidth="1"/>
    <col min="8715" max="8715" width="13.3984375" style="48" customWidth="1"/>
    <col min="8716" max="8716" width="15.8984375" style="48" customWidth="1"/>
    <col min="8717" max="8717" width="17.69921875" style="48" customWidth="1"/>
    <col min="8718" max="8718" width="10.3984375" style="48" customWidth="1"/>
    <col min="8719" max="8957" width="9" style="48"/>
    <col min="8958" max="8958" width="9.59765625" style="48" customWidth="1"/>
    <col min="8959" max="8959" width="20.296875" style="48" customWidth="1"/>
    <col min="8960" max="8960" width="18.3984375" style="48" customWidth="1"/>
    <col min="8961" max="8961" width="18.296875" style="48" customWidth="1"/>
    <col min="8962" max="8962" width="16" style="48" customWidth="1"/>
    <col min="8963" max="8963" width="18" style="48" customWidth="1"/>
    <col min="8964" max="8964" width="22.3984375" style="48" customWidth="1"/>
    <col min="8965" max="8965" width="20.296875" style="48" customWidth="1"/>
    <col min="8966" max="8967" width="18.69921875" style="48" customWidth="1"/>
    <col min="8968" max="8968" width="22.59765625" style="48" customWidth="1"/>
    <col min="8969" max="8970" width="21.09765625" style="48" customWidth="1"/>
    <col min="8971" max="8971" width="13.3984375" style="48" customWidth="1"/>
    <col min="8972" max="8972" width="15.8984375" style="48" customWidth="1"/>
    <col min="8973" max="8973" width="17.69921875" style="48" customWidth="1"/>
    <col min="8974" max="8974" width="10.3984375" style="48" customWidth="1"/>
    <col min="8975" max="9213" width="9" style="48"/>
    <col min="9214" max="9214" width="9.59765625" style="48" customWidth="1"/>
    <col min="9215" max="9215" width="20.296875" style="48" customWidth="1"/>
    <col min="9216" max="9216" width="18.3984375" style="48" customWidth="1"/>
    <col min="9217" max="9217" width="18.296875" style="48" customWidth="1"/>
    <col min="9218" max="9218" width="16" style="48" customWidth="1"/>
    <col min="9219" max="9219" width="18" style="48" customWidth="1"/>
    <col min="9220" max="9220" width="22.3984375" style="48" customWidth="1"/>
    <col min="9221" max="9221" width="20.296875" style="48" customWidth="1"/>
    <col min="9222" max="9223" width="18.69921875" style="48" customWidth="1"/>
    <col min="9224" max="9224" width="22.59765625" style="48" customWidth="1"/>
    <col min="9225" max="9226" width="21.09765625" style="48" customWidth="1"/>
    <col min="9227" max="9227" width="13.3984375" style="48" customWidth="1"/>
    <col min="9228" max="9228" width="15.8984375" style="48" customWidth="1"/>
    <col min="9229" max="9229" width="17.69921875" style="48" customWidth="1"/>
    <col min="9230" max="9230" width="10.3984375" style="48" customWidth="1"/>
    <col min="9231" max="9469" width="9" style="48"/>
    <col min="9470" max="9470" width="9.59765625" style="48" customWidth="1"/>
    <col min="9471" max="9471" width="20.296875" style="48" customWidth="1"/>
    <col min="9472" max="9472" width="18.3984375" style="48" customWidth="1"/>
    <col min="9473" max="9473" width="18.296875" style="48" customWidth="1"/>
    <col min="9474" max="9474" width="16" style="48" customWidth="1"/>
    <col min="9475" max="9475" width="18" style="48" customWidth="1"/>
    <col min="9476" max="9476" width="22.3984375" style="48" customWidth="1"/>
    <col min="9477" max="9477" width="20.296875" style="48" customWidth="1"/>
    <col min="9478" max="9479" width="18.69921875" style="48" customWidth="1"/>
    <col min="9480" max="9480" width="22.59765625" style="48" customWidth="1"/>
    <col min="9481" max="9482" width="21.09765625" style="48" customWidth="1"/>
    <col min="9483" max="9483" width="13.3984375" style="48" customWidth="1"/>
    <col min="9484" max="9484" width="15.8984375" style="48" customWidth="1"/>
    <col min="9485" max="9485" width="17.69921875" style="48" customWidth="1"/>
    <col min="9486" max="9486" width="10.3984375" style="48" customWidth="1"/>
    <col min="9487" max="9725" width="9" style="48"/>
    <col min="9726" max="9726" width="9.59765625" style="48" customWidth="1"/>
    <col min="9727" max="9727" width="20.296875" style="48" customWidth="1"/>
    <col min="9728" max="9728" width="18.3984375" style="48" customWidth="1"/>
    <col min="9729" max="9729" width="18.296875" style="48" customWidth="1"/>
    <col min="9730" max="9730" width="16" style="48" customWidth="1"/>
    <col min="9731" max="9731" width="18" style="48" customWidth="1"/>
    <col min="9732" max="9732" width="22.3984375" style="48" customWidth="1"/>
    <col min="9733" max="9733" width="20.296875" style="48" customWidth="1"/>
    <col min="9734" max="9735" width="18.69921875" style="48" customWidth="1"/>
    <col min="9736" max="9736" width="22.59765625" style="48" customWidth="1"/>
    <col min="9737" max="9738" width="21.09765625" style="48" customWidth="1"/>
    <col min="9739" max="9739" width="13.3984375" style="48" customWidth="1"/>
    <col min="9740" max="9740" width="15.8984375" style="48" customWidth="1"/>
    <col min="9741" max="9741" width="17.69921875" style="48" customWidth="1"/>
    <col min="9742" max="9742" width="10.3984375" style="48" customWidth="1"/>
    <col min="9743" max="9981" width="9" style="48"/>
    <col min="9982" max="9982" width="9.59765625" style="48" customWidth="1"/>
    <col min="9983" max="9983" width="20.296875" style="48" customWidth="1"/>
    <col min="9984" max="9984" width="18.3984375" style="48" customWidth="1"/>
    <col min="9985" max="9985" width="18.296875" style="48" customWidth="1"/>
    <col min="9986" max="9986" width="16" style="48" customWidth="1"/>
    <col min="9987" max="9987" width="18" style="48" customWidth="1"/>
    <col min="9988" max="9988" width="22.3984375" style="48" customWidth="1"/>
    <col min="9989" max="9989" width="20.296875" style="48" customWidth="1"/>
    <col min="9990" max="9991" width="18.69921875" style="48" customWidth="1"/>
    <col min="9992" max="9992" width="22.59765625" style="48" customWidth="1"/>
    <col min="9993" max="9994" width="21.09765625" style="48" customWidth="1"/>
    <col min="9995" max="9995" width="13.3984375" style="48" customWidth="1"/>
    <col min="9996" max="9996" width="15.8984375" style="48" customWidth="1"/>
    <col min="9997" max="9997" width="17.69921875" style="48" customWidth="1"/>
    <col min="9998" max="9998" width="10.3984375" style="48" customWidth="1"/>
    <col min="9999" max="10237" width="9" style="48"/>
    <col min="10238" max="10238" width="9.59765625" style="48" customWidth="1"/>
    <col min="10239" max="10239" width="20.296875" style="48" customWidth="1"/>
    <col min="10240" max="10240" width="18.3984375" style="48" customWidth="1"/>
    <col min="10241" max="10241" width="18.296875" style="48" customWidth="1"/>
    <col min="10242" max="10242" width="16" style="48" customWidth="1"/>
    <col min="10243" max="10243" width="18" style="48" customWidth="1"/>
    <col min="10244" max="10244" width="22.3984375" style="48" customWidth="1"/>
    <col min="10245" max="10245" width="20.296875" style="48" customWidth="1"/>
    <col min="10246" max="10247" width="18.69921875" style="48" customWidth="1"/>
    <col min="10248" max="10248" width="22.59765625" style="48" customWidth="1"/>
    <col min="10249" max="10250" width="21.09765625" style="48" customWidth="1"/>
    <col min="10251" max="10251" width="13.3984375" style="48" customWidth="1"/>
    <col min="10252" max="10252" width="15.8984375" style="48" customWidth="1"/>
    <col min="10253" max="10253" width="17.69921875" style="48" customWidth="1"/>
    <col min="10254" max="10254" width="10.3984375" style="48" customWidth="1"/>
    <col min="10255" max="10493" width="9" style="48"/>
    <col min="10494" max="10494" width="9.59765625" style="48" customWidth="1"/>
    <col min="10495" max="10495" width="20.296875" style="48" customWidth="1"/>
    <col min="10496" max="10496" width="18.3984375" style="48" customWidth="1"/>
    <col min="10497" max="10497" width="18.296875" style="48" customWidth="1"/>
    <col min="10498" max="10498" width="16" style="48" customWidth="1"/>
    <col min="10499" max="10499" width="18" style="48" customWidth="1"/>
    <col min="10500" max="10500" width="22.3984375" style="48" customWidth="1"/>
    <col min="10501" max="10501" width="20.296875" style="48" customWidth="1"/>
    <col min="10502" max="10503" width="18.69921875" style="48" customWidth="1"/>
    <col min="10504" max="10504" width="22.59765625" style="48" customWidth="1"/>
    <col min="10505" max="10506" width="21.09765625" style="48" customWidth="1"/>
    <col min="10507" max="10507" width="13.3984375" style="48" customWidth="1"/>
    <col min="10508" max="10508" width="15.8984375" style="48" customWidth="1"/>
    <col min="10509" max="10509" width="17.69921875" style="48" customWidth="1"/>
    <col min="10510" max="10510" width="10.3984375" style="48" customWidth="1"/>
    <col min="10511" max="10749" width="9" style="48"/>
    <col min="10750" max="10750" width="9.59765625" style="48" customWidth="1"/>
    <col min="10751" max="10751" width="20.296875" style="48" customWidth="1"/>
    <col min="10752" max="10752" width="18.3984375" style="48" customWidth="1"/>
    <col min="10753" max="10753" width="18.296875" style="48" customWidth="1"/>
    <col min="10754" max="10754" width="16" style="48" customWidth="1"/>
    <col min="10755" max="10755" width="18" style="48" customWidth="1"/>
    <col min="10756" max="10756" width="22.3984375" style="48" customWidth="1"/>
    <col min="10757" max="10757" width="20.296875" style="48" customWidth="1"/>
    <col min="10758" max="10759" width="18.69921875" style="48" customWidth="1"/>
    <col min="10760" max="10760" width="22.59765625" style="48" customWidth="1"/>
    <col min="10761" max="10762" width="21.09765625" style="48" customWidth="1"/>
    <col min="10763" max="10763" width="13.3984375" style="48" customWidth="1"/>
    <col min="10764" max="10764" width="15.8984375" style="48" customWidth="1"/>
    <col min="10765" max="10765" width="17.69921875" style="48" customWidth="1"/>
    <col min="10766" max="10766" width="10.3984375" style="48" customWidth="1"/>
    <col min="10767" max="11005" width="9" style="48"/>
    <col min="11006" max="11006" width="9.59765625" style="48" customWidth="1"/>
    <col min="11007" max="11007" width="20.296875" style="48" customWidth="1"/>
    <col min="11008" max="11008" width="18.3984375" style="48" customWidth="1"/>
    <col min="11009" max="11009" width="18.296875" style="48" customWidth="1"/>
    <col min="11010" max="11010" width="16" style="48" customWidth="1"/>
    <col min="11011" max="11011" width="18" style="48" customWidth="1"/>
    <col min="11012" max="11012" width="22.3984375" style="48" customWidth="1"/>
    <col min="11013" max="11013" width="20.296875" style="48" customWidth="1"/>
    <col min="11014" max="11015" width="18.69921875" style="48" customWidth="1"/>
    <col min="11016" max="11016" width="22.59765625" style="48" customWidth="1"/>
    <col min="11017" max="11018" width="21.09765625" style="48" customWidth="1"/>
    <col min="11019" max="11019" width="13.3984375" style="48" customWidth="1"/>
    <col min="11020" max="11020" width="15.8984375" style="48" customWidth="1"/>
    <col min="11021" max="11021" width="17.69921875" style="48" customWidth="1"/>
    <col min="11022" max="11022" width="10.3984375" style="48" customWidth="1"/>
    <col min="11023" max="11261" width="9" style="48"/>
    <col min="11262" max="11262" width="9.59765625" style="48" customWidth="1"/>
    <col min="11263" max="11263" width="20.296875" style="48" customWidth="1"/>
    <col min="11264" max="11264" width="18.3984375" style="48" customWidth="1"/>
    <col min="11265" max="11265" width="18.296875" style="48" customWidth="1"/>
    <col min="11266" max="11266" width="16" style="48" customWidth="1"/>
    <col min="11267" max="11267" width="18" style="48" customWidth="1"/>
    <col min="11268" max="11268" width="22.3984375" style="48" customWidth="1"/>
    <col min="11269" max="11269" width="20.296875" style="48" customWidth="1"/>
    <col min="11270" max="11271" width="18.69921875" style="48" customWidth="1"/>
    <col min="11272" max="11272" width="22.59765625" style="48" customWidth="1"/>
    <col min="11273" max="11274" width="21.09765625" style="48" customWidth="1"/>
    <col min="11275" max="11275" width="13.3984375" style="48" customWidth="1"/>
    <col min="11276" max="11276" width="15.8984375" style="48" customWidth="1"/>
    <col min="11277" max="11277" width="17.69921875" style="48" customWidth="1"/>
    <col min="11278" max="11278" width="10.3984375" style="48" customWidth="1"/>
    <col min="11279" max="11517" width="9" style="48"/>
    <col min="11518" max="11518" width="9.59765625" style="48" customWidth="1"/>
    <col min="11519" max="11519" width="20.296875" style="48" customWidth="1"/>
    <col min="11520" max="11520" width="18.3984375" style="48" customWidth="1"/>
    <col min="11521" max="11521" width="18.296875" style="48" customWidth="1"/>
    <col min="11522" max="11522" width="16" style="48" customWidth="1"/>
    <col min="11523" max="11523" width="18" style="48" customWidth="1"/>
    <col min="11524" max="11524" width="22.3984375" style="48" customWidth="1"/>
    <col min="11525" max="11525" width="20.296875" style="48" customWidth="1"/>
    <col min="11526" max="11527" width="18.69921875" style="48" customWidth="1"/>
    <col min="11528" max="11528" width="22.59765625" style="48" customWidth="1"/>
    <col min="11529" max="11530" width="21.09765625" style="48" customWidth="1"/>
    <col min="11531" max="11531" width="13.3984375" style="48" customWidth="1"/>
    <col min="11532" max="11532" width="15.8984375" style="48" customWidth="1"/>
    <col min="11533" max="11533" width="17.69921875" style="48" customWidth="1"/>
    <col min="11534" max="11534" width="10.3984375" style="48" customWidth="1"/>
    <col min="11535" max="11773" width="9" style="48"/>
    <col min="11774" max="11774" width="9.59765625" style="48" customWidth="1"/>
    <col min="11775" max="11775" width="20.296875" style="48" customWidth="1"/>
    <col min="11776" max="11776" width="18.3984375" style="48" customWidth="1"/>
    <col min="11777" max="11777" width="18.296875" style="48" customWidth="1"/>
    <col min="11778" max="11778" width="16" style="48" customWidth="1"/>
    <col min="11779" max="11779" width="18" style="48" customWidth="1"/>
    <col min="11780" max="11780" width="22.3984375" style="48" customWidth="1"/>
    <col min="11781" max="11781" width="20.296875" style="48" customWidth="1"/>
    <col min="11782" max="11783" width="18.69921875" style="48" customWidth="1"/>
    <col min="11784" max="11784" width="22.59765625" style="48" customWidth="1"/>
    <col min="11785" max="11786" width="21.09765625" style="48" customWidth="1"/>
    <col min="11787" max="11787" width="13.3984375" style="48" customWidth="1"/>
    <col min="11788" max="11788" width="15.8984375" style="48" customWidth="1"/>
    <col min="11789" max="11789" width="17.69921875" style="48" customWidth="1"/>
    <col min="11790" max="11790" width="10.3984375" style="48" customWidth="1"/>
    <col min="11791" max="12029" width="9" style="48"/>
    <col min="12030" max="12030" width="9.59765625" style="48" customWidth="1"/>
    <col min="12031" max="12031" width="20.296875" style="48" customWidth="1"/>
    <col min="12032" max="12032" width="18.3984375" style="48" customWidth="1"/>
    <col min="12033" max="12033" width="18.296875" style="48" customWidth="1"/>
    <col min="12034" max="12034" width="16" style="48" customWidth="1"/>
    <col min="12035" max="12035" width="18" style="48" customWidth="1"/>
    <col min="12036" max="12036" width="22.3984375" style="48" customWidth="1"/>
    <col min="12037" max="12037" width="20.296875" style="48" customWidth="1"/>
    <col min="12038" max="12039" width="18.69921875" style="48" customWidth="1"/>
    <col min="12040" max="12040" width="22.59765625" style="48" customWidth="1"/>
    <col min="12041" max="12042" width="21.09765625" style="48" customWidth="1"/>
    <col min="12043" max="12043" width="13.3984375" style="48" customWidth="1"/>
    <col min="12044" max="12044" width="15.8984375" style="48" customWidth="1"/>
    <col min="12045" max="12045" width="17.69921875" style="48" customWidth="1"/>
    <col min="12046" max="12046" width="10.3984375" style="48" customWidth="1"/>
    <col min="12047" max="12285" width="9" style="48"/>
    <col min="12286" max="12286" width="9.59765625" style="48" customWidth="1"/>
    <col min="12287" max="12287" width="20.296875" style="48" customWidth="1"/>
    <col min="12288" max="12288" width="18.3984375" style="48" customWidth="1"/>
    <col min="12289" max="12289" width="18.296875" style="48" customWidth="1"/>
    <col min="12290" max="12290" width="16" style="48" customWidth="1"/>
    <col min="12291" max="12291" width="18" style="48" customWidth="1"/>
    <col min="12292" max="12292" width="22.3984375" style="48" customWidth="1"/>
    <col min="12293" max="12293" width="20.296875" style="48" customWidth="1"/>
    <col min="12294" max="12295" width="18.69921875" style="48" customWidth="1"/>
    <col min="12296" max="12296" width="22.59765625" style="48" customWidth="1"/>
    <col min="12297" max="12298" width="21.09765625" style="48" customWidth="1"/>
    <col min="12299" max="12299" width="13.3984375" style="48" customWidth="1"/>
    <col min="12300" max="12300" width="15.8984375" style="48" customWidth="1"/>
    <col min="12301" max="12301" width="17.69921875" style="48" customWidth="1"/>
    <col min="12302" max="12302" width="10.3984375" style="48" customWidth="1"/>
    <col min="12303" max="12541" width="9" style="48"/>
    <col min="12542" max="12542" width="9.59765625" style="48" customWidth="1"/>
    <col min="12543" max="12543" width="20.296875" style="48" customWidth="1"/>
    <col min="12544" max="12544" width="18.3984375" style="48" customWidth="1"/>
    <col min="12545" max="12545" width="18.296875" style="48" customWidth="1"/>
    <col min="12546" max="12546" width="16" style="48" customWidth="1"/>
    <col min="12547" max="12547" width="18" style="48" customWidth="1"/>
    <col min="12548" max="12548" width="22.3984375" style="48" customWidth="1"/>
    <col min="12549" max="12549" width="20.296875" style="48" customWidth="1"/>
    <col min="12550" max="12551" width="18.69921875" style="48" customWidth="1"/>
    <col min="12552" max="12552" width="22.59765625" style="48" customWidth="1"/>
    <col min="12553" max="12554" width="21.09765625" style="48" customWidth="1"/>
    <col min="12555" max="12555" width="13.3984375" style="48" customWidth="1"/>
    <col min="12556" max="12556" width="15.8984375" style="48" customWidth="1"/>
    <col min="12557" max="12557" width="17.69921875" style="48" customWidth="1"/>
    <col min="12558" max="12558" width="10.3984375" style="48" customWidth="1"/>
    <col min="12559" max="12797" width="9" style="48"/>
    <col min="12798" max="12798" width="9.59765625" style="48" customWidth="1"/>
    <col min="12799" max="12799" width="20.296875" style="48" customWidth="1"/>
    <col min="12800" max="12800" width="18.3984375" style="48" customWidth="1"/>
    <col min="12801" max="12801" width="18.296875" style="48" customWidth="1"/>
    <col min="12802" max="12802" width="16" style="48" customWidth="1"/>
    <col min="12803" max="12803" width="18" style="48" customWidth="1"/>
    <col min="12804" max="12804" width="22.3984375" style="48" customWidth="1"/>
    <col min="12805" max="12805" width="20.296875" style="48" customWidth="1"/>
    <col min="12806" max="12807" width="18.69921875" style="48" customWidth="1"/>
    <col min="12808" max="12808" width="22.59765625" style="48" customWidth="1"/>
    <col min="12809" max="12810" width="21.09765625" style="48" customWidth="1"/>
    <col min="12811" max="12811" width="13.3984375" style="48" customWidth="1"/>
    <col min="12812" max="12812" width="15.8984375" style="48" customWidth="1"/>
    <col min="12813" max="12813" width="17.69921875" style="48" customWidth="1"/>
    <col min="12814" max="12814" width="10.3984375" style="48" customWidth="1"/>
    <col min="12815" max="13053" width="9" style="48"/>
    <col min="13054" max="13054" width="9.59765625" style="48" customWidth="1"/>
    <col min="13055" max="13055" width="20.296875" style="48" customWidth="1"/>
    <col min="13056" max="13056" width="18.3984375" style="48" customWidth="1"/>
    <col min="13057" max="13057" width="18.296875" style="48" customWidth="1"/>
    <col min="13058" max="13058" width="16" style="48" customWidth="1"/>
    <col min="13059" max="13059" width="18" style="48" customWidth="1"/>
    <col min="13060" max="13060" width="22.3984375" style="48" customWidth="1"/>
    <col min="13061" max="13061" width="20.296875" style="48" customWidth="1"/>
    <col min="13062" max="13063" width="18.69921875" style="48" customWidth="1"/>
    <col min="13064" max="13064" width="22.59765625" style="48" customWidth="1"/>
    <col min="13065" max="13066" width="21.09765625" style="48" customWidth="1"/>
    <col min="13067" max="13067" width="13.3984375" style="48" customWidth="1"/>
    <col min="13068" max="13068" width="15.8984375" style="48" customWidth="1"/>
    <col min="13069" max="13069" width="17.69921875" style="48" customWidth="1"/>
    <col min="13070" max="13070" width="10.3984375" style="48" customWidth="1"/>
    <col min="13071" max="13309" width="9" style="48"/>
    <col min="13310" max="13310" width="9.59765625" style="48" customWidth="1"/>
    <col min="13311" max="13311" width="20.296875" style="48" customWidth="1"/>
    <col min="13312" max="13312" width="18.3984375" style="48" customWidth="1"/>
    <col min="13313" max="13313" width="18.296875" style="48" customWidth="1"/>
    <col min="13314" max="13314" width="16" style="48" customWidth="1"/>
    <col min="13315" max="13315" width="18" style="48" customWidth="1"/>
    <col min="13316" max="13316" width="22.3984375" style="48" customWidth="1"/>
    <col min="13317" max="13317" width="20.296875" style="48" customWidth="1"/>
    <col min="13318" max="13319" width="18.69921875" style="48" customWidth="1"/>
    <col min="13320" max="13320" width="22.59765625" style="48" customWidth="1"/>
    <col min="13321" max="13322" width="21.09765625" style="48" customWidth="1"/>
    <col min="13323" max="13323" width="13.3984375" style="48" customWidth="1"/>
    <col min="13324" max="13324" width="15.8984375" style="48" customWidth="1"/>
    <col min="13325" max="13325" width="17.69921875" style="48" customWidth="1"/>
    <col min="13326" max="13326" width="10.3984375" style="48" customWidth="1"/>
    <col min="13327" max="13565" width="9" style="48"/>
    <col min="13566" max="13566" width="9.59765625" style="48" customWidth="1"/>
    <col min="13567" max="13567" width="20.296875" style="48" customWidth="1"/>
    <col min="13568" max="13568" width="18.3984375" style="48" customWidth="1"/>
    <col min="13569" max="13569" width="18.296875" style="48" customWidth="1"/>
    <col min="13570" max="13570" width="16" style="48" customWidth="1"/>
    <col min="13571" max="13571" width="18" style="48" customWidth="1"/>
    <col min="13572" max="13572" width="22.3984375" style="48" customWidth="1"/>
    <col min="13573" max="13573" width="20.296875" style="48" customWidth="1"/>
    <col min="13574" max="13575" width="18.69921875" style="48" customWidth="1"/>
    <col min="13576" max="13576" width="22.59765625" style="48" customWidth="1"/>
    <col min="13577" max="13578" width="21.09765625" style="48" customWidth="1"/>
    <col min="13579" max="13579" width="13.3984375" style="48" customWidth="1"/>
    <col min="13580" max="13580" width="15.8984375" style="48" customWidth="1"/>
    <col min="13581" max="13581" width="17.69921875" style="48" customWidth="1"/>
    <col min="13582" max="13582" width="10.3984375" style="48" customWidth="1"/>
    <col min="13583" max="13821" width="9" style="48"/>
    <col min="13822" max="13822" width="9.59765625" style="48" customWidth="1"/>
    <col min="13823" max="13823" width="20.296875" style="48" customWidth="1"/>
    <col min="13824" max="13824" width="18.3984375" style="48" customWidth="1"/>
    <col min="13825" max="13825" width="18.296875" style="48" customWidth="1"/>
    <col min="13826" max="13826" width="16" style="48" customWidth="1"/>
    <col min="13827" max="13827" width="18" style="48" customWidth="1"/>
    <col min="13828" max="13828" width="22.3984375" style="48" customWidth="1"/>
    <col min="13829" max="13829" width="20.296875" style="48" customWidth="1"/>
    <col min="13830" max="13831" width="18.69921875" style="48" customWidth="1"/>
    <col min="13832" max="13832" width="22.59765625" style="48" customWidth="1"/>
    <col min="13833" max="13834" width="21.09765625" style="48" customWidth="1"/>
    <col min="13835" max="13835" width="13.3984375" style="48" customWidth="1"/>
    <col min="13836" max="13836" width="15.8984375" style="48" customWidth="1"/>
    <col min="13837" max="13837" width="17.69921875" style="48" customWidth="1"/>
    <col min="13838" max="13838" width="10.3984375" style="48" customWidth="1"/>
    <col min="13839" max="14077" width="9" style="48"/>
    <col min="14078" max="14078" width="9.59765625" style="48" customWidth="1"/>
    <col min="14079" max="14079" width="20.296875" style="48" customWidth="1"/>
    <col min="14080" max="14080" width="18.3984375" style="48" customWidth="1"/>
    <col min="14081" max="14081" width="18.296875" style="48" customWidth="1"/>
    <col min="14082" max="14082" width="16" style="48" customWidth="1"/>
    <col min="14083" max="14083" width="18" style="48" customWidth="1"/>
    <col min="14084" max="14084" width="22.3984375" style="48" customWidth="1"/>
    <col min="14085" max="14085" width="20.296875" style="48" customWidth="1"/>
    <col min="14086" max="14087" width="18.69921875" style="48" customWidth="1"/>
    <col min="14088" max="14088" width="22.59765625" style="48" customWidth="1"/>
    <col min="14089" max="14090" width="21.09765625" style="48" customWidth="1"/>
    <col min="14091" max="14091" width="13.3984375" style="48" customWidth="1"/>
    <col min="14092" max="14092" width="15.8984375" style="48" customWidth="1"/>
    <col min="14093" max="14093" width="17.69921875" style="48" customWidth="1"/>
    <col min="14094" max="14094" width="10.3984375" style="48" customWidth="1"/>
    <col min="14095" max="14333" width="9" style="48"/>
    <col min="14334" max="14334" width="9.59765625" style="48" customWidth="1"/>
    <col min="14335" max="14335" width="20.296875" style="48" customWidth="1"/>
    <col min="14336" max="14336" width="18.3984375" style="48" customWidth="1"/>
    <col min="14337" max="14337" width="18.296875" style="48" customWidth="1"/>
    <col min="14338" max="14338" width="16" style="48" customWidth="1"/>
    <col min="14339" max="14339" width="18" style="48" customWidth="1"/>
    <col min="14340" max="14340" width="22.3984375" style="48" customWidth="1"/>
    <col min="14341" max="14341" width="20.296875" style="48" customWidth="1"/>
    <col min="14342" max="14343" width="18.69921875" style="48" customWidth="1"/>
    <col min="14344" max="14344" width="22.59765625" style="48" customWidth="1"/>
    <col min="14345" max="14346" width="21.09765625" style="48" customWidth="1"/>
    <col min="14347" max="14347" width="13.3984375" style="48" customWidth="1"/>
    <col min="14348" max="14348" width="15.8984375" style="48" customWidth="1"/>
    <col min="14349" max="14349" width="17.69921875" style="48" customWidth="1"/>
    <col min="14350" max="14350" width="10.3984375" style="48" customWidth="1"/>
    <col min="14351" max="14589" width="9" style="48"/>
    <col min="14590" max="14590" width="9.59765625" style="48" customWidth="1"/>
    <col min="14591" max="14591" width="20.296875" style="48" customWidth="1"/>
    <col min="14592" max="14592" width="18.3984375" style="48" customWidth="1"/>
    <col min="14593" max="14593" width="18.296875" style="48" customWidth="1"/>
    <col min="14594" max="14594" width="16" style="48" customWidth="1"/>
    <col min="14595" max="14595" width="18" style="48" customWidth="1"/>
    <col min="14596" max="14596" width="22.3984375" style="48" customWidth="1"/>
    <col min="14597" max="14597" width="20.296875" style="48" customWidth="1"/>
    <col min="14598" max="14599" width="18.69921875" style="48" customWidth="1"/>
    <col min="14600" max="14600" width="22.59765625" style="48" customWidth="1"/>
    <col min="14601" max="14602" width="21.09765625" style="48" customWidth="1"/>
    <col min="14603" max="14603" width="13.3984375" style="48" customWidth="1"/>
    <col min="14604" max="14604" width="15.8984375" style="48" customWidth="1"/>
    <col min="14605" max="14605" width="17.69921875" style="48" customWidth="1"/>
    <col min="14606" max="14606" width="10.3984375" style="48" customWidth="1"/>
    <col min="14607" max="14845" width="9" style="48"/>
    <col min="14846" max="14846" width="9.59765625" style="48" customWidth="1"/>
    <col min="14847" max="14847" width="20.296875" style="48" customWidth="1"/>
    <col min="14848" max="14848" width="18.3984375" style="48" customWidth="1"/>
    <col min="14849" max="14849" width="18.296875" style="48" customWidth="1"/>
    <col min="14850" max="14850" width="16" style="48" customWidth="1"/>
    <col min="14851" max="14851" width="18" style="48" customWidth="1"/>
    <col min="14852" max="14852" width="22.3984375" style="48" customWidth="1"/>
    <col min="14853" max="14853" width="20.296875" style="48" customWidth="1"/>
    <col min="14854" max="14855" width="18.69921875" style="48" customWidth="1"/>
    <col min="14856" max="14856" width="22.59765625" style="48" customWidth="1"/>
    <col min="14857" max="14858" width="21.09765625" style="48" customWidth="1"/>
    <col min="14859" max="14859" width="13.3984375" style="48" customWidth="1"/>
    <col min="14860" max="14860" width="15.8984375" style="48" customWidth="1"/>
    <col min="14861" max="14861" width="17.69921875" style="48" customWidth="1"/>
    <col min="14862" max="14862" width="10.3984375" style="48" customWidth="1"/>
    <col min="14863" max="15101" width="9" style="48"/>
    <col min="15102" max="15102" width="9.59765625" style="48" customWidth="1"/>
    <col min="15103" max="15103" width="20.296875" style="48" customWidth="1"/>
    <col min="15104" max="15104" width="18.3984375" style="48" customWidth="1"/>
    <col min="15105" max="15105" width="18.296875" style="48" customWidth="1"/>
    <col min="15106" max="15106" width="16" style="48" customWidth="1"/>
    <col min="15107" max="15107" width="18" style="48" customWidth="1"/>
    <col min="15108" max="15108" width="22.3984375" style="48" customWidth="1"/>
    <col min="15109" max="15109" width="20.296875" style="48" customWidth="1"/>
    <col min="15110" max="15111" width="18.69921875" style="48" customWidth="1"/>
    <col min="15112" max="15112" width="22.59765625" style="48" customWidth="1"/>
    <col min="15113" max="15114" width="21.09765625" style="48" customWidth="1"/>
    <col min="15115" max="15115" width="13.3984375" style="48" customWidth="1"/>
    <col min="15116" max="15116" width="15.8984375" style="48" customWidth="1"/>
    <col min="15117" max="15117" width="17.69921875" style="48" customWidth="1"/>
    <col min="15118" max="15118" width="10.3984375" style="48" customWidth="1"/>
    <col min="15119" max="15357" width="9" style="48"/>
    <col min="15358" max="15358" width="9.59765625" style="48" customWidth="1"/>
    <col min="15359" max="15359" width="20.296875" style="48" customWidth="1"/>
    <col min="15360" max="15360" width="18.3984375" style="48" customWidth="1"/>
    <col min="15361" max="15361" width="18.296875" style="48" customWidth="1"/>
    <col min="15362" max="15362" width="16" style="48" customWidth="1"/>
    <col min="15363" max="15363" width="18" style="48" customWidth="1"/>
    <col min="15364" max="15364" width="22.3984375" style="48" customWidth="1"/>
    <col min="15365" max="15365" width="20.296875" style="48" customWidth="1"/>
    <col min="15366" max="15367" width="18.69921875" style="48" customWidth="1"/>
    <col min="15368" max="15368" width="22.59765625" style="48" customWidth="1"/>
    <col min="15369" max="15370" width="21.09765625" style="48" customWidth="1"/>
    <col min="15371" max="15371" width="13.3984375" style="48" customWidth="1"/>
    <col min="15372" max="15372" width="15.8984375" style="48" customWidth="1"/>
    <col min="15373" max="15373" width="17.69921875" style="48" customWidth="1"/>
    <col min="15374" max="15374" width="10.3984375" style="48" customWidth="1"/>
    <col min="15375" max="15613" width="9" style="48"/>
    <col min="15614" max="15614" width="9.59765625" style="48" customWidth="1"/>
    <col min="15615" max="15615" width="20.296875" style="48" customWidth="1"/>
    <col min="15616" max="15616" width="18.3984375" style="48" customWidth="1"/>
    <col min="15617" max="15617" width="18.296875" style="48" customWidth="1"/>
    <col min="15618" max="15618" width="16" style="48" customWidth="1"/>
    <col min="15619" max="15619" width="18" style="48" customWidth="1"/>
    <col min="15620" max="15620" width="22.3984375" style="48" customWidth="1"/>
    <col min="15621" max="15621" width="20.296875" style="48" customWidth="1"/>
    <col min="15622" max="15623" width="18.69921875" style="48" customWidth="1"/>
    <col min="15624" max="15624" width="22.59765625" style="48" customWidth="1"/>
    <col min="15625" max="15626" width="21.09765625" style="48" customWidth="1"/>
    <col min="15627" max="15627" width="13.3984375" style="48" customWidth="1"/>
    <col min="15628" max="15628" width="15.8984375" style="48" customWidth="1"/>
    <col min="15629" max="15629" width="17.69921875" style="48" customWidth="1"/>
    <col min="15630" max="15630" width="10.3984375" style="48" customWidth="1"/>
    <col min="15631" max="15869" width="9" style="48"/>
    <col min="15870" max="15870" width="9.59765625" style="48" customWidth="1"/>
    <col min="15871" max="15871" width="20.296875" style="48" customWidth="1"/>
    <col min="15872" max="15872" width="18.3984375" style="48" customWidth="1"/>
    <col min="15873" max="15873" width="18.296875" style="48" customWidth="1"/>
    <col min="15874" max="15874" width="16" style="48" customWidth="1"/>
    <col min="15875" max="15875" width="18" style="48" customWidth="1"/>
    <col min="15876" max="15876" width="22.3984375" style="48" customWidth="1"/>
    <col min="15877" max="15877" width="20.296875" style="48" customWidth="1"/>
    <col min="15878" max="15879" width="18.69921875" style="48" customWidth="1"/>
    <col min="15880" max="15880" width="22.59765625" style="48" customWidth="1"/>
    <col min="15881" max="15882" width="21.09765625" style="48" customWidth="1"/>
    <col min="15883" max="15883" width="13.3984375" style="48" customWidth="1"/>
    <col min="15884" max="15884" width="15.8984375" style="48" customWidth="1"/>
    <col min="15885" max="15885" width="17.69921875" style="48" customWidth="1"/>
    <col min="15886" max="15886" width="10.3984375" style="48" customWidth="1"/>
    <col min="15887" max="16125" width="9" style="48"/>
    <col min="16126" max="16126" width="9.59765625" style="48" customWidth="1"/>
    <col min="16127" max="16127" width="20.296875" style="48" customWidth="1"/>
    <col min="16128" max="16128" width="18.3984375" style="48" customWidth="1"/>
    <col min="16129" max="16129" width="18.296875" style="48" customWidth="1"/>
    <col min="16130" max="16130" width="16" style="48" customWidth="1"/>
    <col min="16131" max="16131" width="18" style="48" customWidth="1"/>
    <col min="16132" max="16132" width="22.3984375" style="48" customWidth="1"/>
    <col min="16133" max="16133" width="20.296875" style="48" customWidth="1"/>
    <col min="16134" max="16135" width="18.69921875" style="48" customWidth="1"/>
    <col min="16136" max="16136" width="22.59765625" style="48" customWidth="1"/>
    <col min="16137" max="16138" width="21.09765625" style="48" customWidth="1"/>
    <col min="16139" max="16139" width="13.3984375" style="48" customWidth="1"/>
    <col min="16140" max="16140" width="15.8984375" style="48" customWidth="1"/>
    <col min="16141" max="16141" width="17.69921875" style="48" customWidth="1"/>
    <col min="16142" max="16142" width="10.3984375" style="48" customWidth="1"/>
    <col min="16143" max="16384" width="9" style="48"/>
  </cols>
  <sheetData>
    <row r="1" spans="1:19" s="51" customFormat="1" ht="29.4" x14ac:dyDescent="0.55000000000000004">
      <c r="A1" s="1851" t="s">
        <v>926</v>
      </c>
      <c r="B1" s="1851"/>
      <c r="C1" s="1851"/>
      <c r="D1" s="1851"/>
      <c r="E1" s="1851"/>
      <c r="F1" s="1851"/>
      <c r="G1" s="1851"/>
      <c r="H1" s="1851"/>
      <c r="N1" s="67"/>
    </row>
    <row r="2" spans="1:19" s="51" customFormat="1" ht="29.4" x14ac:dyDescent="0.55000000000000004">
      <c r="A2" s="1851" t="s">
        <v>971</v>
      </c>
      <c r="B2" s="1851"/>
      <c r="C2" s="1851"/>
      <c r="D2" s="1851"/>
      <c r="E2" s="1851"/>
      <c r="F2" s="1851"/>
      <c r="G2" s="1851"/>
      <c r="H2" s="1851"/>
    </row>
    <row r="3" spans="1:19" x14ac:dyDescent="0.4">
      <c r="A3" s="47"/>
      <c r="B3" s="70"/>
      <c r="L3" s="1853" t="s">
        <v>438</v>
      </c>
      <c r="M3" s="1853"/>
      <c r="N3" s="1853"/>
    </row>
    <row r="4" spans="1:19" s="464" customFormat="1" ht="28.5" customHeight="1" x14ac:dyDescent="0.25">
      <c r="A4" s="1854" t="s">
        <v>775</v>
      </c>
      <c r="B4" s="1857" t="s">
        <v>788</v>
      </c>
      <c r="C4" s="1858"/>
      <c r="D4" s="1858"/>
      <c r="E4" s="1858"/>
      <c r="F4" s="1858"/>
      <c r="G4" s="1858"/>
      <c r="H4" s="641"/>
      <c r="I4" s="1858" t="s">
        <v>789</v>
      </c>
      <c r="J4" s="1858"/>
      <c r="K4" s="1858"/>
      <c r="L4" s="1861"/>
      <c r="M4" s="1854" t="s">
        <v>786</v>
      </c>
      <c r="N4" s="1854" t="s">
        <v>787</v>
      </c>
    </row>
    <row r="5" spans="1:19" s="464" customFormat="1" ht="36" x14ac:dyDescent="0.25">
      <c r="A5" s="1855"/>
      <c r="B5" s="1367" t="s">
        <v>428</v>
      </c>
      <c r="C5" s="1367" t="s">
        <v>429</v>
      </c>
      <c r="D5" s="1367" t="s">
        <v>430</v>
      </c>
      <c r="E5" s="1367" t="s">
        <v>431</v>
      </c>
      <c r="F5" s="1368" t="s">
        <v>435</v>
      </c>
      <c r="G5" s="1367" t="s">
        <v>140</v>
      </c>
      <c r="H5" s="1369" t="s">
        <v>141</v>
      </c>
      <c r="I5" s="1367" t="s">
        <v>432</v>
      </c>
      <c r="J5" s="1403" t="s">
        <v>436</v>
      </c>
      <c r="K5" s="1403" t="s">
        <v>437</v>
      </c>
      <c r="L5" s="1369" t="s">
        <v>141</v>
      </c>
      <c r="M5" s="1859"/>
      <c r="N5" s="1859"/>
    </row>
    <row r="6" spans="1:19" s="464" customFormat="1" ht="47.25" customHeight="1" x14ac:dyDescent="0.25">
      <c r="A6" s="1856"/>
      <c r="B6" s="1370" t="s">
        <v>776</v>
      </c>
      <c r="C6" s="1370" t="s">
        <v>777</v>
      </c>
      <c r="D6" s="1371" t="s">
        <v>778</v>
      </c>
      <c r="E6" s="1370" t="s">
        <v>779</v>
      </c>
      <c r="F6" s="1372" t="s">
        <v>780</v>
      </c>
      <c r="G6" s="1370" t="s">
        <v>781</v>
      </c>
      <c r="H6" s="1373" t="s">
        <v>782</v>
      </c>
      <c r="I6" s="1374" t="s">
        <v>783</v>
      </c>
      <c r="J6" s="1375" t="s">
        <v>784</v>
      </c>
      <c r="K6" s="1375" t="s">
        <v>785</v>
      </c>
      <c r="L6" s="1373" t="s">
        <v>782</v>
      </c>
      <c r="M6" s="1860"/>
      <c r="N6" s="1860"/>
    </row>
    <row r="7" spans="1:19" s="71" customFormat="1" ht="21.6" x14ac:dyDescent="0.4">
      <c r="A7" s="1173" t="s">
        <v>636</v>
      </c>
      <c r="B7" s="796">
        <v>495.61468725999998</v>
      </c>
      <c r="C7" s="796">
        <v>604.61907826999993</v>
      </c>
      <c r="D7" s="796">
        <v>419.11130881999998</v>
      </c>
      <c r="E7" s="796">
        <v>20.737357410000001</v>
      </c>
      <c r="F7" s="796">
        <v>0</v>
      </c>
      <c r="G7" s="1174">
        <v>186.17866207</v>
      </c>
      <c r="H7" s="1175">
        <v>1726.2610938299997</v>
      </c>
      <c r="I7" s="1174">
        <v>2923.9727275800001</v>
      </c>
      <c r="J7" s="1174">
        <v>254.0624929</v>
      </c>
      <c r="K7" s="1174">
        <v>1902.52199524</v>
      </c>
      <c r="L7" s="1175">
        <v>5080.5572157200004</v>
      </c>
      <c r="M7" s="1176">
        <v>6806.8183095499999</v>
      </c>
      <c r="N7" s="1177">
        <v>1.239875925525701</v>
      </c>
      <c r="S7" s="71">
        <v>0</v>
      </c>
    </row>
    <row r="8" spans="1:19" s="71" customFormat="1" ht="21.6" x14ac:dyDescent="0.4">
      <c r="A8" s="1178" t="s">
        <v>159</v>
      </c>
      <c r="B8" s="796">
        <v>24095.077429830002</v>
      </c>
      <c r="C8" s="796">
        <v>5512.09491666948</v>
      </c>
      <c r="D8" s="796">
        <v>19394.66344384</v>
      </c>
      <c r="E8" s="796">
        <v>0</v>
      </c>
      <c r="F8" s="796">
        <v>3592.58976063</v>
      </c>
      <c r="G8" s="1174">
        <v>4403.1296944899996</v>
      </c>
      <c r="H8" s="1175">
        <v>56997.55524545948</v>
      </c>
      <c r="I8" s="1174">
        <v>10611.631388049998</v>
      </c>
      <c r="J8" s="1174">
        <v>19004.056793084597</v>
      </c>
      <c r="K8" s="1174">
        <v>19004.056793084597</v>
      </c>
      <c r="L8" s="1175">
        <v>48619.744974219197</v>
      </c>
      <c r="M8" s="1176">
        <v>105617.30021967867</v>
      </c>
      <c r="N8" s="1177">
        <v>19.238408005936211</v>
      </c>
      <c r="S8" s="71">
        <v>0</v>
      </c>
    </row>
    <row r="9" spans="1:19" s="71" customFormat="1" ht="21.6" x14ac:dyDescent="0.4">
      <c r="A9" s="1178" t="s">
        <v>694</v>
      </c>
      <c r="B9" s="796">
        <v>561.03195771000003</v>
      </c>
      <c r="C9" s="796">
        <v>19.543766999999999</v>
      </c>
      <c r="D9" s="796">
        <v>158.25701462999999</v>
      </c>
      <c r="E9" s="796">
        <v>0</v>
      </c>
      <c r="F9" s="796">
        <v>0</v>
      </c>
      <c r="G9" s="1174">
        <v>0</v>
      </c>
      <c r="H9" s="1175">
        <v>738.83273933999999</v>
      </c>
      <c r="I9" s="1174">
        <v>104.60387609999999</v>
      </c>
      <c r="J9" s="1174">
        <v>170.29658252999999</v>
      </c>
      <c r="K9" s="1174">
        <v>362.72678698000004</v>
      </c>
      <c r="L9" s="1175">
        <v>637.62724561000005</v>
      </c>
      <c r="M9" s="1176">
        <v>1376.45998495</v>
      </c>
      <c r="N9" s="1177">
        <v>0.2507250113308519</v>
      </c>
      <c r="S9" s="71">
        <v>0</v>
      </c>
    </row>
    <row r="10" spans="1:19" s="71" customFormat="1" ht="21.6" x14ac:dyDescent="0.4">
      <c r="A10" s="1178" t="s">
        <v>160</v>
      </c>
      <c r="B10" s="796">
        <v>12843.49855179</v>
      </c>
      <c r="C10" s="796">
        <v>388.87801406</v>
      </c>
      <c r="D10" s="796">
        <v>4387.3419396099998</v>
      </c>
      <c r="E10" s="796">
        <v>0</v>
      </c>
      <c r="F10" s="796">
        <v>938.05890439999996</v>
      </c>
      <c r="G10" s="1174">
        <v>17.100577319999999</v>
      </c>
      <c r="H10" s="1175">
        <v>18574.87798718</v>
      </c>
      <c r="I10" s="1174">
        <v>6515.3230611199997</v>
      </c>
      <c r="J10" s="1174">
        <v>1041.5527950200001</v>
      </c>
      <c r="K10" s="1174">
        <v>2362.70261734</v>
      </c>
      <c r="L10" s="1175">
        <v>9919.57847348</v>
      </c>
      <c r="M10" s="1176">
        <v>28494.45646066</v>
      </c>
      <c r="N10" s="1177">
        <v>5.190323726864432</v>
      </c>
      <c r="S10" s="71">
        <v>0</v>
      </c>
    </row>
    <row r="11" spans="1:19" s="71" customFormat="1" ht="21.6" x14ac:dyDescent="0.4">
      <c r="A11" s="1178" t="s">
        <v>161</v>
      </c>
      <c r="B11" s="796">
        <v>32827.592621280004</v>
      </c>
      <c r="C11" s="796">
        <v>2445.2159007499999</v>
      </c>
      <c r="D11" s="796">
        <v>6727.7338556699997</v>
      </c>
      <c r="E11" s="796">
        <v>83.507524000000004</v>
      </c>
      <c r="F11" s="796">
        <v>0</v>
      </c>
      <c r="G11" s="1174">
        <v>6216.8015118799995</v>
      </c>
      <c r="H11" s="1175">
        <v>48300.851413580007</v>
      </c>
      <c r="I11" s="1174">
        <v>2600.6615052099996</v>
      </c>
      <c r="J11" s="1174">
        <v>769.22865222999997</v>
      </c>
      <c r="K11" s="1174">
        <v>1891.8503184499996</v>
      </c>
      <c r="L11" s="1175">
        <v>5261.7404758899993</v>
      </c>
      <c r="M11" s="1176">
        <v>53562.591889470008</v>
      </c>
      <c r="N11" s="1177">
        <v>9.7565360455320373</v>
      </c>
      <c r="S11" s="71">
        <v>0</v>
      </c>
    </row>
    <row r="12" spans="1:19" s="71" customFormat="1" ht="21.6" x14ac:dyDescent="0.4">
      <c r="A12" s="1178" t="s">
        <v>162</v>
      </c>
      <c r="B12" s="796">
        <v>0</v>
      </c>
      <c r="C12" s="796">
        <v>0</v>
      </c>
      <c r="D12" s="796">
        <v>2.6200927900000002</v>
      </c>
      <c r="E12" s="796">
        <v>0</v>
      </c>
      <c r="F12" s="796">
        <v>0</v>
      </c>
      <c r="G12" s="1174">
        <v>0.67375426000000005</v>
      </c>
      <c r="H12" s="1175">
        <v>3.2938470500000001</v>
      </c>
      <c r="I12" s="1174">
        <v>3.9700000000000003E-5</v>
      </c>
      <c r="J12" s="1174">
        <v>8.6862399999999992E-2</v>
      </c>
      <c r="K12" s="1174">
        <v>35.460003749999998</v>
      </c>
      <c r="L12" s="1175">
        <v>35.546905850000002</v>
      </c>
      <c r="M12" s="1176">
        <v>38.840752899999998</v>
      </c>
      <c r="N12" s="1177">
        <v>7.0749228582224731E-3</v>
      </c>
    </row>
    <row r="13" spans="1:19" s="71" customFormat="1" ht="21.6" x14ac:dyDescent="0.4">
      <c r="A13" s="1178" t="s">
        <v>163</v>
      </c>
      <c r="B13" s="796">
        <v>2651.2210148300001</v>
      </c>
      <c r="C13" s="796">
        <v>572.37358834999986</v>
      </c>
      <c r="D13" s="796">
        <v>556.23088567999991</v>
      </c>
      <c r="E13" s="796">
        <v>0</v>
      </c>
      <c r="F13" s="1179">
        <v>0</v>
      </c>
      <c r="G13" s="1174">
        <v>313.67106932999997</v>
      </c>
      <c r="H13" s="1175">
        <v>4093.4965581900001</v>
      </c>
      <c r="I13" s="1174">
        <v>1276.2800121000002</v>
      </c>
      <c r="J13" s="1174">
        <v>224.24657340000002</v>
      </c>
      <c r="K13" s="1174">
        <v>722.17578990000004</v>
      </c>
      <c r="L13" s="1175">
        <v>2222.7023754000002</v>
      </c>
      <c r="M13" s="1176">
        <v>6316.1989335899998</v>
      </c>
      <c r="N13" s="1177">
        <v>1.1505085992382065</v>
      </c>
    </row>
    <row r="14" spans="1:19" s="71" customFormat="1" ht="21.6" x14ac:dyDescent="0.4">
      <c r="A14" s="1178" t="s">
        <v>164</v>
      </c>
      <c r="B14" s="796">
        <v>35385.42004099</v>
      </c>
      <c r="C14" s="796">
        <v>4820.5454022299982</v>
      </c>
      <c r="D14" s="796">
        <v>21350.589156699993</v>
      </c>
      <c r="E14" s="796">
        <v>89.390138530000002</v>
      </c>
      <c r="F14" s="796">
        <v>559.1833624599999</v>
      </c>
      <c r="G14" s="1174">
        <v>8502.2370079699976</v>
      </c>
      <c r="H14" s="1175">
        <v>70707.365108879982</v>
      </c>
      <c r="I14" s="1174">
        <v>10561.793931359998</v>
      </c>
      <c r="J14" s="1174">
        <v>1239.6105786000003</v>
      </c>
      <c r="K14" s="1174">
        <v>7836.634996990002</v>
      </c>
      <c r="L14" s="1175">
        <v>19638.039506950001</v>
      </c>
      <c r="M14" s="1176">
        <v>90345.40461582999</v>
      </c>
      <c r="N14" s="1177">
        <v>16.456600877371095</v>
      </c>
    </row>
    <row r="15" spans="1:19" s="71" customFormat="1" ht="21.6" x14ac:dyDescent="0.4">
      <c r="A15" s="1178" t="s">
        <v>165</v>
      </c>
      <c r="B15" s="796">
        <v>614.37543792999998</v>
      </c>
      <c r="C15" s="796">
        <v>873.86459453999998</v>
      </c>
      <c r="D15" s="796">
        <v>647.22884973999999</v>
      </c>
      <c r="E15" s="796">
        <v>2.0985035999999999</v>
      </c>
      <c r="F15" s="796">
        <v>0</v>
      </c>
      <c r="G15" s="1174">
        <v>13.44572554</v>
      </c>
      <c r="H15" s="1175">
        <v>2151.0131113499997</v>
      </c>
      <c r="I15" s="1174">
        <v>3423.1778448200002</v>
      </c>
      <c r="J15" s="1174">
        <v>268.94919069000002</v>
      </c>
      <c r="K15" s="1174">
        <v>1850.33955358</v>
      </c>
      <c r="L15" s="1175">
        <v>5542.4665890900005</v>
      </c>
      <c r="M15" s="1176">
        <v>7693.4797004400007</v>
      </c>
      <c r="N15" s="1177">
        <v>1.4013831176767315</v>
      </c>
    </row>
    <row r="16" spans="1:19" s="71" customFormat="1" ht="21.6" x14ac:dyDescent="0.4">
      <c r="A16" s="1178" t="s">
        <v>166</v>
      </c>
      <c r="B16" s="796">
        <v>19225.98509369</v>
      </c>
      <c r="C16" s="796">
        <v>3517.9662108799998</v>
      </c>
      <c r="D16" s="796">
        <v>11514.651987959998</v>
      </c>
      <c r="E16" s="796">
        <v>114.44775864</v>
      </c>
      <c r="F16" s="796">
        <v>3420.5060881100007</v>
      </c>
      <c r="G16" s="1174">
        <v>11.66702482</v>
      </c>
      <c r="H16" s="1175">
        <v>37805.2241641</v>
      </c>
      <c r="I16" s="1174">
        <v>6990.3948105599893</v>
      </c>
      <c r="J16" s="1174">
        <v>569.30344776000004</v>
      </c>
      <c r="K16" s="1174">
        <v>4923.1513909900004</v>
      </c>
      <c r="L16" s="1175">
        <v>12482.84964930999</v>
      </c>
      <c r="M16" s="1176">
        <v>50288.073813409988</v>
      </c>
      <c r="N16" s="1177">
        <v>9.1600758572955812</v>
      </c>
    </row>
    <row r="17" spans="1:19" s="1571" customFormat="1" ht="21.6" x14ac:dyDescent="0.4">
      <c r="A17" s="1566" t="s">
        <v>690</v>
      </c>
      <c r="B17" s="1567"/>
      <c r="C17" s="1567"/>
      <c r="D17" s="1567"/>
      <c r="E17" s="1567"/>
      <c r="F17" s="1567"/>
      <c r="G17" s="1568"/>
      <c r="H17" s="1569">
        <v>0</v>
      </c>
      <c r="I17" s="1568"/>
      <c r="J17" s="1568"/>
      <c r="K17" s="1568"/>
      <c r="L17" s="1569">
        <v>0</v>
      </c>
      <c r="M17" s="1569">
        <v>0</v>
      </c>
      <c r="N17" s="1570">
        <v>0</v>
      </c>
    </row>
    <row r="18" spans="1:19" s="71" customFormat="1" ht="21.6" x14ac:dyDescent="0.4">
      <c r="A18" s="1178" t="s">
        <v>167</v>
      </c>
      <c r="B18" s="796">
        <v>37790.389389000004</v>
      </c>
      <c r="C18" s="796">
        <v>3819.9815946099998</v>
      </c>
      <c r="D18" s="796">
        <v>13590.078049099999</v>
      </c>
      <c r="E18" s="796">
        <v>509.95122868000004</v>
      </c>
      <c r="F18" s="796">
        <v>113.92989678000002</v>
      </c>
      <c r="G18" s="1174">
        <v>7667.728930383957</v>
      </c>
      <c r="H18" s="1175">
        <v>63492.059088553957</v>
      </c>
      <c r="I18" s="1174">
        <v>8331.1006988617119</v>
      </c>
      <c r="J18" s="1174">
        <v>2391.5681278706711</v>
      </c>
      <c r="K18" s="1174">
        <v>4924.6430839900004</v>
      </c>
      <c r="L18" s="1175">
        <v>15647.311910722383</v>
      </c>
      <c r="M18" s="1176">
        <v>79139.370999276347</v>
      </c>
      <c r="N18" s="1177">
        <v>14.415398854642927</v>
      </c>
    </row>
    <row r="19" spans="1:19" s="71" customFormat="1" ht="21.6" x14ac:dyDescent="0.4">
      <c r="A19" s="1178" t="s">
        <v>168</v>
      </c>
      <c r="B19" s="796">
        <v>5727.9441899100002</v>
      </c>
      <c r="C19" s="796">
        <v>2819.5695146500002</v>
      </c>
      <c r="D19" s="796">
        <v>2782.6084988299999</v>
      </c>
      <c r="E19" s="796">
        <v>0</v>
      </c>
      <c r="F19" s="796">
        <v>3.4000000000000002E-2</v>
      </c>
      <c r="G19" s="1174">
        <v>161.77655106</v>
      </c>
      <c r="H19" s="1175">
        <v>11491.932754450001</v>
      </c>
      <c r="I19" s="1174">
        <v>954.56783591999999</v>
      </c>
      <c r="J19" s="1174">
        <v>94.965781579999998</v>
      </c>
      <c r="K19" s="1174">
        <v>1856.8447007499999</v>
      </c>
      <c r="L19" s="1175">
        <v>2906.3783182500001</v>
      </c>
      <c r="M19" s="1176">
        <v>14398.311072700002</v>
      </c>
      <c r="N19" s="1177">
        <v>2.6226819132551626</v>
      </c>
    </row>
    <row r="20" spans="1:19" s="71" customFormat="1" ht="21.6" x14ac:dyDescent="0.4">
      <c r="A20" s="1180" t="s">
        <v>169</v>
      </c>
      <c r="B20" s="796">
        <v>473.74690032000001</v>
      </c>
      <c r="C20" s="796">
        <v>116.90606762</v>
      </c>
      <c r="D20" s="796">
        <v>263.83392534000001</v>
      </c>
      <c r="E20" s="796">
        <v>0</v>
      </c>
      <c r="F20" s="796">
        <v>5.8671999999998998E-3</v>
      </c>
      <c r="G20" s="1174">
        <v>307.55387576999999</v>
      </c>
      <c r="H20" s="1175">
        <v>1162.0466362500001</v>
      </c>
      <c r="I20" s="1174">
        <v>242.53163848</v>
      </c>
      <c r="J20" s="1174">
        <v>14.428768099999999</v>
      </c>
      <c r="K20" s="1174">
        <v>292.25221218000001</v>
      </c>
      <c r="L20" s="1175">
        <v>549.21261875999994</v>
      </c>
      <c r="M20" s="1176">
        <v>1711.2592550100001</v>
      </c>
      <c r="N20" s="1177">
        <v>0.31170938552056265</v>
      </c>
    </row>
    <row r="21" spans="1:19" s="71" customFormat="1" ht="21.6" x14ac:dyDescent="0.4">
      <c r="A21" s="1178" t="s">
        <v>170</v>
      </c>
      <c r="B21" s="796">
        <v>5333.8801373699998</v>
      </c>
      <c r="C21" s="796">
        <v>1348.9870931400001</v>
      </c>
      <c r="D21" s="796">
        <v>2865.3243701199999</v>
      </c>
      <c r="E21" s="796">
        <v>86.984016209999993</v>
      </c>
      <c r="F21" s="796">
        <v>0</v>
      </c>
      <c r="G21" s="1174">
        <v>67.831729780000003</v>
      </c>
      <c r="H21" s="1175">
        <v>9703.007346620001</v>
      </c>
      <c r="I21" s="1174">
        <v>2487.4894606112098</v>
      </c>
      <c r="J21" s="1174">
        <v>1862.38114103</v>
      </c>
      <c r="K21" s="1174">
        <v>3700.5797538602901</v>
      </c>
      <c r="L21" s="1175">
        <v>8050.4503555014999</v>
      </c>
      <c r="M21" s="1176">
        <v>17753.457702121501</v>
      </c>
      <c r="N21" s="1177">
        <v>3.2338287579699627</v>
      </c>
    </row>
    <row r="22" spans="1:19" s="71" customFormat="1" ht="21.6" x14ac:dyDescent="0.4">
      <c r="A22" s="1178" t="s">
        <v>171</v>
      </c>
      <c r="B22" s="796">
        <v>8.0790586900000019</v>
      </c>
      <c r="C22" s="796">
        <v>123.51860116</v>
      </c>
      <c r="D22" s="796">
        <v>69.58551657000001</v>
      </c>
      <c r="E22" s="796">
        <v>0</v>
      </c>
      <c r="F22" s="796">
        <v>0</v>
      </c>
      <c r="G22" s="1174">
        <v>1.7004088100000001</v>
      </c>
      <c r="H22" s="1175">
        <v>202.88358523000002</v>
      </c>
      <c r="I22" s="1174">
        <v>30.748339975115822</v>
      </c>
      <c r="J22" s="1174">
        <v>33.667884409999999</v>
      </c>
      <c r="K22" s="1174">
        <v>116.89315883000002</v>
      </c>
      <c r="L22" s="1175">
        <v>181.30938321511584</v>
      </c>
      <c r="M22" s="1176">
        <v>384.19296844511587</v>
      </c>
      <c r="N22" s="1177">
        <v>6.9981537727109702E-2</v>
      </c>
    </row>
    <row r="23" spans="1:19" s="72" customFormat="1" ht="21.6" x14ac:dyDescent="0.4">
      <c r="A23" s="1178" t="s">
        <v>696</v>
      </c>
      <c r="B23" s="796">
        <v>339.20070143999999</v>
      </c>
      <c r="C23" s="796">
        <v>82.787259979999988</v>
      </c>
      <c r="D23" s="796">
        <v>68.550953550000003</v>
      </c>
      <c r="E23" s="796">
        <v>0</v>
      </c>
      <c r="F23" s="796">
        <v>0</v>
      </c>
      <c r="G23" s="1174">
        <v>136.86017343</v>
      </c>
      <c r="H23" s="1175">
        <v>627.39908839999998</v>
      </c>
      <c r="I23" s="1174">
        <v>152.86065559000002</v>
      </c>
      <c r="J23" s="1174">
        <v>19.570295290000001</v>
      </c>
      <c r="K23" s="1174">
        <v>154.07663107999997</v>
      </c>
      <c r="L23" s="1175">
        <v>326.50758195999998</v>
      </c>
      <c r="M23" s="1176">
        <v>953.90667035999991</v>
      </c>
      <c r="N23" s="1177">
        <v>0.17375605782195983</v>
      </c>
      <c r="Q23" s="71"/>
      <c r="R23" s="71"/>
      <c r="S23" s="71"/>
    </row>
    <row r="24" spans="1:19" s="71" customFormat="1" ht="21.6" x14ac:dyDescent="0.4">
      <c r="A24" s="1178" t="s">
        <v>884</v>
      </c>
      <c r="B24" s="796">
        <v>1606.56819</v>
      </c>
      <c r="C24" s="796">
        <v>787.95093119000001</v>
      </c>
      <c r="D24" s="796">
        <v>1382.0399072100001</v>
      </c>
      <c r="E24" s="796">
        <v>0</v>
      </c>
      <c r="F24" s="796">
        <v>0.30576199999999998</v>
      </c>
      <c r="G24" s="1174">
        <v>67.488569940000019</v>
      </c>
      <c r="H24" s="1175">
        <v>3844.3533603400001</v>
      </c>
      <c r="I24" s="1174">
        <v>986.61490095999989</v>
      </c>
      <c r="J24" s="1174">
        <v>143.20828771000001</v>
      </c>
      <c r="K24" s="1174">
        <v>960.18056098</v>
      </c>
      <c r="L24" s="1175">
        <v>2090.0037496499999</v>
      </c>
      <c r="M24" s="1176">
        <v>5934.35710999</v>
      </c>
      <c r="N24" s="1177">
        <v>1.0809553273701682</v>
      </c>
    </row>
    <row r="25" spans="1:19" s="71" customFormat="1" ht="21.6" x14ac:dyDescent="0.4">
      <c r="A25" s="1178" t="s">
        <v>173</v>
      </c>
      <c r="B25" s="796">
        <v>29711.76524234</v>
      </c>
      <c r="C25" s="796">
        <v>7862.2224029099998</v>
      </c>
      <c r="D25" s="796">
        <v>12852.34439534</v>
      </c>
      <c r="E25" s="796">
        <v>111.19450053</v>
      </c>
      <c r="F25" s="796">
        <v>138.64312839999999</v>
      </c>
      <c r="G25" s="1174">
        <v>2290.1592019999998</v>
      </c>
      <c r="H25" s="1175">
        <v>52966.328871520003</v>
      </c>
      <c r="I25" s="1174">
        <v>7789.3139963100002</v>
      </c>
      <c r="J25" s="1174">
        <v>2027.5920404600001</v>
      </c>
      <c r="K25" s="1174">
        <v>5717.6291479681904</v>
      </c>
      <c r="L25" s="1175">
        <v>15534.53518473819</v>
      </c>
      <c r="M25" s="1175">
        <v>23279.756373166379</v>
      </c>
      <c r="N25" s="1175">
        <v>44531.920705872762</v>
      </c>
      <c r="S25" s="71">
        <v>0</v>
      </c>
    </row>
    <row r="26" spans="1:19" s="71" customFormat="1" ht="21.6" x14ac:dyDescent="0.4">
      <c r="A26" s="1178" t="s">
        <v>174</v>
      </c>
      <c r="B26" s="796">
        <v>973.77448814000002</v>
      </c>
      <c r="C26" s="796">
        <v>428.45788572999999</v>
      </c>
      <c r="D26" s="796">
        <v>1214.6841278499992</v>
      </c>
      <c r="E26" s="796">
        <v>0</v>
      </c>
      <c r="F26" s="796">
        <v>0</v>
      </c>
      <c r="G26" s="1174">
        <v>-0.1478796</v>
      </c>
      <c r="H26" s="1175">
        <v>2616.7686221199992</v>
      </c>
      <c r="I26" s="1174">
        <v>1293.0642857399998</v>
      </c>
      <c r="J26" s="1174">
        <v>278.75165832000005</v>
      </c>
      <c r="K26" s="1174">
        <v>840.52345694000007</v>
      </c>
      <c r="L26" s="1175">
        <v>2412.3394009999997</v>
      </c>
      <c r="M26" s="1176">
        <v>5029.1080231199994</v>
      </c>
      <c r="N26" s="1177">
        <v>0.9160623482466459</v>
      </c>
      <c r="S26" s="71">
        <v>0</v>
      </c>
    </row>
    <row r="27" spans="1:19" s="71" customFormat="1" ht="21.6" x14ac:dyDescent="0.4">
      <c r="A27" s="1181" t="s">
        <v>691</v>
      </c>
      <c r="B27" s="796">
        <v>837.39988133999998</v>
      </c>
      <c r="C27" s="796">
        <v>55.937983430000003</v>
      </c>
      <c r="D27" s="796">
        <v>920.65122203999999</v>
      </c>
      <c r="E27" s="796">
        <v>0</v>
      </c>
      <c r="F27" s="796">
        <v>0</v>
      </c>
      <c r="G27" s="1174">
        <v>369.56849661000001</v>
      </c>
      <c r="H27" s="1175">
        <v>2183.5575834199999</v>
      </c>
      <c r="I27" s="1174">
        <v>1648.40310544</v>
      </c>
      <c r="J27" s="1174">
        <v>179.80642297999998</v>
      </c>
      <c r="K27" s="1174">
        <v>635.67295964999994</v>
      </c>
      <c r="L27" s="1175">
        <v>2463.8824880699999</v>
      </c>
      <c r="M27" s="1176">
        <v>4647.4400714900003</v>
      </c>
      <c r="N27" s="1177">
        <v>0.84654074751480146</v>
      </c>
      <c r="S27" s="71">
        <v>0</v>
      </c>
    </row>
    <row r="28" spans="1:19" s="71" customFormat="1" ht="21.6" x14ac:dyDescent="0.4">
      <c r="A28" s="642" t="s">
        <v>316</v>
      </c>
      <c r="B28" s="797">
        <v>211502.56501385997</v>
      </c>
      <c r="C28" s="798">
        <v>36201.420807169474</v>
      </c>
      <c r="D28" s="798">
        <v>101168.12950138999</v>
      </c>
      <c r="E28" s="797">
        <v>1018.3110276000001</v>
      </c>
      <c r="F28" s="798">
        <v>8763.2567699799984</v>
      </c>
      <c r="G28" s="797">
        <v>30735.425085863953</v>
      </c>
      <c r="H28" s="1414">
        <v>389389.10820586351</v>
      </c>
      <c r="I28" s="798">
        <v>68924.534114488008</v>
      </c>
      <c r="J28" s="798">
        <v>30587.33437636527</v>
      </c>
      <c r="K28" s="798">
        <v>60090.915912533084</v>
      </c>
      <c r="L28" s="1415">
        <v>159602.78440338641</v>
      </c>
      <c r="M28" s="797">
        <v>548991.89260924992</v>
      </c>
      <c r="N28" s="797">
        <v>100</v>
      </c>
    </row>
    <row r="29" spans="1:19" s="71" customFormat="1" ht="21.6" x14ac:dyDescent="0.4">
      <c r="A29" s="1182" t="s">
        <v>178</v>
      </c>
      <c r="B29" s="1174">
        <v>0</v>
      </c>
      <c r="C29" s="1174">
        <v>0</v>
      </c>
      <c r="D29" s="1174">
        <v>83.429336030000002</v>
      </c>
      <c r="E29" s="1174">
        <v>0</v>
      </c>
      <c r="F29" s="1174">
        <v>0</v>
      </c>
      <c r="G29" s="1174">
        <v>0</v>
      </c>
      <c r="H29" s="1183">
        <v>83.429336030000002</v>
      </c>
      <c r="I29" s="1174">
        <v>897.47052874999997</v>
      </c>
      <c r="J29" s="1174">
        <v>30.87359412</v>
      </c>
      <c r="K29" s="1174">
        <v>131.15917476000001</v>
      </c>
      <c r="L29" s="1183">
        <v>1059.5032976299999</v>
      </c>
      <c r="M29" s="1184">
        <v>1142.93263366</v>
      </c>
      <c r="N29" s="1852"/>
    </row>
    <row r="30" spans="1:19" s="71" customFormat="1" ht="21.6" x14ac:dyDescent="0.4">
      <c r="A30" s="643" t="s">
        <v>316</v>
      </c>
      <c r="B30" s="798">
        <v>211502.56501385997</v>
      </c>
      <c r="C30" s="798">
        <v>36201.420807169474</v>
      </c>
      <c r="D30" s="798">
        <v>101251.55883742</v>
      </c>
      <c r="E30" s="798">
        <v>1018.3110276000001</v>
      </c>
      <c r="F30" s="798">
        <v>8763.2567699799984</v>
      </c>
      <c r="G30" s="798">
        <v>30735.425085863953</v>
      </c>
      <c r="H30" s="1415">
        <v>389472.53754189349</v>
      </c>
      <c r="I30" s="798">
        <v>69822.004643238004</v>
      </c>
      <c r="J30" s="798">
        <v>30618.207970485269</v>
      </c>
      <c r="K30" s="798">
        <v>60222.075087293088</v>
      </c>
      <c r="L30" s="1415">
        <v>160662.28770101641</v>
      </c>
      <c r="M30" s="797">
        <v>550134.82524290984</v>
      </c>
      <c r="N30" s="1852"/>
    </row>
    <row r="31" spans="1:19" ht="25.8" x14ac:dyDescent="0.5">
      <c r="A31" s="69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Q31" s="71"/>
    </row>
    <row r="32" spans="1:19" x14ac:dyDescent="0.4">
      <c r="Q32" s="71"/>
    </row>
    <row r="33" spans="17:17" x14ac:dyDescent="0.4">
      <c r="Q33" s="71"/>
    </row>
  </sheetData>
  <protectedRanges>
    <protectedRange sqref="I7:K7" name="Range2_3"/>
    <protectedRange sqref="B8:G8" name="Range2_5"/>
    <protectedRange sqref="I8:K8" name="Range2_7"/>
    <protectedRange sqref="B9:G9" name="Range2_8"/>
    <protectedRange sqref="I9:K9" name="Range2_9"/>
    <protectedRange sqref="B10:G10" name="Range2_1_1"/>
    <protectedRange sqref="I10:K10" name="Range2_1_3"/>
    <protectedRange sqref="B11:G11" name="Range1"/>
    <protectedRange sqref="I11:K11" name="Range1_1"/>
    <protectedRange sqref="B12:G12" name="Range1_2"/>
    <protectedRange sqref="I12:K12" name="Range1_4"/>
    <protectedRange sqref="B14:G14" name="Range2_11"/>
    <protectedRange sqref="I14:K14" name="Range2_12"/>
    <protectedRange sqref="B15:G15" name="Range2_13"/>
    <protectedRange sqref="I15:K15" name="Range2_15"/>
    <protectedRange sqref="B16:G16" name="Range2_17"/>
    <protectedRange sqref="I16:K16" name="Range2_18"/>
    <protectedRange sqref="B17:G17" name="Range1_5"/>
    <protectedRange sqref="I17:K17" name="Range1_6"/>
    <protectedRange sqref="B19:G19" name="Range2_19"/>
    <protectedRange sqref="I19:K19" name="Range2_20"/>
    <protectedRange sqref="B20:G20" name="Range2_21"/>
    <protectedRange sqref="I20:K20" name="Range2_22"/>
    <protectedRange sqref="B21:G21" name="Range2_23"/>
    <protectedRange sqref="I21:K21" name="Range2_24"/>
    <protectedRange sqref="B23:G23" name="Range1_9"/>
    <protectedRange sqref="I23:K23" name="Range1_10"/>
    <protectedRange sqref="B24:G24" name="Range1_11"/>
    <protectedRange sqref="I24:K24" name="Range1_12"/>
    <protectedRange sqref="B25:G25" name="Range1_13"/>
    <protectedRange sqref="I25:K25" name="Range1_14"/>
    <protectedRange sqref="B26:G26" name="Range1_15"/>
    <protectedRange sqref="I26:K26" name="Range1_16"/>
    <protectedRange sqref="B29:G29" name="Range2_25"/>
    <protectedRange sqref="I29:K29" name="Range2_26"/>
  </protectedRanges>
  <mergeCells count="9">
    <mergeCell ref="A1:H1"/>
    <mergeCell ref="A2:H2"/>
    <mergeCell ref="N29:N30"/>
    <mergeCell ref="L3:N3"/>
    <mergeCell ref="A4:A6"/>
    <mergeCell ref="B4:G4"/>
    <mergeCell ref="M4:M6"/>
    <mergeCell ref="N4:N6"/>
    <mergeCell ref="I4:L4"/>
  </mergeCells>
  <pageMargins left="0.25" right="0.25" top="0.75" bottom="0.75" header="0.3" footer="0.3"/>
  <pageSetup paperSize="9" scale="56" orientation="landscape" r:id="rId1"/>
  <headerFooter>
    <oddFooter>&amp;C23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6" tint="0.79998168889431442"/>
    <pageSetUpPr fitToPage="1"/>
  </sheetPr>
  <dimension ref="A1:Q53"/>
  <sheetViews>
    <sheetView view="pageBreakPreview" zoomScale="60" zoomScaleNormal="80" workbookViewId="0">
      <pane ySplit="20" topLeftCell="A46" activePane="bottomLeft" state="frozen"/>
      <selection activeCell="B3" sqref="B3"/>
      <selection pane="bottomLeft" activeCell="L2" sqref="L2"/>
    </sheetView>
  </sheetViews>
  <sheetFormatPr defaultRowHeight="21" x14ac:dyDescent="0.4"/>
  <cols>
    <col min="1" max="1" width="5.8984375" style="48" customWidth="1"/>
    <col min="2" max="2" width="7.59765625" style="48" customWidth="1"/>
    <col min="3" max="3" width="12" style="48" bestFit="1" customWidth="1"/>
    <col min="4" max="5" width="11.09765625" style="48" customWidth="1"/>
    <col min="6" max="6" width="9.3984375" style="48" customWidth="1"/>
    <col min="7" max="7" width="14.69921875" style="48" customWidth="1"/>
    <col min="8" max="8" width="11.09765625" style="48" customWidth="1"/>
    <col min="9" max="9" width="12.8984375" style="48" customWidth="1"/>
    <col min="10" max="10" width="8.3984375" style="48" customWidth="1"/>
    <col min="11" max="11" width="15.59765625" style="48" customWidth="1"/>
    <col min="12" max="12" width="18.3984375" style="48" customWidth="1"/>
    <col min="13" max="13" width="13.69921875" style="48" customWidth="1"/>
    <col min="14" max="14" width="12.59765625" style="48" customWidth="1"/>
    <col min="15" max="15" width="12.8984375" style="48" customWidth="1"/>
    <col min="16" max="16" width="10.8984375" style="48" bestFit="1" customWidth="1"/>
    <col min="17" max="17" width="15.3984375" style="48" customWidth="1"/>
    <col min="18" max="254" width="9" style="48"/>
    <col min="255" max="255" width="5.8984375" style="48" customWidth="1"/>
    <col min="256" max="256" width="7.59765625" style="48" customWidth="1"/>
    <col min="257" max="259" width="11.09765625" style="48" customWidth="1"/>
    <col min="260" max="260" width="9.3984375" style="48" customWidth="1"/>
    <col min="261" max="263" width="12" style="48" customWidth="1"/>
    <col min="264" max="264" width="11.09765625" style="48" customWidth="1"/>
    <col min="265" max="265" width="12.8984375" style="48" customWidth="1"/>
    <col min="266" max="266" width="8.3984375" style="48" customWidth="1"/>
    <col min="267" max="267" width="12.8984375" style="48" customWidth="1"/>
    <col min="268" max="269" width="13.69921875" style="48" customWidth="1"/>
    <col min="270" max="270" width="10.296875" style="48" customWidth="1"/>
    <col min="271" max="271" width="12.8984375" style="48" customWidth="1"/>
    <col min="272" max="272" width="9.296875" style="48" bestFit="1" customWidth="1"/>
    <col min="273" max="273" width="15.3984375" style="48" customWidth="1"/>
    <col min="274" max="510" width="9" style="48"/>
    <col min="511" max="511" width="5.8984375" style="48" customWidth="1"/>
    <col min="512" max="512" width="7.59765625" style="48" customWidth="1"/>
    <col min="513" max="515" width="11.09765625" style="48" customWidth="1"/>
    <col min="516" max="516" width="9.3984375" style="48" customWidth="1"/>
    <col min="517" max="519" width="12" style="48" customWidth="1"/>
    <col min="520" max="520" width="11.09765625" style="48" customWidth="1"/>
    <col min="521" max="521" width="12.8984375" style="48" customWidth="1"/>
    <col min="522" max="522" width="8.3984375" style="48" customWidth="1"/>
    <col min="523" max="523" width="12.8984375" style="48" customWidth="1"/>
    <col min="524" max="525" width="13.69921875" style="48" customWidth="1"/>
    <col min="526" max="526" width="10.296875" style="48" customWidth="1"/>
    <col min="527" max="527" width="12.8984375" style="48" customWidth="1"/>
    <col min="528" max="528" width="9.296875" style="48" bestFit="1" customWidth="1"/>
    <col min="529" max="529" width="15.3984375" style="48" customWidth="1"/>
    <col min="530" max="766" width="9" style="48"/>
    <col min="767" max="767" width="5.8984375" style="48" customWidth="1"/>
    <col min="768" max="768" width="7.59765625" style="48" customWidth="1"/>
    <col min="769" max="771" width="11.09765625" style="48" customWidth="1"/>
    <col min="772" max="772" width="9.3984375" style="48" customWidth="1"/>
    <col min="773" max="775" width="12" style="48" customWidth="1"/>
    <col min="776" max="776" width="11.09765625" style="48" customWidth="1"/>
    <col min="777" max="777" width="12.8984375" style="48" customWidth="1"/>
    <col min="778" max="778" width="8.3984375" style="48" customWidth="1"/>
    <col min="779" max="779" width="12.8984375" style="48" customWidth="1"/>
    <col min="780" max="781" width="13.69921875" style="48" customWidth="1"/>
    <col min="782" max="782" width="10.296875" style="48" customWidth="1"/>
    <col min="783" max="783" width="12.8984375" style="48" customWidth="1"/>
    <col min="784" max="784" width="9.296875" style="48" bestFit="1" customWidth="1"/>
    <col min="785" max="785" width="15.3984375" style="48" customWidth="1"/>
    <col min="786" max="1022" width="9" style="48"/>
    <col min="1023" max="1023" width="5.8984375" style="48" customWidth="1"/>
    <col min="1024" max="1024" width="7.59765625" style="48" customWidth="1"/>
    <col min="1025" max="1027" width="11.09765625" style="48" customWidth="1"/>
    <col min="1028" max="1028" width="9.3984375" style="48" customWidth="1"/>
    <col min="1029" max="1031" width="12" style="48" customWidth="1"/>
    <col min="1032" max="1032" width="11.09765625" style="48" customWidth="1"/>
    <col min="1033" max="1033" width="12.8984375" style="48" customWidth="1"/>
    <col min="1034" max="1034" width="8.3984375" style="48" customWidth="1"/>
    <col min="1035" max="1035" width="12.8984375" style="48" customWidth="1"/>
    <col min="1036" max="1037" width="13.69921875" style="48" customWidth="1"/>
    <col min="1038" max="1038" width="10.296875" style="48" customWidth="1"/>
    <col min="1039" max="1039" width="12.8984375" style="48" customWidth="1"/>
    <col min="1040" max="1040" width="9.296875" style="48" bestFit="1" customWidth="1"/>
    <col min="1041" max="1041" width="15.3984375" style="48" customWidth="1"/>
    <col min="1042" max="1278" width="9" style="48"/>
    <col min="1279" max="1279" width="5.8984375" style="48" customWidth="1"/>
    <col min="1280" max="1280" width="7.59765625" style="48" customWidth="1"/>
    <col min="1281" max="1283" width="11.09765625" style="48" customWidth="1"/>
    <col min="1284" max="1284" width="9.3984375" style="48" customWidth="1"/>
    <col min="1285" max="1287" width="12" style="48" customWidth="1"/>
    <col min="1288" max="1288" width="11.09765625" style="48" customWidth="1"/>
    <col min="1289" max="1289" width="12.8984375" style="48" customWidth="1"/>
    <col min="1290" max="1290" width="8.3984375" style="48" customWidth="1"/>
    <col min="1291" max="1291" width="12.8984375" style="48" customWidth="1"/>
    <col min="1292" max="1293" width="13.69921875" style="48" customWidth="1"/>
    <col min="1294" max="1294" width="10.296875" style="48" customWidth="1"/>
    <col min="1295" max="1295" width="12.8984375" style="48" customWidth="1"/>
    <col min="1296" max="1296" width="9.296875" style="48" bestFit="1" customWidth="1"/>
    <col min="1297" max="1297" width="15.3984375" style="48" customWidth="1"/>
    <col min="1298" max="1534" width="9" style="48"/>
    <col min="1535" max="1535" width="5.8984375" style="48" customWidth="1"/>
    <col min="1536" max="1536" width="7.59765625" style="48" customWidth="1"/>
    <col min="1537" max="1539" width="11.09765625" style="48" customWidth="1"/>
    <col min="1540" max="1540" width="9.3984375" style="48" customWidth="1"/>
    <col min="1541" max="1543" width="12" style="48" customWidth="1"/>
    <col min="1544" max="1544" width="11.09765625" style="48" customWidth="1"/>
    <col min="1545" max="1545" width="12.8984375" style="48" customWidth="1"/>
    <col min="1546" max="1546" width="8.3984375" style="48" customWidth="1"/>
    <col min="1547" max="1547" width="12.8984375" style="48" customWidth="1"/>
    <col min="1548" max="1549" width="13.69921875" style="48" customWidth="1"/>
    <col min="1550" max="1550" width="10.296875" style="48" customWidth="1"/>
    <col min="1551" max="1551" width="12.8984375" style="48" customWidth="1"/>
    <col min="1552" max="1552" width="9.296875" style="48" bestFit="1" customWidth="1"/>
    <col min="1553" max="1553" width="15.3984375" style="48" customWidth="1"/>
    <col min="1554" max="1790" width="9" style="48"/>
    <col min="1791" max="1791" width="5.8984375" style="48" customWidth="1"/>
    <col min="1792" max="1792" width="7.59765625" style="48" customWidth="1"/>
    <col min="1793" max="1795" width="11.09765625" style="48" customWidth="1"/>
    <col min="1796" max="1796" width="9.3984375" style="48" customWidth="1"/>
    <col min="1797" max="1799" width="12" style="48" customWidth="1"/>
    <col min="1800" max="1800" width="11.09765625" style="48" customWidth="1"/>
    <col min="1801" max="1801" width="12.8984375" style="48" customWidth="1"/>
    <col min="1802" max="1802" width="8.3984375" style="48" customWidth="1"/>
    <col min="1803" max="1803" width="12.8984375" style="48" customWidth="1"/>
    <col min="1804" max="1805" width="13.69921875" style="48" customWidth="1"/>
    <col min="1806" max="1806" width="10.296875" style="48" customWidth="1"/>
    <col min="1807" max="1807" width="12.8984375" style="48" customWidth="1"/>
    <col min="1808" max="1808" width="9.296875" style="48" bestFit="1" customWidth="1"/>
    <col min="1809" max="1809" width="15.3984375" style="48" customWidth="1"/>
    <col min="1810" max="2046" width="9" style="48"/>
    <col min="2047" max="2047" width="5.8984375" style="48" customWidth="1"/>
    <col min="2048" max="2048" width="7.59765625" style="48" customWidth="1"/>
    <col min="2049" max="2051" width="11.09765625" style="48" customWidth="1"/>
    <col min="2052" max="2052" width="9.3984375" style="48" customWidth="1"/>
    <col min="2053" max="2055" width="12" style="48" customWidth="1"/>
    <col min="2056" max="2056" width="11.09765625" style="48" customWidth="1"/>
    <col min="2057" max="2057" width="12.8984375" style="48" customWidth="1"/>
    <col min="2058" max="2058" width="8.3984375" style="48" customWidth="1"/>
    <col min="2059" max="2059" width="12.8984375" style="48" customWidth="1"/>
    <col min="2060" max="2061" width="13.69921875" style="48" customWidth="1"/>
    <col min="2062" max="2062" width="10.296875" style="48" customWidth="1"/>
    <col min="2063" max="2063" width="12.8984375" style="48" customWidth="1"/>
    <col min="2064" max="2064" width="9.296875" style="48" bestFit="1" customWidth="1"/>
    <col min="2065" max="2065" width="15.3984375" style="48" customWidth="1"/>
    <col min="2066" max="2302" width="9" style="48"/>
    <col min="2303" max="2303" width="5.8984375" style="48" customWidth="1"/>
    <col min="2304" max="2304" width="7.59765625" style="48" customWidth="1"/>
    <col min="2305" max="2307" width="11.09765625" style="48" customWidth="1"/>
    <col min="2308" max="2308" width="9.3984375" style="48" customWidth="1"/>
    <col min="2309" max="2311" width="12" style="48" customWidth="1"/>
    <col min="2312" max="2312" width="11.09765625" style="48" customWidth="1"/>
    <col min="2313" max="2313" width="12.8984375" style="48" customWidth="1"/>
    <col min="2314" max="2314" width="8.3984375" style="48" customWidth="1"/>
    <col min="2315" max="2315" width="12.8984375" style="48" customWidth="1"/>
    <col min="2316" max="2317" width="13.69921875" style="48" customWidth="1"/>
    <col min="2318" max="2318" width="10.296875" style="48" customWidth="1"/>
    <col min="2319" max="2319" width="12.8984375" style="48" customWidth="1"/>
    <col min="2320" max="2320" width="9.296875" style="48" bestFit="1" customWidth="1"/>
    <col min="2321" max="2321" width="15.3984375" style="48" customWidth="1"/>
    <col min="2322" max="2558" width="9" style="48"/>
    <col min="2559" max="2559" width="5.8984375" style="48" customWidth="1"/>
    <col min="2560" max="2560" width="7.59765625" style="48" customWidth="1"/>
    <col min="2561" max="2563" width="11.09765625" style="48" customWidth="1"/>
    <col min="2564" max="2564" width="9.3984375" style="48" customWidth="1"/>
    <col min="2565" max="2567" width="12" style="48" customWidth="1"/>
    <col min="2568" max="2568" width="11.09765625" style="48" customWidth="1"/>
    <col min="2569" max="2569" width="12.8984375" style="48" customWidth="1"/>
    <col min="2570" max="2570" width="8.3984375" style="48" customWidth="1"/>
    <col min="2571" max="2571" width="12.8984375" style="48" customWidth="1"/>
    <col min="2572" max="2573" width="13.69921875" style="48" customWidth="1"/>
    <col min="2574" max="2574" width="10.296875" style="48" customWidth="1"/>
    <col min="2575" max="2575" width="12.8984375" style="48" customWidth="1"/>
    <col min="2576" max="2576" width="9.296875" style="48" bestFit="1" customWidth="1"/>
    <col min="2577" max="2577" width="15.3984375" style="48" customWidth="1"/>
    <col min="2578" max="2814" width="9" style="48"/>
    <col min="2815" max="2815" width="5.8984375" style="48" customWidth="1"/>
    <col min="2816" max="2816" width="7.59765625" style="48" customWidth="1"/>
    <col min="2817" max="2819" width="11.09765625" style="48" customWidth="1"/>
    <col min="2820" max="2820" width="9.3984375" style="48" customWidth="1"/>
    <col min="2821" max="2823" width="12" style="48" customWidth="1"/>
    <col min="2824" max="2824" width="11.09765625" style="48" customWidth="1"/>
    <col min="2825" max="2825" width="12.8984375" style="48" customWidth="1"/>
    <col min="2826" max="2826" width="8.3984375" style="48" customWidth="1"/>
    <col min="2827" max="2827" width="12.8984375" style="48" customWidth="1"/>
    <col min="2828" max="2829" width="13.69921875" style="48" customWidth="1"/>
    <col min="2830" max="2830" width="10.296875" style="48" customWidth="1"/>
    <col min="2831" max="2831" width="12.8984375" style="48" customWidth="1"/>
    <col min="2832" max="2832" width="9.296875" style="48" bestFit="1" customWidth="1"/>
    <col min="2833" max="2833" width="15.3984375" style="48" customWidth="1"/>
    <col min="2834" max="3070" width="9" style="48"/>
    <col min="3071" max="3071" width="5.8984375" style="48" customWidth="1"/>
    <col min="3072" max="3072" width="7.59765625" style="48" customWidth="1"/>
    <col min="3073" max="3075" width="11.09765625" style="48" customWidth="1"/>
    <col min="3076" max="3076" width="9.3984375" style="48" customWidth="1"/>
    <col min="3077" max="3079" width="12" style="48" customWidth="1"/>
    <col min="3080" max="3080" width="11.09765625" style="48" customWidth="1"/>
    <col min="3081" max="3081" width="12.8984375" style="48" customWidth="1"/>
    <col min="3082" max="3082" width="8.3984375" style="48" customWidth="1"/>
    <col min="3083" max="3083" width="12.8984375" style="48" customWidth="1"/>
    <col min="3084" max="3085" width="13.69921875" style="48" customWidth="1"/>
    <col min="3086" max="3086" width="10.296875" style="48" customWidth="1"/>
    <col min="3087" max="3087" width="12.8984375" style="48" customWidth="1"/>
    <col min="3088" max="3088" width="9.296875" style="48" bestFit="1" customWidth="1"/>
    <col min="3089" max="3089" width="15.3984375" style="48" customWidth="1"/>
    <col min="3090" max="3326" width="9" style="48"/>
    <col min="3327" max="3327" width="5.8984375" style="48" customWidth="1"/>
    <col min="3328" max="3328" width="7.59765625" style="48" customWidth="1"/>
    <col min="3329" max="3331" width="11.09765625" style="48" customWidth="1"/>
    <col min="3332" max="3332" width="9.3984375" style="48" customWidth="1"/>
    <col min="3333" max="3335" width="12" style="48" customWidth="1"/>
    <col min="3336" max="3336" width="11.09765625" style="48" customWidth="1"/>
    <col min="3337" max="3337" width="12.8984375" style="48" customWidth="1"/>
    <col min="3338" max="3338" width="8.3984375" style="48" customWidth="1"/>
    <col min="3339" max="3339" width="12.8984375" style="48" customWidth="1"/>
    <col min="3340" max="3341" width="13.69921875" style="48" customWidth="1"/>
    <col min="3342" max="3342" width="10.296875" style="48" customWidth="1"/>
    <col min="3343" max="3343" width="12.8984375" style="48" customWidth="1"/>
    <col min="3344" max="3344" width="9.296875" style="48" bestFit="1" customWidth="1"/>
    <col min="3345" max="3345" width="15.3984375" style="48" customWidth="1"/>
    <col min="3346" max="3582" width="9" style="48"/>
    <col min="3583" max="3583" width="5.8984375" style="48" customWidth="1"/>
    <col min="3584" max="3584" width="7.59765625" style="48" customWidth="1"/>
    <col min="3585" max="3587" width="11.09765625" style="48" customWidth="1"/>
    <col min="3588" max="3588" width="9.3984375" style="48" customWidth="1"/>
    <col min="3589" max="3591" width="12" style="48" customWidth="1"/>
    <col min="3592" max="3592" width="11.09765625" style="48" customWidth="1"/>
    <col min="3593" max="3593" width="12.8984375" style="48" customWidth="1"/>
    <col min="3594" max="3594" width="8.3984375" style="48" customWidth="1"/>
    <col min="3595" max="3595" width="12.8984375" style="48" customWidth="1"/>
    <col min="3596" max="3597" width="13.69921875" style="48" customWidth="1"/>
    <col min="3598" max="3598" width="10.296875" style="48" customWidth="1"/>
    <col min="3599" max="3599" width="12.8984375" style="48" customWidth="1"/>
    <col min="3600" max="3600" width="9.296875" style="48" bestFit="1" customWidth="1"/>
    <col min="3601" max="3601" width="15.3984375" style="48" customWidth="1"/>
    <col min="3602" max="3838" width="9" style="48"/>
    <col min="3839" max="3839" width="5.8984375" style="48" customWidth="1"/>
    <col min="3840" max="3840" width="7.59765625" style="48" customWidth="1"/>
    <col min="3841" max="3843" width="11.09765625" style="48" customWidth="1"/>
    <col min="3844" max="3844" width="9.3984375" style="48" customWidth="1"/>
    <col min="3845" max="3847" width="12" style="48" customWidth="1"/>
    <col min="3848" max="3848" width="11.09765625" style="48" customWidth="1"/>
    <col min="3849" max="3849" width="12.8984375" style="48" customWidth="1"/>
    <col min="3850" max="3850" width="8.3984375" style="48" customWidth="1"/>
    <col min="3851" max="3851" width="12.8984375" style="48" customWidth="1"/>
    <col min="3852" max="3853" width="13.69921875" style="48" customWidth="1"/>
    <col min="3854" max="3854" width="10.296875" style="48" customWidth="1"/>
    <col min="3855" max="3855" width="12.8984375" style="48" customWidth="1"/>
    <col min="3856" max="3856" width="9.296875" style="48" bestFit="1" customWidth="1"/>
    <col min="3857" max="3857" width="15.3984375" style="48" customWidth="1"/>
    <col min="3858" max="4094" width="9" style="48"/>
    <col min="4095" max="4095" width="5.8984375" style="48" customWidth="1"/>
    <col min="4096" max="4096" width="7.59765625" style="48" customWidth="1"/>
    <col min="4097" max="4099" width="11.09765625" style="48" customWidth="1"/>
    <col min="4100" max="4100" width="9.3984375" style="48" customWidth="1"/>
    <col min="4101" max="4103" width="12" style="48" customWidth="1"/>
    <col min="4104" max="4104" width="11.09765625" style="48" customWidth="1"/>
    <col min="4105" max="4105" width="12.8984375" style="48" customWidth="1"/>
    <col min="4106" max="4106" width="8.3984375" style="48" customWidth="1"/>
    <col min="4107" max="4107" width="12.8984375" style="48" customWidth="1"/>
    <col min="4108" max="4109" width="13.69921875" style="48" customWidth="1"/>
    <col min="4110" max="4110" width="10.296875" style="48" customWidth="1"/>
    <col min="4111" max="4111" width="12.8984375" style="48" customWidth="1"/>
    <col min="4112" max="4112" width="9.296875" style="48" bestFit="1" customWidth="1"/>
    <col min="4113" max="4113" width="15.3984375" style="48" customWidth="1"/>
    <col min="4114" max="4350" width="9" style="48"/>
    <col min="4351" max="4351" width="5.8984375" style="48" customWidth="1"/>
    <col min="4352" max="4352" width="7.59765625" style="48" customWidth="1"/>
    <col min="4353" max="4355" width="11.09765625" style="48" customWidth="1"/>
    <col min="4356" max="4356" width="9.3984375" style="48" customWidth="1"/>
    <col min="4357" max="4359" width="12" style="48" customWidth="1"/>
    <col min="4360" max="4360" width="11.09765625" style="48" customWidth="1"/>
    <col min="4361" max="4361" width="12.8984375" style="48" customWidth="1"/>
    <col min="4362" max="4362" width="8.3984375" style="48" customWidth="1"/>
    <col min="4363" max="4363" width="12.8984375" style="48" customWidth="1"/>
    <col min="4364" max="4365" width="13.69921875" style="48" customWidth="1"/>
    <col min="4366" max="4366" width="10.296875" style="48" customWidth="1"/>
    <col min="4367" max="4367" width="12.8984375" style="48" customWidth="1"/>
    <col min="4368" max="4368" width="9.296875" style="48" bestFit="1" customWidth="1"/>
    <col min="4369" max="4369" width="15.3984375" style="48" customWidth="1"/>
    <col min="4370" max="4606" width="9" style="48"/>
    <col min="4607" max="4607" width="5.8984375" style="48" customWidth="1"/>
    <col min="4608" max="4608" width="7.59765625" style="48" customWidth="1"/>
    <col min="4609" max="4611" width="11.09765625" style="48" customWidth="1"/>
    <col min="4612" max="4612" width="9.3984375" style="48" customWidth="1"/>
    <col min="4613" max="4615" width="12" style="48" customWidth="1"/>
    <col min="4616" max="4616" width="11.09765625" style="48" customWidth="1"/>
    <col min="4617" max="4617" width="12.8984375" style="48" customWidth="1"/>
    <col min="4618" max="4618" width="8.3984375" style="48" customWidth="1"/>
    <col min="4619" max="4619" width="12.8984375" style="48" customWidth="1"/>
    <col min="4620" max="4621" width="13.69921875" style="48" customWidth="1"/>
    <col min="4622" max="4622" width="10.296875" style="48" customWidth="1"/>
    <col min="4623" max="4623" width="12.8984375" style="48" customWidth="1"/>
    <col min="4624" max="4624" width="9.296875" style="48" bestFit="1" customWidth="1"/>
    <col min="4625" max="4625" width="15.3984375" style="48" customWidth="1"/>
    <col min="4626" max="4862" width="9" style="48"/>
    <col min="4863" max="4863" width="5.8984375" style="48" customWidth="1"/>
    <col min="4864" max="4864" width="7.59765625" style="48" customWidth="1"/>
    <col min="4865" max="4867" width="11.09765625" style="48" customWidth="1"/>
    <col min="4868" max="4868" width="9.3984375" style="48" customWidth="1"/>
    <col min="4869" max="4871" width="12" style="48" customWidth="1"/>
    <col min="4872" max="4872" width="11.09765625" style="48" customWidth="1"/>
    <col min="4873" max="4873" width="12.8984375" style="48" customWidth="1"/>
    <col min="4874" max="4874" width="8.3984375" style="48" customWidth="1"/>
    <col min="4875" max="4875" width="12.8984375" style="48" customWidth="1"/>
    <col min="4876" max="4877" width="13.69921875" style="48" customWidth="1"/>
    <col min="4878" max="4878" width="10.296875" style="48" customWidth="1"/>
    <col min="4879" max="4879" width="12.8984375" style="48" customWidth="1"/>
    <col min="4880" max="4880" width="9.296875" style="48" bestFit="1" customWidth="1"/>
    <col min="4881" max="4881" width="15.3984375" style="48" customWidth="1"/>
    <col min="4882" max="5118" width="9" style="48"/>
    <col min="5119" max="5119" width="5.8984375" style="48" customWidth="1"/>
    <col min="5120" max="5120" width="7.59765625" style="48" customWidth="1"/>
    <col min="5121" max="5123" width="11.09765625" style="48" customWidth="1"/>
    <col min="5124" max="5124" width="9.3984375" style="48" customWidth="1"/>
    <col min="5125" max="5127" width="12" style="48" customWidth="1"/>
    <col min="5128" max="5128" width="11.09765625" style="48" customWidth="1"/>
    <col min="5129" max="5129" width="12.8984375" style="48" customWidth="1"/>
    <col min="5130" max="5130" width="8.3984375" style="48" customWidth="1"/>
    <col min="5131" max="5131" width="12.8984375" style="48" customWidth="1"/>
    <col min="5132" max="5133" width="13.69921875" style="48" customWidth="1"/>
    <col min="5134" max="5134" width="10.296875" style="48" customWidth="1"/>
    <col min="5135" max="5135" width="12.8984375" style="48" customWidth="1"/>
    <col min="5136" max="5136" width="9.296875" style="48" bestFit="1" customWidth="1"/>
    <col min="5137" max="5137" width="15.3984375" style="48" customWidth="1"/>
    <col min="5138" max="5374" width="9" style="48"/>
    <col min="5375" max="5375" width="5.8984375" style="48" customWidth="1"/>
    <col min="5376" max="5376" width="7.59765625" style="48" customWidth="1"/>
    <col min="5377" max="5379" width="11.09765625" style="48" customWidth="1"/>
    <col min="5380" max="5380" width="9.3984375" style="48" customWidth="1"/>
    <col min="5381" max="5383" width="12" style="48" customWidth="1"/>
    <col min="5384" max="5384" width="11.09765625" style="48" customWidth="1"/>
    <col min="5385" max="5385" width="12.8984375" style="48" customWidth="1"/>
    <col min="5386" max="5386" width="8.3984375" style="48" customWidth="1"/>
    <col min="5387" max="5387" width="12.8984375" style="48" customWidth="1"/>
    <col min="5388" max="5389" width="13.69921875" style="48" customWidth="1"/>
    <col min="5390" max="5390" width="10.296875" style="48" customWidth="1"/>
    <col min="5391" max="5391" width="12.8984375" style="48" customWidth="1"/>
    <col min="5392" max="5392" width="9.296875" style="48" bestFit="1" customWidth="1"/>
    <col min="5393" max="5393" width="15.3984375" style="48" customWidth="1"/>
    <col min="5394" max="5630" width="9" style="48"/>
    <col min="5631" max="5631" width="5.8984375" style="48" customWidth="1"/>
    <col min="5632" max="5632" width="7.59765625" style="48" customWidth="1"/>
    <col min="5633" max="5635" width="11.09765625" style="48" customWidth="1"/>
    <col min="5636" max="5636" width="9.3984375" style="48" customWidth="1"/>
    <col min="5637" max="5639" width="12" style="48" customWidth="1"/>
    <col min="5640" max="5640" width="11.09765625" style="48" customWidth="1"/>
    <col min="5641" max="5641" width="12.8984375" style="48" customWidth="1"/>
    <col min="5642" max="5642" width="8.3984375" style="48" customWidth="1"/>
    <col min="5643" max="5643" width="12.8984375" style="48" customWidth="1"/>
    <col min="5644" max="5645" width="13.69921875" style="48" customWidth="1"/>
    <col min="5646" max="5646" width="10.296875" style="48" customWidth="1"/>
    <col min="5647" max="5647" width="12.8984375" style="48" customWidth="1"/>
    <col min="5648" max="5648" width="9.296875" style="48" bestFit="1" customWidth="1"/>
    <col min="5649" max="5649" width="15.3984375" style="48" customWidth="1"/>
    <col min="5650" max="5886" width="9" style="48"/>
    <col min="5887" max="5887" width="5.8984375" style="48" customWidth="1"/>
    <col min="5888" max="5888" width="7.59765625" style="48" customWidth="1"/>
    <col min="5889" max="5891" width="11.09765625" style="48" customWidth="1"/>
    <col min="5892" max="5892" width="9.3984375" style="48" customWidth="1"/>
    <col min="5893" max="5895" width="12" style="48" customWidth="1"/>
    <col min="5896" max="5896" width="11.09765625" style="48" customWidth="1"/>
    <col min="5897" max="5897" width="12.8984375" style="48" customWidth="1"/>
    <col min="5898" max="5898" width="8.3984375" style="48" customWidth="1"/>
    <col min="5899" max="5899" width="12.8984375" style="48" customWidth="1"/>
    <col min="5900" max="5901" width="13.69921875" style="48" customWidth="1"/>
    <col min="5902" max="5902" width="10.296875" style="48" customWidth="1"/>
    <col min="5903" max="5903" width="12.8984375" style="48" customWidth="1"/>
    <col min="5904" max="5904" width="9.296875" style="48" bestFit="1" customWidth="1"/>
    <col min="5905" max="5905" width="15.3984375" style="48" customWidth="1"/>
    <col min="5906" max="6142" width="9" style="48"/>
    <col min="6143" max="6143" width="5.8984375" style="48" customWidth="1"/>
    <col min="6144" max="6144" width="7.59765625" style="48" customWidth="1"/>
    <col min="6145" max="6147" width="11.09765625" style="48" customWidth="1"/>
    <col min="6148" max="6148" width="9.3984375" style="48" customWidth="1"/>
    <col min="6149" max="6151" width="12" style="48" customWidth="1"/>
    <col min="6152" max="6152" width="11.09765625" style="48" customWidth="1"/>
    <col min="6153" max="6153" width="12.8984375" style="48" customWidth="1"/>
    <col min="6154" max="6154" width="8.3984375" style="48" customWidth="1"/>
    <col min="6155" max="6155" width="12.8984375" style="48" customWidth="1"/>
    <col min="6156" max="6157" width="13.69921875" style="48" customWidth="1"/>
    <col min="6158" max="6158" width="10.296875" style="48" customWidth="1"/>
    <col min="6159" max="6159" width="12.8984375" style="48" customWidth="1"/>
    <col min="6160" max="6160" width="9.296875" style="48" bestFit="1" customWidth="1"/>
    <col min="6161" max="6161" width="15.3984375" style="48" customWidth="1"/>
    <col min="6162" max="6398" width="9" style="48"/>
    <col min="6399" max="6399" width="5.8984375" style="48" customWidth="1"/>
    <col min="6400" max="6400" width="7.59765625" style="48" customWidth="1"/>
    <col min="6401" max="6403" width="11.09765625" style="48" customWidth="1"/>
    <col min="6404" max="6404" width="9.3984375" style="48" customWidth="1"/>
    <col min="6405" max="6407" width="12" style="48" customWidth="1"/>
    <col min="6408" max="6408" width="11.09765625" style="48" customWidth="1"/>
    <col min="6409" max="6409" width="12.8984375" style="48" customWidth="1"/>
    <col min="6410" max="6410" width="8.3984375" style="48" customWidth="1"/>
    <col min="6411" max="6411" width="12.8984375" style="48" customWidth="1"/>
    <col min="6412" max="6413" width="13.69921875" style="48" customWidth="1"/>
    <col min="6414" max="6414" width="10.296875" style="48" customWidth="1"/>
    <col min="6415" max="6415" width="12.8984375" style="48" customWidth="1"/>
    <col min="6416" max="6416" width="9.296875" style="48" bestFit="1" customWidth="1"/>
    <col min="6417" max="6417" width="15.3984375" style="48" customWidth="1"/>
    <col min="6418" max="6654" width="9" style="48"/>
    <col min="6655" max="6655" width="5.8984375" style="48" customWidth="1"/>
    <col min="6656" max="6656" width="7.59765625" style="48" customWidth="1"/>
    <col min="6657" max="6659" width="11.09765625" style="48" customWidth="1"/>
    <col min="6660" max="6660" width="9.3984375" style="48" customWidth="1"/>
    <col min="6661" max="6663" width="12" style="48" customWidth="1"/>
    <col min="6664" max="6664" width="11.09765625" style="48" customWidth="1"/>
    <col min="6665" max="6665" width="12.8984375" style="48" customWidth="1"/>
    <col min="6666" max="6666" width="8.3984375" style="48" customWidth="1"/>
    <col min="6667" max="6667" width="12.8984375" style="48" customWidth="1"/>
    <col min="6668" max="6669" width="13.69921875" style="48" customWidth="1"/>
    <col min="6670" max="6670" width="10.296875" style="48" customWidth="1"/>
    <col min="6671" max="6671" width="12.8984375" style="48" customWidth="1"/>
    <col min="6672" max="6672" width="9.296875" style="48" bestFit="1" customWidth="1"/>
    <col min="6673" max="6673" width="15.3984375" style="48" customWidth="1"/>
    <col min="6674" max="6910" width="9" style="48"/>
    <col min="6911" max="6911" width="5.8984375" style="48" customWidth="1"/>
    <col min="6912" max="6912" width="7.59765625" style="48" customWidth="1"/>
    <col min="6913" max="6915" width="11.09765625" style="48" customWidth="1"/>
    <col min="6916" max="6916" width="9.3984375" style="48" customWidth="1"/>
    <col min="6917" max="6919" width="12" style="48" customWidth="1"/>
    <col min="6920" max="6920" width="11.09765625" style="48" customWidth="1"/>
    <col min="6921" max="6921" width="12.8984375" style="48" customWidth="1"/>
    <col min="6922" max="6922" width="8.3984375" style="48" customWidth="1"/>
    <col min="6923" max="6923" width="12.8984375" style="48" customWidth="1"/>
    <col min="6924" max="6925" width="13.69921875" style="48" customWidth="1"/>
    <col min="6926" max="6926" width="10.296875" style="48" customWidth="1"/>
    <col min="6927" max="6927" width="12.8984375" style="48" customWidth="1"/>
    <col min="6928" max="6928" width="9.296875" style="48" bestFit="1" customWidth="1"/>
    <col min="6929" max="6929" width="15.3984375" style="48" customWidth="1"/>
    <col min="6930" max="7166" width="9" style="48"/>
    <col min="7167" max="7167" width="5.8984375" style="48" customWidth="1"/>
    <col min="7168" max="7168" width="7.59765625" style="48" customWidth="1"/>
    <col min="7169" max="7171" width="11.09765625" style="48" customWidth="1"/>
    <col min="7172" max="7172" width="9.3984375" style="48" customWidth="1"/>
    <col min="7173" max="7175" width="12" style="48" customWidth="1"/>
    <col min="7176" max="7176" width="11.09765625" style="48" customWidth="1"/>
    <col min="7177" max="7177" width="12.8984375" style="48" customWidth="1"/>
    <col min="7178" max="7178" width="8.3984375" style="48" customWidth="1"/>
    <col min="7179" max="7179" width="12.8984375" style="48" customWidth="1"/>
    <col min="7180" max="7181" width="13.69921875" style="48" customWidth="1"/>
    <col min="7182" max="7182" width="10.296875" style="48" customWidth="1"/>
    <col min="7183" max="7183" width="12.8984375" style="48" customWidth="1"/>
    <col min="7184" max="7184" width="9.296875" style="48" bestFit="1" customWidth="1"/>
    <col min="7185" max="7185" width="15.3984375" style="48" customWidth="1"/>
    <col min="7186" max="7422" width="9" style="48"/>
    <col min="7423" max="7423" width="5.8984375" style="48" customWidth="1"/>
    <col min="7424" max="7424" width="7.59765625" style="48" customWidth="1"/>
    <col min="7425" max="7427" width="11.09765625" style="48" customWidth="1"/>
    <col min="7428" max="7428" width="9.3984375" style="48" customWidth="1"/>
    <col min="7429" max="7431" width="12" style="48" customWidth="1"/>
    <col min="7432" max="7432" width="11.09765625" style="48" customWidth="1"/>
    <col min="7433" max="7433" width="12.8984375" style="48" customWidth="1"/>
    <col min="7434" max="7434" width="8.3984375" style="48" customWidth="1"/>
    <col min="7435" max="7435" width="12.8984375" style="48" customWidth="1"/>
    <col min="7436" max="7437" width="13.69921875" style="48" customWidth="1"/>
    <col min="7438" max="7438" width="10.296875" style="48" customWidth="1"/>
    <col min="7439" max="7439" width="12.8984375" style="48" customWidth="1"/>
    <col min="7440" max="7440" width="9.296875" style="48" bestFit="1" customWidth="1"/>
    <col min="7441" max="7441" width="15.3984375" style="48" customWidth="1"/>
    <col min="7442" max="7678" width="9" style="48"/>
    <col min="7679" max="7679" width="5.8984375" style="48" customWidth="1"/>
    <col min="7680" max="7680" width="7.59765625" style="48" customWidth="1"/>
    <col min="7681" max="7683" width="11.09765625" style="48" customWidth="1"/>
    <col min="7684" max="7684" width="9.3984375" style="48" customWidth="1"/>
    <col min="7685" max="7687" width="12" style="48" customWidth="1"/>
    <col min="7688" max="7688" width="11.09765625" style="48" customWidth="1"/>
    <col min="7689" max="7689" width="12.8984375" style="48" customWidth="1"/>
    <col min="7690" max="7690" width="8.3984375" style="48" customWidth="1"/>
    <col min="7691" max="7691" width="12.8984375" style="48" customWidth="1"/>
    <col min="7692" max="7693" width="13.69921875" style="48" customWidth="1"/>
    <col min="7694" max="7694" width="10.296875" style="48" customWidth="1"/>
    <col min="7695" max="7695" width="12.8984375" style="48" customWidth="1"/>
    <col min="7696" max="7696" width="9.296875" style="48" bestFit="1" customWidth="1"/>
    <col min="7697" max="7697" width="15.3984375" style="48" customWidth="1"/>
    <col min="7698" max="7934" width="9" style="48"/>
    <col min="7935" max="7935" width="5.8984375" style="48" customWidth="1"/>
    <col min="7936" max="7936" width="7.59765625" style="48" customWidth="1"/>
    <col min="7937" max="7939" width="11.09765625" style="48" customWidth="1"/>
    <col min="7940" max="7940" width="9.3984375" style="48" customWidth="1"/>
    <col min="7941" max="7943" width="12" style="48" customWidth="1"/>
    <col min="7944" max="7944" width="11.09765625" style="48" customWidth="1"/>
    <col min="7945" max="7945" width="12.8984375" style="48" customWidth="1"/>
    <col min="7946" max="7946" width="8.3984375" style="48" customWidth="1"/>
    <col min="7947" max="7947" width="12.8984375" style="48" customWidth="1"/>
    <col min="7948" max="7949" width="13.69921875" style="48" customWidth="1"/>
    <col min="7950" max="7950" width="10.296875" style="48" customWidth="1"/>
    <col min="7951" max="7951" width="12.8984375" style="48" customWidth="1"/>
    <col min="7952" max="7952" width="9.296875" style="48" bestFit="1" customWidth="1"/>
    <col min="7953" max="7953" width="15.3984375" style="48" customWidth="1"/>
    <col min="7954" max="8190" width="9" style="48"/>
    <col min="8191" max="8191" width="5.8984375" style="48" customWidth="1"/>
    <col min="8192" max="8192" width="7.59765625" style="48" customWidth="1"/>
    <col min="8193" max="8195" width="11.09765625" style="48" customWidth="1"/>
    <col min="8196" max="8196" width="9.3984375" style="48" customWidth="1"/>
    <col min="8197" max="8199" width="12" style="48" customWidth="1"/>
    <col min="8200" max="8200" width="11.09765625" style="48" customWidth="1"/>
    <col min="8201" max="8201" width="12.8984375" style="48" customWidth="1"/>
    <col min="8202" max="8202" width="8.3984375" style="48" customWidth="1"/>
    <col min="8203" max="8203" width="12.8984375" style="48" customWidth="1"/>
    <col min="8204" max="8205" width="13.69921875" style="48" customWidth="1"/>
    <col min="8206" max="8206" width="10.296875" style="48" customWidth="1"/>
    <col min="8207" max="8207" width="12.8984375" style="48" customWidth="1"/>
    <col min="8208" max="8208" width="9.296875" style="48" bestFit="1" customWidth="1"/>
    <col min="8209" max="8209" width="15.3984375" style="48" customWidth="1"/>
    <col min="8210" max="8446" width="9" style="48"/>
    <col min="8447" max="8447" width="5.8984375" style="48" customWidth="1"/>
    <col min="8448" max="8448" width="7.59765625" style="48" customWidth="1"/>
    <col min="8449" max="8451" width="11.09765625" style="48" customWidth="1"/>
    <col min="8452" max="8452" width="9.3984375" style="48" customWidth="1"/>
    <col min="8453" max="8455" width="12" style="48" customWidth="1"/>
    <col min="8456" max="8456" width="11.09765625" style="48" customWidth="1"/>
    <col min="8457" max="8457" width="12.8984375" style="48" customWidth="1"/>
    <col min="8458" max="8458" width="8.3984375" style="48" customWidth="1"/>
    <col min="8459" max="8459" width="12.8984375" style="48" customWidth="1"/>
    <col min="8460" max="8461" width="13.69921875" style="48" customWidth="1"/>
    <col min="8462" max="8462" width="10.296875" style="48" customWidth="1"/>
    <col min="8463" max="8463" width="12.8984375" style="48" customWidth="1"/>
    <col min="8464" max="8464" width="9.296875" style="48" bestFit="1" customWidth="1"/>
    <col min="8465" max="8465" width="15.3984375" style="48" customWidth="1"/>
    <col min="8466" max="8702" width="9" style="48"/>
    <col min="8703" max="8703" width="5.8984375" style="48" customWidth="1"/>
    <col min="8704" max="8704" width="7.59765625" style="48" customWidth="1"/>
    <col min="8705" max="8707" width="11.09765625" style="48" customWidth="1"/>
    <col min="8708" max="8708" width="9.3984375" style="48" customWidth="1"/>
    <col min="8709" max="8711" width="12" style="48" customWidth="1"/>
    <col min="8712" max="8712" width="11.09765625" style="48" customWidth="1"/>
    <col min="8713" max="8713" width="12.8984375" style="48" customWidth="1"/>
    <col min="8714" max="8714" width="8.3984375" style="48" customWidth="1"/>
    <col min="8715" max="8715" width="12.8984375" style="48" customWidth="1"/>
    <col min="8716" max="8717" width="13.69921875" style="48" customWidth="1"/>
    <col min="8718" max="8718" width="10.296875" style="48" customWidth="1"/>
    <col min="8719" max="8719" width="12.8984375" style="48" customWidth="1"/>
    <col min="8720" max="8720" width="9.296875" style="48" bestFit="1" customWidth="1"/>
    <col min="8721" max="8721" width="15.3984375" style="48" customWidth="1"/>
    <col min="8722" max="8958" width="9" style="48"/>
    <col min="8959" max="8959" width="5.8984375" style="48" customWidth="1"/>
    <col min="8960" max="8960" width="7.59765625" style="48" customWidth="1"/>
    <col min="8961" max="8963" width="11.09765625" style="48" customWidth="1"/>
    <col min="8964" max="8964" width="9.3984375" style="48" customWidth="1"/>
    <col min="8965" max="8967" width="12" style="48" customWidth="1"/>
    <col min="8968" max="8968" width="11.09765625" style="48" customWidth="1"/>
    <col min="8969" max="8969" width="12.8984375" style="48" customWidth="1"/>
    <col min="8970" max="8970" width="8.3984375" style="48" customWidth="1"/>
    <col min="8971" max="8971" width="12.8984375" style="48" customWidth="1"/>
    <col min="8972" max="8973" width="13.69921875" style="48" customWidth="1"/>
    <col min="8974" max="8974" width="10.296875" style="48" customWidth="1"/>
    <col min="8975" max="8975" width="12.8984375" style="48" customWidth="1"/>
    <col min="8976" max="8976" width="9.296875" style="48" bestFit="1" customWidth="1"/>
    <col min="8977" max="8977" width="15.3984375" style="48" customWidth="1"/>
    <col min="8978" max="9214" width="9" style="48"/>
    <col min="9215" max="9215" width="5.8984375" style="48" customWidth="1"/>
    <col min="9216" max="9216" width="7.59765625" style="48" customWidth="1"/>
    <col min="9217" max="9219" width="11.09765625" style="48" customWidth="1"/>
    <col min="9220" max="9220" width="9.3984375" style="48" customWidth="1"/>
    <col min="9221" max="9223" width="12" style="48" customWidth="1"/>
    <col min="9224" max="9224" width="11.09765625" style="48" customWidth="1"/>
    <col min="9225" max="9225" width="12.8984375" style="48" customWidth="1"/>
    <col min="9226" max="9226" width="8.3984375" style="48" customWidth="1"/>
    <col min="9227" max="9227" width="12.8984375" style="48" customWidth="1"/>
    <col min="9228" max="9229" width="13.69921875" style="48" customWidth="1"/>
    <col min="9230" max="9230" width="10.296875" style="48" customWidth="1"/>
    <col min="9231" max="9231" width="12.8984375" style="48" customWidth="1"/>
    <col min="9232" max="9232" width="9.296875" style="48" bestFit="1" customWidth="1"/>
    <col min="9233" max="9233" width="15.3984375" style="48" customWidth="1"/>
    <col min="9234" max="9470" width="9" style="48"/>
    <col min="9471" max="9471" width="5.8984375" style="48" customWidth="1"/>
    <col min="9472" max="9472" width="7.59765625" style="48" customWidth="1"/>
    <col min="9473" max="9475" width="11.09765625" style="48" customWidth="1"/>
    <col min="9476" max="9476" width="9.3984375" style="48" customWidth="1"/>
    <col min="9477" max="9479" width="12" style="48" customWidth="1"/>
    <col min="9480" max="9480" width="11.09765625" style="48" customWidth="1"/>
    <col min="9481" max="9481" width="12.8984375" style="48" customWidth="1"/>
    <col min="9482" max="9482" width="8.3984375" style="48" customWidth="1"/>
    <col min="9483" max="9483" width="12.8984375" style="48" customWidth="1"/>
    <col min="9484" max="9485" width="13.69921875" style="48" customWidth="1"/>
    <col min="9486" max="9486" width="10.296875" style="48" customWidth="1"/>
    <col min="9487" max="9487" width="12.8984375" style="48" customWidth="1"/>
    <col min="9488" max="9488" width="9.296875" style="48" bestFit="1" customWidth="1"/>
    <col min="9489" max="9489" width="15.3984375" style="48" customWidth="1"/>
    <col min="9490" max="9726" width="9" style="48"/>
    <col min="9727" max="9727" width="5.8984375" style="48" customWidth="1"/>
    <col min="9728" max="9728" width="7.59765625" style="48" customWidth="1"/>
    <col min="9729" max="9731" width="11.09765625" style="48" customWidth="1"/>
    <col min="9732" max="9732" width="9.3984375" style="48" customWidth="1"/>
    <col min="9733" max="9735" width="12" style="48" customWidth="1"/>
    <col min="9736" max="9736" width="11.09765625" style="48" customWidth="1"/>
    <col min="9737" max="9737" width="12.8984375" style="48" customWidth="1"/>
    <col min="9738" max="9738" width="8.3984375" style="48" customWidth="1"/>
    <col min="9739" max="9739" width="12.8984375" style="48" customWidth="1"/>
    <col min="9740" max="9741" width="13.69921875" style="48" customWidth="1"/>
    <col min="9742" max="9742" width="10.296875" style="48" customWidth="1"/>
    <col min="9743" max="9743" width="12.8984375" style="48" customWidth="1"/>
    <col min="9744" max="9744" width="9.296875" style="48" bestFit="1" customWidth="1"/>
    <col min="9745" max="9745" width="15.3984375" style="48" customWidth="1"/>
    <col min="9746" max="9982" width="9" style="48"/>
    <col min="9983" max="9983" width="5.8984375" style="48" customWidth="1"/>
    <col min="9984" max="9984" width="7.59765625" style="48" customWidth="1"/>
    <col min="9985" max="9987" width="11.09765625" style="48" customWidth="1"/>
    <col min="9988" max="9988" width="9.3984375" style="48" customWidth="1"/>
    <col min="9989" max="9991" width="12" style="48" customWidth="1"/>
    <col min="9992" max="9992" width="11.09765625" style="48" customWidth="1"/>
    <col min="9993" max="9993" width="12.8984375" style="48" customWidth="1"/>
    <col min="9994" max="9994" width="8.3984375" style="48" customWidth="1"/>
    <col min="9995" max="9995" width="12.8984375" style="48" customWidth="1"/>
    <col min="9996" max="9997" width="13.69921875" style="48" customWidth="1"/>
    <col min="9998" max="9998" width="10.296875" style="48" customWidth="1"/>
    <col min="9999" max="9999" width="12.8984375" style="48" customWidth="1"/>
    <col min="10000" max="10000" width="9.296875" style="48" bestFit="1" customWidth="1"/>
    <col min="10001" max="10001" width="15.3984375" style="48" customWidth="1"/>
    <col min="10002" max="10238" width="9" style="48"/>
    <col min="10239" max="10239" width="5.8984375" style="48" customWidth="1"/>
    <col min="10240" max="10240" width="7.59765625" style="48" customWidth="1"/>
    <col min="10241" max="10243" width="11.09765625" style="48" customWidth="1"/>
    <col min="10244" max="10244" width="9.3984375" style="48" customWidth="1"/>
    <col min="10245" max="10247" width="12" style="48" customWidth="1"/>
    <col min="10248" max="10248" width="11.09765625" style="48" customWidth="1"/>
    <col min="10249" max="10249" width="12.8984375" style="48" customWidth="1"/>
    <col min="10250" max="10250" width="8.3984375" style="48" customWidth="1"/>
    <col min="10251" max="10251" width="12.8984375" style="48" customWidth="1"/>
    <col min="10252" max="10253" width="13.69921875" style="48" customWidth="1"/>
    <col min="10254" max="10254" width="10.296875" style="48" customWidth="1"/>
    <col min="10255" max="10255" width="12.8984375" style="48" customWidth="1"/>
    <col min="10256" max="10256" width="9.296875" style="48" bestFit="1" customWidth="1"/>
    <col min="10257" max="10257" width="15.3984375" style="48" customWidth="1"/>
    <col min="10258" max="10494" width="9" style="48"/>
    <col min="10495" max="10495" width="5.8984375" style="48" customWidth="1"/>
    <col min="10496" max="10496" width="7.59765625" style="48" customWidth="1"/>
    <col min="10497" max="10499" width="11.09765625" style="48" customWidth="1"/>
    <col min="10500" max="10500" width="9.3984375" style="48" customWidth="1"/>
    <col min="10501" max="10503" width="12" style="48" customWidth="1"/>
    <col min="10504" max="10504" width="11.09765625" style="48" customWidth="1"/>
    <col min="10505" max="10505" width="12.8984375" style="48" customWidth="1"/>
    <col min="10506" max="10506" width="8.3984375" style="48" customWidth="1"/>
    <col min="10507" max="10507" width="12.8984375" style="48" customWidth="1"/>
    <col min="10508" max="10509" width="13.69921875" style="48" customWidth="1"/>
    <col min="10510" max="10510" width="10.296875" style="48" customWidth="1"/>
    <col min="10511" max="10511" width="12.8984375" style="48" customWidth="1"/>
    <col min="10512" max="10512" width="9.296875" style="48" bestFit="1" customWidth="1"/>
    <col min="10513" max="10513" width="15.3984375" style="48" customWidth="1"/>
    <col min="10514" max="10750" width="9" style="48"/>
    <col min="10751" max="10751" width="5.8984375" style="48" customWidth="1"/>
    <col min="10752" max="10752" width="7.59765625" style="48" customWidth="1"/>
    <col min="10753" max="10755" width="11.09765625" style="48" customWidth="1"/>
    <col min="10756" max="10756" width="9.3984375" style="48" customWidth="1"/>
    <col min="10757" max="10759" width="12" style="48" customWidth="1"/>
    <col min="10760" max="10760" width="11.09765625" style="48" customWidth="1"/>
    <col min="10761" max="10761" width="12.8984375" style="48" customWidth="1"/>
    <col min="10762" max="10762" width="8.3984375" style="48" customWidth="1"/>
    <col min="10763" max="10763" width="12.8984375" style="48" customWidth="1"/>
    <col min="10764" max="10765" width="13.69921875" style="48" customWidth="1"/>
    <col min="10766" max="10766" width="10.296875" style="48" customWidth="1"/>
    <col min="10767" max="10767" width="12.8984375" style="48" customWidth="1"/>
    <col min="10768" max="10768" width="9.296875" style="48" bestFit="1" customWidth="1"/>
    <col min="10769" max="10769" width="15.3984375" style="48" customWidth="1"/>
    <col min="10770" max="11006" width="9" style="48"/>
    <col min="11007" max="11007" width="5.8984375" style="48" customWidth="1"/>
    <col min="11008" max="11008" width="7.59765625" style="48" customWidth="1"/>
    <col min="11009" max="11011" width="11.09765625" style="48" customWidth="1"/>
    <col min="11012" max="11012" width="9.3984375" style="48" customWidth="1"/>
    <col min="11013" max="11015" width="12" style="48" customWidth="1"/>
    <col min="11016" max="11016" width="11.09765625" style="48" customWidth="1"/>
    <col min="11017" max="11017" width="12.8984375" style="48" customWidth="1"/>
    <col min="11018" max="11018" width="8.3984375" style="48" customWidth="1"/>
    <col min="11019" max="11019" width="12.8984375" style="48" customWidth="1"/>
    <col min="11020" max="11021" width="13.69921875" style="48" customWidth="1"/>
    <col min="11022" max="11022" width="10.296875" style="48" customWidth="1"/>
    <col min="11023" max="11023" width="12.8984375" style="48" customWidth="1"/>
    <col min="11024" max="11024" width="9.296875" style="48" bestFit="1" customWidth="1"/>
    <col min="11025" max="11025" width="15.3984375" style="48" customWidth="1"/>
    <col min="11026" max="11262" width="9" style="48"/>
    <col min="11263" max="11263" width="5.8984375" style="48" customWidth="1"/>
    <col min="11264" max="11264" width="7.59765625" style="48" customWidth="1"/>
    <col min="11265" max="11267" width="11.09765625" style="48" customWidth="1"/>
    <col min="11268" max="11268" width="9.3984375" style="48" customWidth="1"/>
    <col min="11269" max="11271" width="12" style="48" customWidth="1"/>
    <col min="11272" max="11272" width="11.09765625" style="48" customWidth="1"/>
    <col min="11273" max="11273" width="12.8984375" style="48" customWidth="1"/>
    <col min="11274" max="11274" width="8.3984375" style="48" customWidth="1"/>
    <col min="11275" max="11275" width="12.8984375" style="48" customWidth="1"/>
    <col min="11276" max="11277" width="13.69921875" style="48" customWidth="1"/>
    <col min="11278" max="11278" width="10.296875" style="48" customWidth="1"/>
    <col min="11279" max="11279" width="12.8984375" style="48" customWidth="1"/>
    <col min="11280" max="11280" width="9.296875" style="48" bestFit="1" customWidth="1"/>
    <col min="11281" max="11281" width="15.3984375" style="48" customWidth="1"/>
    <col min="11282" max="11518" width="9" style="48"/>
    <col min="11519" max="11519" width="5.8984375" style="48" customWidth="1"/>
    <col min="11520" max="11520" width="7.59765625" style="48" customWidth="1"/>
    <col min="11521" max="11523" width="11.09765625" style="48" customWidth="1"/>
    <col min="11524" max="11524" width="9.3984375" style="48" customWidth="1"/>
    <col min="11525" max="11527" width="12" style="48" customWidth="1"/>
    <col min="11528" max="11528" width="11.09765625" style="48" customWidth="1"/>
    <col min="11529" max="11529" width="12.8984375" style="48" customWidth="1"/>
    <col min="11530" max="11530" width="8.3984375" style="48" customWidth="1"/>
    <col min="11531" max="11531" width="12.8984375" style="48" customWidth="1"/>
    <col min="11532" max="11533" width="13.69921875" style="48" customWidth="1"/>
    <col min="11534" max="11534" width="10.296875" style="48" customWidth="1"/>
    <col min="11535" max="11535" width="12.8984375" style="48" customWidth="1"/>
    <col min="11536" max="11536" width="9.296875" style="48" bestFit="1" customWidth="1"/>
    <col min="11537" max="11537" width="15.3984375" style="48" customWidth="1"/>
    <col min="11538" max="11774" width="9" style="48"/>
    <col min="11775" max="11775" width="5.8984375" style="48" customWidth="1"/>
    <col min="11776" max="11776" width="7.59765625" style="48" customWidth="1"/>
    <col min="11777" max="11779" width="11.09765625" style="48" customWidth="1"/>
    <col min="11780" max="11780" width="9.3984375" style="48" customWidth="1"/>
    <col min="11781" max="11783" width="12" style="48" customWidth="1"/>
    <col min="11784" max="11784" width="11.09765625" style="48" customWidth="1"/>
    <col min="11785" max="11785" width="12.8984375" style="48" customWidth="1"/>
    <col min="11786" max="11786" width="8.3984375" style="48" customWidth="1"/>
    <col min="11787" max="11787" width="12.8984375" style="48" customWidth="1"/>
    <col min="11788" max="11789" width="13.69921875" style="48" customWidth="1"/>
    <col min="11790" max="11790" width="10.296875" style="48" customWidth="1"/>
    <col min="11791" max="11791" width="12.8984375" style="48" customWidth="1"/>
    <col min="11792" max="11792" width="9.296875" style="48" bestFit="1" customWidth="1"/>
    <col min="11793" max="11793" width="15.3984375" style="48" customWidth="1"/>
    <col min="11794" max="12030" width="9" style="48"/>
    <col min="12031" max="12031" width="5.8984375" style="48" customWidth="1"/>
    <col min="12032" max="12032" width="7.59765625" style="48" customWidth="1"/>
    <col min="12033" max="12035" width="11.09765625" style="48" customWidth="1"/>
    <col min="12036" max="12036" width="9.3984375" style="48" customWidth="1"/>
    <col min="12037" max="12039" width="12" style="48" customWidth="1"/>
    <col min="12040" max="12040" width="11.09765625" style="48" customWidth="1"/>
    <col min="12041" max="12041" width="12.8984375" style="48" customWidth="1"/>
    <col min="12042" max="12042" width="8.3984375" style="48" customWidth="1"/>
    <col min="12043" max="12043" width="12.8984375" style="48" customWidth="1"/>
    <col min="12044" max="12045" width="13.69921875" style="48" customWidth="1"/>
    <col min="12046" max="12046" width="10.296875" style="48" customWidth="1"/>
    <col min="12047" max="12047" width="12.8984375" style="48" customWidth="1"/>
    <col min="12048" max="12048" width="9.296875" style="48" bestFit="1" customWidth="1"/>
    <col min="12049" max="12049" width="15.3984375" style="48" customWidth="1"/>
    <col min="12050" max="12286" width="9" style="48"/>
    <col min="12287" max="12287" width="5.8984375" style="48" customWidth="1"/>
    <col min="12288" max="12288" width="7.59765625" style="48" customWidth="1"/>
    <col min="12289" max="12291" width="11.09765625" style="48" customWidth="1"/>
    <col min="12292" max="12292" width="9.3984375" style="48" customWidth="1"/>
    <col min="12293" max="12295" width="12" style="48" customWidth="1"/>
    <col min="12296" max="12296" width="11.09765625" style="48" customWidth="1"/>
    <col min="12297" max="12297" width="12.8984375" style="48" customWidth="1"/>
    <col min="12298" max="12298" width="8.3984375" style="48" customWidth="1"/>
    <col min="12299" max="12299" width="12.8984375" style="48" customWidth="1"/>
    <col min="12300" max="12301" width="13.69921875" style="48" customWidth="1"/>
    <col min="12302" max="12302" width="10.296875" style="48" customWidth="1"/>
    <col min="12303" max="12303" width="12.8984375" style="48" customWidth="1"/>
    <col min="12304" max="12304" width="9.296875" style="48" bestFit="1" customWidth="1"/>
    <col min="12305" max="12305" width="15.3984375" style="48" customWidth="1"/>
    <col min="12306" max="12542" width="9" style="48"/>
    <col min="12543" max="12543" width="5.8984375" style="48" customWidth="1"/>
    <col min="12544" max="12544" width="7.59765625" style="48" customWidth="1"/>
    <col min="12545" max="12547" width="11.09765625" style="48" customWidth="1"/>
    <col min="12548" max="12548" width="9.3984375" style="48" customWidth="1"/>
    <col min="12549" max="12551" width="12" style="48" customWidth="1"/>
    <col min="12552" max="12552" width="11.09765625" style="48" customWidth="1"/>
    <col min="12553" max="12553" width="12.8984375" style="48" customWidth="1"/>
    <col min="12554" max="12554" width="8.3984375" style="48" customWidth="1"/>
    <col min="12555" max="12555" width="12.8984375" style="48" customWidth="1"/>
    <col min="12556" max="12557" width="13.69921875" style="48" customWidth="1"/>
    <col min="12558" max="12558" width="10.296875" style="48" customWidth="1"/>
    <col min="12559" max="12559" width="12.8984375" style="48" customWidth="1"/>
    <col min="12560" max="12560" width="9.296875" style="48" bestFit="1" customWidth="1"/>
    <col min="12561" max="12561" width="15.3984375" style="48" customWidth="1"/>
    <col min="12562" max="12798" width="9" style="48"/>
    <col min="12799" max="12799" width="5.8984375" style="48" customWidth="1"/>
    <col min="12800" max="12800" width="7.59765625" style="48" customWidth="1"/>
    <col min="12801" max="12803" width="11.09765625" style="48" customWidth="1"/>
    <col min="12804" max="12804" width="9.3984375" style="48" customWidth="1"/>
    <col min="12805" max="12807" width="12" style="48" customWidth="1"/>
    <col min="12808" max="12808" width="11.09765625" style="48" customWidth="1"/>
    <col min="12809" max="12809" width="12.8984375" style="48" customWidth="1"/>
    <col min="12810" max="12810" width="8.3984375" style="48" customWidth="1"/>
    <col min="12811" max="12811" width="12.8984375" style="48" customWidth="1"/>
    <col min="12812" max="12813" width="13.69921875" style="48" customWidth="1"/>
    <col min="12814" max="12814" width="10.296875" style="48" customWidth="1"/>
    <col min="12815" max="12815" width="12.8984375" style="48" customWidth="1"/>
    <col min="12816" max="12816" width="9.296875" style="48" bestFit="1" customWidth="1"/>
    <col min="12817" max="12817" width="15.3984375" style="48" customWidth="1"/>
    <col min="12818" max="13054" width="9" style="48"/>
    <col min="13055" max="13055" width="5.8984375" style="48" customWidth="1"/>
    <col min="13056" max="13056" width="7.59765625" style="48" customWidth="1"/>
    <col min="13057" max="13059" width="11.09765625" style="48" customWidth="1"/>
    <col min="13060" max="13060" width="9.3984375" style="48" customWidth="1"/>
    <col min="13061" max="13063" width="12" style="48" customWidth="1"/>
    <col min="13064" max="13064" width="11.09765625" style="48" customWidth="1"/>
    <col min="13065" max="13065" width="12.8984375" style="48" customWidth="1"/>
    <col min="13066" max="13066" width="8.3984375" style="48" customWidth="1"/>
    <col min="13067" max="13067" width="12.8984375" style="48" customWidth="1"/>
    <col min="13068" max="13069" width="13.69921875" style="48" customWidth="1"/>
    <col min="13070" max="13070" width="10.296875" style="48" customWidth="1"/>
    <col min="13071" max="13071" width="12.8984375" style="48" customWidth="1"/>
    <col min="13072" max="13072" width="9.296875" style="48" bestFit="1" customWidth="1"/>
    <col min="13073" max="13073" width="15.3984375" style="48" customWidth="1"/>
    <col min="13074" max="13310" width="9" style="48"/>
    <col min="13311" max="13311" width="5.8984375" style="48" customWidth="1"/>
    <col min="13312" max="13312" width="7.59765625" style="48" customWidth="1"/>
    <col min="13313" max="13315" width="11.09765625" style="48" customWidth="1"/>
    <col min="13316" max="13316" width="9.3984375" style="48" customWidth="1"/>
    <col min="13317" max="13319" width="12" style="48" customWidth="1"/>
    <col min="13320" max="13320" width="11.09765625" style="48" customWidth="1"/>
    <col min="13321" max="13321" width="12.8984375" style="48" customWidth="1"/>
    <col min="13322" max="13322" width="8.3984375" style="48" customWidth="1"/>
    <col min="13323" max="13323" width="12.8984375" style="48" customWidth="1"/>
    <col min="13324" max="13325" width="13.69921875" style="48" customWidth="1"/>
    <col min="13326" max="13326" width="10.296875" style="48" customWidth="1"/>
    <col min="13327" max="13327" width="12.8984375" style="48" customWidth="1"/>
    <col min="13328" max="13328" width="9.296875" style="48" bestFit="1" customWidth="1"/>
    <col min="13329" max="13329" width="15.3984375" style="48" customWidth="1"/>
    <col min="13330" max="13566" width="9" style="48"/>
    <col min="13567" max="13567" width="5.8984375" style="48" customWidth="1"/>
    <col min="13568" max="13568" width="7.59765625" style="48" customWidth="1"/>
    <col min="13569" max="13571" width="11.09765625" style="48" customWidth="1"/>
    <col min="13572" max="13572" width="9.3984375" style="48" customWidth="1"/>
    <col min="13573" max="13575" width="12" style="48" customWidth="1"/>
    <col min="13576" max="13576" width="11.09765625" style="48" customWidth="1"/>
    <col min="13577" max="13577" width="12.8984375" style="48" customWidth="1"/>
    <col min="13578" max="13578" width="8.3984375" style="48" customWidth="1"/>
    <col min="13579" max="13579" width="12.8984375" style="48" customWidth="1"/>
    <col min="13580" max="13581" width="13.69921875" style="48" customWidth="1"/>
    <col min="13582" max="13582" width="10.296875" style="48" customWidth="1"/>
    <col min="13583" max="13583" width="12.8984375" style="48" customWidth="1"/>
    <col min="13584" max="13584" width="9.296875" style="48" bestFit="1" customWidth="1"/>
    <col min="13585" max="13585" width="15.3984375" style="48" customWidth="1"/>
    <col min="13586" max="13822" width="9" style="48"/>
    <col min="13823" max="13823" width="5.8984375" style="48" customWidth="1"/>
    <col min="13824" max="13824" width="7.59765625" style="48" customWidth="1"/>
    <col min="13825" max="13827" width="11.09765625" style="48" customWidth="1"/>
    <col min="13828" max="13828" width="9.3984375" style="48" customWidth="1"/>
    <col min="13829" max="13831" width="12" style="48" customWidth="1"/>
    <col min="13832" max="13832" width="11.09765625" style="48" customWidth="1"/>
    <col min="13833" max="13833" width="12.8984375" style="48" customWidth="1"/>
    <col min="13834" max="13834" width="8.3984375" style="48" customWidth="1"/>
    <col min="13835" max="13835" width="12.8984375" style="48" customWidth="1"/>
    <col min="13836" max="13837" width="13.69921875" style="48" customWidth="1"/>
    <col min="13838" max="13838" width="10.296875" style="48" customWidth="1"/>
    <col min="13839" max="13839" width="12.8984375" style="48" customWidth="1"/>
    <col min="13840" max="13840" width="9.296875" style="48" bestFit="1" customWidth="1"/>
    <col min="13841" max="13841" width="15.3984375" style="48" customWidth="1"/>
    <col min="13842" max="14078" width="9" style="48"/>
    <col min="14079" max="14079" width="5.8984375" style="48" customWidth="1"/>
    <col min="14080" max="14080" width="7.59765625" style="48" customWidth="1"/>
    <col min="14081" max="14083" width="11.09765625" style="48" customWidth="1"/>
    <col min="14084" max="14084" width="9.3984375" style="48" customWidth="1"/>
    <col min="14085" max="14087" width="12" style="48" customWidth="1"/>
    <col min="14088" max="14088" width="11.09765625" style="48" customWidth="1"/>
    <col min="14089" max="14089" width="12.8984375" style="48" customWidth="1"/>
    <col min="14090" max="14090" width="8.3984375" style="48" customWidth="1"/>
    <col min="14091" max="14091" width="12.8984375" style="48" customWidth="1"/>
    <col min="14092" max="14093" width="13.69921875" style="48" customWidth="1"/>
    <col min="14094" max="14094" width="10.296875" style="48" customWidth="1"/>
    <col min="14095" max="14095" width="12.8984375" style="48" customWidth="1"/>
    <col min="14096" max="14096" width="9.296875" style="48" bestFit="1" customWidth="1"/>
    <col min="14097" max="14097" width="15.3984375" style="48" customWidth="1"/>
    <col min="14098" max="14334" width="9" style="48"/>
    <col min="14335" max="14335" width="5.8984375" style="48" customWidth="1"/>
    <col min="14336" max="14336" width="7.59765625" style="48" customWidth="1"/>
    <col min="14337" max="14339" width="11.09765625" style="48" customWidth="1"/>
    <col min="14340" max="14340" width="9.3984375" style="48" customWidth="1"/>
    <col min="14341" max="14343" width="12" style="48" customWidth="1"/>
    <col min="14344" max="14344" width="11.09765625" style="48" customWidth="1"/>
    <col min="14345" max="14345" width="12.8984375" style="48" customWidth="1"/>
    <col min="14346" max="14346" width="8.3984375" style="48" customWidth="1"/>
    <col min="14347" max="14347" width="12.8984375" style="48" customWidth="1"/>
    <col min="14348" max="14349" width="13.69921875" style="48" customWidth="1"/>
    <col min="14350" max="14350" width="10.296875" style="48" customWidth="1"/>
    <col min="14351" max="14351" width="12.8984375" style="48" customWidth="1"/>
    <col min="14352" max="14352" width="9.296875" style="48" bestFit="1" customWidth="1"/>
    <col min="14353" max="14353" width="15.3984375" style="48" customWidth="1"/>
    <col min="14354" max="14590" width="9" style="48"/>
    <col min="14591" max="14591" width="5.8984375" style="48" customWidth="1"/>
    <col min="14592" max="14592" width="7.59765625" style="48" customWidth="1"/>
    <col min="14593" max="14595" width="11.09765625" style="48" customWidth="1"/>
    <col min="14596" max="14596" width="9.3984375" style="48" customWidth="1"/>
    <col min="14597" max="14599" width="12" style="48" customWidth="1"/>
    <col min="14600" max="14600" width="11.09765625" style="48" customWidth="1"/>
    <col min="14601" max="14601" width="12.8984375" style="48" customWidth="1"/>
    <col min="14602" max="14602" width="8.3984375" style="48" customWidth="1"/>
    <col min="14603" max="14603" width="12.8984375" style="48" customWidth="1"/>
    <col min="14604" max="14605" width="13.69921875" style="48" customWidth="1"/>
    <col min="14606" max="14606" width="10.296875" style="48" customWidth="1"/>
    <col min="14607" max="14607" width="12.8984375" style="48" customWidth="1"/>
    <col min="14608" max="14608" width="9.296875" style="48" bestFit="1" customWidth="1"/>
    <col min="14609" max="14609" width="15.3984375" style="48" customWidth="1"/>
    <col min="14610" max="14846" width="9" style="48"/>
    <col min="14847" max="14847" width="5.8984375" style="48" customWidth="1"/>
    <col min="14848" max="14848" width="7.59765625" style="48" customWidth="1"/>
    <col min="14849" max="14851" width="11.09765625" style="48" customWidth="1"/>
    <col min="14852" max="14852" width="9.3984375" style="48" customWidth="1"/>
    <col min="14853" max="14855" width="12" style="48" customWidth="1"/>
    <col min="14856" max="14856" width="11.09765625" style="48" customWidth="1"/>
    <col min="14857" max="14857" width="12.8984375" style="48" customWidth="1"/>
    <col min="14858" max="14858" width="8.3984375" style="48" customWidth="1"/>
    <col min="14859" max="14859" width="12.8984375" style="48" customWidth="1"/>
    <col min="14860" max="14861" width="13.69921875" style="48" customWidth="1"/>
    <col min="14862" max="14862" width="10.296875" style="48" customWidth="1"/>
    <col min="14863" max="14863" width="12.8984375" style="48" customWidth="1"/>
    <col min="14864" max="14864" width="9.296875" style="48" bestFit="1" customWidth="1"/>
    <col min="14865" max="14865" width="15.3984375" style="48" customWidth="1"/>
    <col min="14866" max="15102" width="9" style="48"/>
    <col min="15103" max="15103" width="5.8984375" style="48" customWidth="1"/>
    <col min="15104" max="15104" width="7.59765625" style="48" customWidth="1"/>
    <col min="15105" max="15107" width="11.09765625" style="48" customWidth="1"/>
    <col min="15108" max="15108" width="9.3984375" style="48" customWidth="1"/>
    <col min="15109" max="15111" width="12" style="48" customWidth="1"/>
    <col min="15112" max="15112" width="11.09765625" style="48" customWidth="1"/>
    <col min="15113" max="15113" width="12.8984375" style="48" customWidth="1"/>
    <col min="15114" max="15114" width="8.3984375" style="48" customWidth="1"/>
    <col min="15115" max="15115" width="12.8984375" style="48" customWidth="1"/>
    <col min="15116" max="15117" width="13.69921875" style="48" customWidth="1"/>
    <col min="15118" max="15118" width="10.296875" style="48" customWidth="1"/>
    <col min="15119" max="15119" width="12.8984375" style="48" customWidth="1"/>
    <col min="15120" max="15120" width="9.296875" style="48" bestFit="1" customWidth="1"/>
    <col min="15121" max="15121" width="15.3984375" style="48" customWidth="1"/>
    <col min="15122" max="15358" width="9" style="48"/>
    <col min="15359" max="15359" width="5.8984375" style="48" customWidth="1"/>
    <col min="15360" max="15360" width="7.59765625" style="48" customWidth="1"/>
    <col min="15361" max="15363" width="11.09765625" style="48" customWidth="1"/>
    <col min="15364" max="15364" width="9.3984375" style="48" customWidth="1"/>
    <col min="15365" max="15367" width="12" style="48" customWidth="1"/>
    <col min="15368" max="15368" width="11.09765625" style="48" customWidth="1"/>
    <col min="15369" max="15369" width="12.8984375" style="48" customWidth="1"/>
    <col min="15370" max="15370" width="8.3984375" style="48" customWidth="1"/>
    <col min="15371" max="15371" width="12.8984375" style="48" customWidth="1"/>
    <col min="15372" max="15373" width="13.69921875" style="48" customWidth="1"/>
    <col min="15374" max="15374" width="10.296875" style="48" customWidth="1"/>
    <col min="15375" max="15375" width="12.8984375" style="48" customWidth="1"/>
    <col min="15376" max="15376" width="9.296875" style="48" bestFit="1" customWidth="1"/>
    <col min="15377" max="15377" width="15.3984375" style="48" customWidth="1"/>
    <col min="15378" max="15614" width="9" style="48"/>
    <col min="15615" max="15615" width="5.8984375" style="48" customWidth="1"/>
    <col min="15616" max="15616" width="7.59765625" style="48" customWidth="1"/>
    <col min="15617" max="15619" width="11.09765625" style="48" customWidth="1"/>
    <col min="15620" max="15620" width="9.3984375" style="48" customWidth="1"/>
    <col min="15621" max="15623" width="12" style="48" customWidth="1"/>
    <col min="15624" max="15624" width="11.09765625" style="48" customWidth="1"/>
    <col min="15625" max="15625" width="12.8984375" style="48" customWidth="1"/>
    <col min="15626" max="15626" width="8.3984375" style="48" customWidth="1"/>
    <col min="15627" max="15627" width="12.8984375" style="48" customWidth="1"/>
    <col min="15628" max="15629" width="13.69921875" style="48" customWidth="1"/>
    <col min="15630" max="15630" width="10.296875" style="48" customWidth="1"/>
    <col min="15631" max="15631" width="12.8984375" style="48" customWidth="1"/>
    <col min="15632" max="15632" width="9.296875" style="48" bestFit="1" customWidth="1"/>
    <col min="15633" max="15633" width="15.3984375" style="48" customWidth="1"/>
    <col min="15634" max="15870" width="9" style="48"/>
    <col min="15871" max="15871" width="5.8984375" style="48" customWidth="1"/>
    <col min="15872" max="15872" width="7.59765625" style="48" customWidth="1"/>
    <col min="15873" max="15875" width="11.09765625" style="48" customWidth="1"/>
    <col min="15876" max="15876" width="9.3984375" style="48" customWidth="1"/>
    <col min="15877" max="15879" width="12" style="48" customWidth="1"/>
    <col min="15880" max="15880" width="11.09765625" style="48" customWidth="1"/>
    <col min="15881" max="15881" width="12.8984375" style="48" customWidth="1"/>
    <col min="15882" max="15882" width="8.3984375" style="48" customWidth="1"/>
    <col min="15883" max="15883" width="12.8984375" style="48" customWidth="1"/>
    <col min="15884" max="15885" width="13.69921875" style="48" customWidth="1"/>
    <col min="15886" max="15886" width="10.296875" style="48" customWidth="1"/>
    <col min="15887" max="15887" width="12.8984375" style="48" customWidth="1"/>
    <col min="15888" max="15888" width="9.296875" style="48" bestFit="1" customWidth="1"/>
    <col min="15889" max="15889" width="15.3984375" style="48" customWidth="1"/>
    <col min="15890" max="16126" width="9" style="48"/>
    <col min="16127" max="16127" width="5.8984375" style="48" customWidth="1"/>
    <col min="16128" max="16128" width="7.59765625" style="48" customWidth="1"/>
    <col min="16129" max="16131" width="11.09765625" style="48" customWidth="1"/>
    <col min="16132" max="16132" width="9.3984375" style="48" customWidth="1"/>
    <col min="16133" max="16135" width="12" style="48" customWidth="1"/>
    <col min="16136" max="16136" width="11.09765625" style="48" customWidth="1"/>
    <col min="16137" max="16137" width="12.8984375" style="48" customWidth="1"/>
    <col min="16138" max="16138" width="8.3984375" style="48" customWidth="1"/>
    <col min="16139" max="16139" width="12.8984375" style="48" customWidth="1"/>
    <col min="16140" max="16141" width="13.69921875" style="48" customWidth="1"/>
    <col min="16142" max="16142" width="10.296875" style="48" customWidth="1"/>
    <col min="16143" max="16143" width="12.8984375" style="48" customWidth="1"/>
    <col min="16144" max="16144" width="9.296875" style="48" bestFit="1" customWidth="1"/>
    <col min="16145" max="16145" width="15.3984375" style="48" customWidth="1"/>
    <col min="16146" max="16382" width="9" style="48"/>
    <col min="16383" max="16384" width="9" style="48" customWidth="1"/>
  </cols>
  <sheetData>
    <row r="1" spans="1:17" s="51" customFormat="1" ht="28.8" x14ac:dyDescent="0.55000000000000004">
      <c r="A1" s="92" t="s">
        <v>972</v>
      </c>
      <c r="B1" s="1629"/>
    </row>
    <row r="2" spans="1:17" s="51" customFormat="1" ht="28.8" x14ac:dyDescent="0.55000000000000004">
      <c r="A2" s="93" t="s">
        <v>973</v>
      </c>
      <c r="B2" s="1629"/>
    </row>
    <row r="3" spans="1:17" x14ac:dyDescent="0.4">
      <c r="A3" s="176"/>
      <c r="O3" s="1787" t="s">
        <v>249</v>
      </c>
      <c r="P3" s="1787"/>
      <c r="Q3" s="1787"/>
    </row>
    <row r="4" spans="1:17" ht="45" customHeight="1" x14ac:dyDescent="0.4">
      <c r="A4" s="1817" t="s">
        <v>794</v>
      </c>
      <c r="B4" s="1818"/>
      <c r="C4" s="1864" t="s">
        <v>793</v>
      </c>
      <c r="D4" s="1865"/>
      <c r="E4" s="1865"/>
      <c r="F4" s="1865"/>
      <c r="G4" s="1865"/>
      <c r="H4" s="1865"/>
      <c r="I4" s="1865"/>
      <c r="J4" s="1818"/>
      <c r="K4" s="1864" t="s">
        <v>792</v>
      </c>
      <c r="L4" s="1865"/>
      <c r="M4" s="1865"/>
      <c r="N4" s="1865"/>
      <c r="O4" s="1865"/>
      <c r="P4" s="1818"/>
      <c r="Q4" s="1810" t="s">
        <v>786</v>
      </c>
    </row>
    <row r="5" spans="1:17" ht="60" customHeight="1" x14ac:dyDescent="0.4">
      <c r="A5" s="1862"/>
      <c r="B5" s="1863"/>
      <c r="C5" s="1367" t="s">
        <v>428</v>
      </c>
      <c r="D5" s="1367" t="s">
        <v>429</v>
      </c>
      <c r="E5" s="1367" t="s">
        <v>430</v>
      </c>
      <c r="F5" s="1367" t="s">
        <v>431</v>
      </c>
      <c r="G5" s="1368" t="s">
        <v>435</v>
      </c>
      <c r="H5" s="1367" t="s">
        <v>140</v>
      </c>
      <c r="I5" s="1369" t="s">
        <v>141</v>
      </c>
      <c r="J5" s="1868" t="s">
        <v>791</v>
      </c>
      <c r="K5" s="1404" t="s">
        <v>638</v>
      </c>
      <c r="L5" s="1405" t="s">
        <v>434</v>
      </c>
      <c r="M5" s="1406" t="s">
        <v>154</v>
      </c>
      <c r="N5" s="1406" t="s">
        <v>790</v>
      </c>
      <c r="O5" s="1376" t="s">
        <v>141</v>
      </c>
      <c r="P5" s="1868" t="s">
        <v>791</v>
      </c>
      <c r="Q5" s="1866"/>
    </row>
    <row r="6" spans="1:17" ht="49.2" customHeight="1" x14ac:dyDescent="0.4">
      <c r="A6" s="1819"/>
      <c r="B6" s="1820"/>
      <c r="C6" s="1370" t="s">
        <v>776</v>
      </c>
      <c r="D6" s="1370" t="s">
        <v>777</v>
      </c>
      <c r="E6" s="1371" t="s">
        <v>778</v>
      </c>
      <c r="F6" s="1370" t="s">
        <v>779</v>
      </c>
      <c r="G6" s="1372" t="s">
        <v>780</v>
      </c>
      <c r="H6" s="1370" t="s">
        <v>781</v>
      </c>
      <c r="I6" s="1373" t="s">
        <v>782</v>
      </c>
      <c r="J6" s="1869"/>
      <c r="K6" s="1374" t="s">
        <v>783</v>
      </c>
      <c r="L6" s="1375" t="s">
        <v>784</v>
      </c>
      <c r="M6" s="1375" t="s">
        <v>785</v>
      </c>
      <c r="N6" s="1375" t="s">
        <v>781</v>
      </c>
      <c r="O6" s="177" t="s">
        <v>433</v>
      </c>
      <c r="P6" s="1869"/>
      <c r="Q6" s="1867"/>
    </row>
    <row r="7" spans="1:17" hidden="1" x14ac:dyDescent="0.4">
      <c r="A7" s="119">
        <v>2527</v>
      </c>
      <c r="B7" s="120" t="s">
        <v>278</v>
      </c>
      <c r="C7" s="179">
        <v>502328</v>
      </c>
      <c r="D7" s="179">
        <v>412804</v>
      </c>
      <c r="E7" s="179">
        <v>274222</v>
      </c>
      <c r="F7" s="179">
        <v>0</v>
      </c>
      <c r="G7" s="179">
        <v>217815</v>
      </c>
      <c r="H7" s="180">
        <v>27561</v>
      </c>
      <c r="I7" s="181">
        <v>1511603</v>
      </c>
      <c r="J7" s="122"/>
      <c r="K7" s="179">
        <v>1410500</v>
      </c>
      <c r="L7" s="179">
        <v>1275527</v>
      </c>
      <c r="M7" s="179"/>
      <c r="N7" s="182">
        <v>0</v>
      </c>
      <c r="O7" s="181">
        <v>2686027</v>
      </c>
      <c r="P7" s="122"/>
      <c r="Q7" s="183">
        <v>4197630</v>
      </c>
    </row>
    <row r="8" spans="1:17" hidden="1" x14ac:dyDescent="0.4">
      <c r="A8" s="119">
        <v>2528</v>
      </c>
      <c r="B8" s="120" t="s">
        <v>279</v>
      </c>
      <c r="C8" s="179">
        <v>657511</v>
      </c>
      <c r="D8" s="179">
        <v>429993</v>
      </c>
      <c r="E8" s="179">
        <v>397056</v>
      </c>
      <c r="F8" s="179">
        <v>0</v>
      </c>
      <c r="G8" s="179">
        <v>265814</v>
      </c>
      <c r="H8" s="182">
        <v>45778</v>
      </c>
      <c r="I8" s="181">
        <v>1888984</v>
      </c>
      <c r="J8" s="122">
        <v>24.965615971918552</v>
      </c>
      <c r="K8" s="179">
        <v>1489948</v>
      </c>
      <c r="L8" s="179">
        <v>1259943</v>
      </c>
      <c r="M8" s="179"/>
      <c r="N8" s="182">
        <v>0</v>
      </c>
      <c r="O8" s="181">
        <v>2749891</v>
      </c>
      <c r="P8" s="122">
        <v>2.3776380505482635</v>
      </c>
      <c r="Q8" s="183">
        <v>4638875</v>
      </c>
    </row>
    <row r="9" spans="1:17" hidden="1" x14ac:dyDescent="0.4">
      <c r="A9" s="119">
        <v>2529</v>
      </c>
      <c r="B9" s="120" t="s">
        <v>280</v>
      </c>
      <c r="C9" s="184">
        <v>889619</v>
      </c>
      <c r="D9" s="184">
        <v>424801</v>
      </c>
      <c r="E9" s="184">
        <v>516327</v>
      </c>
      <c r="F9" s="185">
        <v>0</v>
      </c>
      <c r="G9" s="184">
        <v>328742</v>
      </c>
      <c r="H9" s="187">
        <v>80121</v>
      </c>
      <c r="I9" s="188">
        <v>2345753</v>
      </c>
      <c r="J9" s="189">
        <v>24.180670667406392</v>
      </c>
      <c r="K9" s="187">
        <v>1855725</v>
      </c>
      <c r="L9" s="186">
        <v>1312498</v>
      </c>
      <c r="M9" s="186"/>
      <c r="N9" s="190">
        <v>0</v>
      </c>
      <c r="O9" s="188">
        <v>3168223</v>
      </c>
      <c r="P9" s="35">
        <v>15.21267570241875</v>
      </c>
      <c r="Q9" s="191">
        <v>5513976</v>
      </c>
    </row>
    <row r="10" spans="1:17" hidden="1" x14ac:dyDescent="0.4">
      <c r="A10" s="119">
        <v>2530</v>
      </c>
      <c r="B10" s="120" t="s">
        <v>281</v>
      </c>
      <c r="C10" s="184">
        <v>1034286</v>
      </c>
      <c r="D10" s="184">
        <v>502994</v>
      </c>
      <c r="E10" s="184">
        <v>598005</v>
      </c>
      <c r="F10" s="185">
        <v>0</v>
      </c>
      <c r="G10" s="184">
        <v>389977</v>
      </c>
      <c r="H10" s="187">
        <v>111672</v>
      </c>
      <c r="I10" s="188">
        <v>2788130</v>
      </c>
      <c r="J10" s="189">
        <v>18.858635158944697</v>
      </c>
      <c r="K10" s="187">
        <v>2551299</v>
      </c>
      <c r="L10" s="186">
        <v>1575595</v>
      </c>
      <c r="M10" s="186"/>
      <c r="N10" s="190">
        <v>0</v>
      </c>
      <c r="O10" s="188">
        <v>4126894</v>
      </c>
      <c r="P10" s="35">
        <v>30.258949575203513</v>
      </c>
      <c r="Q10" s="191">
        <v>6915024</v>
      </c>
    </row>
    <row r="11" spans="1:17" hidden="1" x14ac:dyDescent="0.4">
      <c r="A11" s="119">
        <v>2531</v>
      </c>
      <c r="B11" s="120" t="s">
        <v>282</v>
      </c>
      <c r="C11" s="184">
        <v>1269564</v>
      </c>
      <c r="D11" s="184">
        <v>626848</v>
      </c>
      <c r="E11" s="184">
        <v>561697</v>
      </c>
      <c r="F11" s="185">
        <v>0</v>
      </c>
      <c r="G11" s="184">
        <v>515974</v>
      </c>
      <c r="H11" s="187">
        <v>159744</v>
      </c>
      <c r="I11" s="188">
        <v>3350863</v>
      </c>
      <c r="J11" s="189">
        <v>20.183169364412706</v>
      </c>
      <c r="K11" s="187">
        <v>3492456</v>
      </c>
      <c r="L11" s="186">
        <v>1784301</v>
      </c>
      <c r="M11" s="186"/>
      <c r="N11" s="190">
        <v>0</v>
      </c>
      <c r="O11" s="188">
        <v>5276757</v>
      </c>
      <c r="P11" s="35">
        <v>27.862673477923106</v>
      </c>
      <c r="Q11" s="191">
        <v>8627620</v>
      </c>
    </row>
    <row r="12" spans="1:17" hidden="1" x14ac:dyDescent="0.4">
      <c r="A12" s="119">
        <v>2532</v>
      </c>
      <c r="B12" s="120" t="s">
        <v>283</v>
      </c>
      <c r="C12" s="184">
        <v>1698733</v>
      </c>
      <c r="D12" s="184">
        <v>875450</v>
      </c>
      <c r="E12" s="184">
        <v>599037</v>
      </c>
      <c r="F12" s="185">
        <v>0</v>
      </c>
      <c r="G12" s="184">
        <v>772933</v>
      </c>
      <c r="H12" s="187">
        <v>236182</v>
      </c>
      <c r="I12" s="188">
        <v>4474070</v>
      </c>
      <c r="J12" s="189">
        <v>33.519932029450324</v>
      </c>
      <c r="K12" s="187">
        <v>4767820</v>
      </c>
      <c r="L12" s="186">
        <v>2189391</v>
      </c>
      <c r="M12" s="186"/>
      <c r="N12" s="190">
        <v>0</v>
      </c>
      <c r="O12" s="188">
        <v>6957211</v>
      </c>
      <c r="P12" s="35">
        <v>31.846340470103133</v>
      </c>
      <c r="Q12" s="191">
        <v>11431281</v>
      </c>
    </row>
    <row r="13" spans="1:17" hidden="1" x14ac:dyDescent="0.4">
      <c r="A13" s="119">
        <v>2533</v>
      </c>
      <c r="B13" s="120" t="s">
        <v>284</v>
      </c>
      <c r="C13" s="184">
        <v>2537455</v>
      </c>
      <c r="D13" s="184">
        <v>1029779</v>
      </c>
      <c r="E13" s="184">
        <v>613555</v>
      </c>
      <c r="F13" s="185">
        <v>0</v>
      </c>
      <c r="G13" s="184">
        <v>961528</v>
      </c>
      <c r="H13" s="187">
        <v>362877</v>
      </c>
      <c r="I13" s="188">
        <v>5893538</v>
      </c>
      <c r="J13" s="189">
        <v>31.7265487576189</v>
      </c>
      <c r="K13" s="187">
        <v>6708524</v>
      </c>
      <c r="L13" s="186">
        <v>2710387</v>
      </c>
      <c r="M13" s="186"/>
      <c r="N13" s="190">
        <v>0</v>
      </c>
      <c r="O13" s="188">
        <v>9418911</v>
      </c>
      <c r="P13" s="35">
        <v>35.383431665361307</v>
      </c>
      <c r="Q13" s="191">
        <v>15312449</v>
      </c>
    </row>
    <row r="14" spans="1:17" hidden="1" x14ac:dyDescent="0.4">
      <c r="A14" s="119">
        <v>2534</v>
      </c>
      <c r="B14" s="120" t="s">
        <v>285</v>
      </c>
      <c r="C14" s="184">
        <v>3140.576</v>
      </c>
      <c r="D14" s="184">
        <v>1425.548</v>
      </c>
      <c r="E14" s="184">
        <v>828.10799999999995</v>
      </c>
      <c r="F14" s="184">
        <v>0</v>
      </c>
      <c r="G14" s="184">
        <v>1293.518</v>
      </c>
      <c r="H14" s="184">
        <v>573.92600000000004</v>
      </c>
      <c r="I14" s="188">
        <v>7814.1370000000006</v>
      </c>
      <c r="J14" s="189">
        <v>-99.867411782192619</v>
      </c>
      <c r="K14" s="187">
        <v>7565.6559999999999</v>
      </c>
      <c r="L14" s="187">
        <v>3244.3130000000001</v>
      </c>
      <c r="M14" s="187"/>
      <c r="N14" s="187">
        <v>0</v>
      </c>
      <c r="O14" s="188">
        <v>10809.969000000001</v>
      </c>
      <c r="P14" s="35">
        <v>-99.885231222590377</v>
      </c>
      <c r="Q14" s="191">
        <v>18624.106</v>
      </c>
    </row>
    <row r="15" spans="1:17" hidden="1" x14ac:dyDescent="0.4">
      <c r="A15" s="119">
        <v>2535</v>
      </c>
      <c r="B15" s="120" t="s">
        <v>286</v>
      </c>
      <c r="C15" s="184">
        <v>4235.4449999999997</v>
      </c>
      <c r="D15" s="184">
        <v>1793.559</v>
      </c>
      <c r="E15" s="184">
        <v>908.70699999999999</v>
      </c>
      <c r="F15" s="184">
        <v>0</v>
      </c>
      <c r="G15" s="184">
        <v>1582.9259999999999</v>
      </c>
      <c r="H15" s="184">
        <v>840.92499999999995</v>
      </c>
      <c r="I15" s="188">
        <v>9994.762999999999</v>
      </c>
      <c r="J15" s="189">
        <v>27.906165453715467</v>
      </c>
      <c r="K15" s="187">
        <v>8545.3029999999999</v>
      </c>
      <c r="L15" s="187">
        <v>3695.4450000000002</v>
      </c>
      <c r="M15" s="187"/>
      <c r="N15" s="187">
        <v>12.715999999999999</v>
      </c>
      <c r="O15" s="188">
        <v>12253.464</v>
      </c>
      <c r="P15" s="35">
        <v>13.353368543425043</v>
      </c>
      <c r="Q15" s="191">
        <v>22248.226999999999</v>
      </c>
    </row>
    <row r="16" spans="1:17" hidden="1" x14ac:dyDescent="0.4">
      <c r="A16" s="119">
        <v>2536</v>
      </c>
      <c r="B16" s="120" t="s">
        <v>287</v>
      </c>
      <c r="C16" s="184">
        <v>5812.1689999999999</v>
      </c>
      <c r="D16" s="184">
        <v>2202.797</v>
      </c>
      <c r="E16" s="184">
        <v>1081.5650000000001</v>
      </c>
      <c r="F16" s="184">
        <v>0</v>
      </c>
      <c r="G16" s="184">
        <v>2015.1310000000001</v>
      </c>
      <c r="H16" s="184">
        <v>1169.502</v>
      </c>
      <c r="I16" s="188">
        <v>13124.142</v>
      </c>
      <c r="J16" s="189">
        <v>31.310187145007852</v>
      </c>
      <c r="K16" s="187">
        <v>9450.7019999999993</v>
      </c>
      <c r="L16" s="187">
        <v>4307.8850000000002</v>
      </c>
      <c r="M16" s="187"/>
      <c r="N16" s="187">
        <v>0</v>
      </c>
      <c r="O16" s="188">
        <v>13758.587</v>
      </c>
      <c r="P16" s="35">
        <v>12.283244966484576</v>
      </c>
      <c r="Q16" s="191">
        <v>26882.728999999999</v>
      </c>
    </row>
    <row r="17" spans="1:17" hidden="1" x14ac:dyDescent="0.4">
      <c r="A17" s="119">
        <v>2537</v>
      </c>
      <c r="B17" s="120" t="s">
        <v>288</v>
      </c>
      <c r="C17" s="184">
        <v>6743.7579999999998</v>
      </c>
      <c r="D17" s="184">
        <v>2761.4609999999998</v>
      </c>
      <c r="E17" s="184">
        <v>1159.3579999999999</v>
      </c>
      <c r="F17" s="184">
        <v>0</v>
      </c>
      <c r="G17" s="184">
        <v>2413.7339999999999</v>
      </c>
      <c r="H17" s="184">
        <v>1633.6780000000001</v>
      </c>
      <c r="I17" s="188">
        <v>15786.046</v>
      </c>
      <c r="J17" s="189">
        <v>20.282499229282951</v>
      </c>
      <c r="K17" s="187">
        <v>11381.347</v>
      </c>
      <c r="L17" s="187">
        <v>4901.3980000000001</v>
      </c>
      <c r="M17" s="187"/>
      <c r="N17" s="187">
        <v>1.72</v>
      </c>
      <c r="O17" s="188">
        <v>16284.464999999998</v>
      </c>
      <c r="P17" s="35">
        <v>18.358556732606328</v>
      </c>
      <c r="Q17" s="191">
        <v>32070.510999999999</v>
      </c>
    </row>
    <row r="18" spans="1:17" hidden="1" x14ac:dyDescent="0.4">
      <c r="A18" s="119">
        <v>2538</v>
      </c>
      <c r="B18" s="120" t="s">
        <v>289</v>
      </c>
      <c r="C18" s="184">
        <v>7649.4250000000002</v>
      </c>
      <c r="D18" s="184">
        <v>3373.4180000000001</v>
      </c>
      <c r="E18" s="184">
        <v>1524.0360000000001</v>
      </c>
      <c r="F18" s="192">
        <v>0.42899999999999999</v>
      </c>
      <c r="G18" s="184">
        <v>2581.143</v>
      </c>
      <c r="H18" s="184">
        <v>2617.8310000000001</v>
      </c>
      <c r="I18" s="188">
        <v>19031.086000000003</v>
      </c>
      <c r="J18" s="189">
        <v>20.556382516559264</v>
      </c>
      <c r="K18" s="187">
        <v>13505.687</v>
      </c>
      <c r="L18" s="187">
        <v>5843.268</v>
      </c>
      <c r="M18" s="187">
        <v>0</v>
      </c>
      <c r="N18" s="187">
        <v>1.496</v>
      </c>
      <c r="O18" s="188">
        <v>19350.451000000001</v>
      </c>
      <c r="P18" s="35">
        <v>18.827674105351345</v>
      </c>
      <c r="Q18" s="191">
        <v>38381.537000000004</v>
      </c>
    </row>
    <row r="19" spans="1:17" hidden="1" x14ac:dyDescent="0.4">
      <c r="A19" s="119">
        <v>2539</v>
      </c>
      <c r="B19" s="120" t="s">
        <v>290</v>
      </c>
      <c r="C19" s="184">
        <v>8740.3970000000008</v>
      </c>
      <c r="D19" s="184">
        <v>4048.3719999999998</v>
      </c>
      <c r="E19" s="184">
        <v>1901.48</v>
      </c>
      <c r="F19" s="184">
        <v>0.66</v>
      </c>
      <c r="G19" s="184">
        <v>2993.165</v>
      </c>
      <c r="H19" s="184">
        <v>3867.54</v>
      </c>
      <c r="I19" s="188">
        <v>23338.351000000002</v>
      </c>
      <c r="J19" s="189">
        <v>22.632786168902808</v>
      </c>
      <c r="K19" s="187">
        <v>16167.466</v>
      </c>
      <c r="L19" s="187">
        <v>6855.68</v>
      </c>
      <c r="M19" s="187">
        <v>0</v>
      </c>
      <c r="N19" s="187">
        <v>2.0459999999999998</v>
      </c>
      <c r="O19" s="188">
        <v>23025.191999999999</v>
      </c>
      <c r="P19" s="35">
        <v>18.990466940537964</v>
      </c>
      <c r="Q19" s="191">
        <v>46363.543000000005</v>
      </c>
    </row>
    <row r="20" spans="1:17" hidden="1" x14ac:dyDescent="0.4">
      <c r="A20" s="119">
        <v>2540</v>
      </c>
      <c r="B20" s="120" t="s">
        <v>291</v>
      </c>
      <c r="C20" s="184">
        <v>9444.2990000000009</v>
      </c>
      <c r="D20" s="184">
        <v>4623.2139999999999</v>
      </c>
      <c r="E20" s="184">
        <v>3189.7730000000001</v>
      </c>
      <c r="F20" s="184">
        <v>0.86199999999999999</v>
      </c>
      <c r="G20" s="184">
        <v>3559.6280000000002</v>
      </c>
      <c r="H20" s="184">
        <v>4313.7120000000004</v>
      </c>
      <c r="I20" s="188">
        <v>27174.688000000002</v>
      </c>
      <c r="J20" s="189">
        <v>16.437909430704849</v>
      </c>
      <c r="K20" s="187">
        <v>13473.049000000001</v>
      </c>
      <c r="L20" s="187">
        <v>7879.1490000000003</v>
      </c>
      <c r="M20" s="187">
        <v>0</v>
      </c>
      <c r="N20" s="187">
        <v>52.57</v>
      </c>
      <c r="O20" s="188">
        <v>21404.768</v>
      </c>
      <c r="P20" s="35">
        <v>-7.0376134105635213</v>
      </c>
      <c r="Q20" s="191">
        <v>48579.456000000006</v>
      </c>
    </row>
    <row r="21" spans="1:17" hidden="1" x14ac:dyDescent="0.4">
      <c r="A21" s="119">
        <v>2541</v>
      </c>
      <c r="B21" s="120" t="s">
        <v>292</v>
      </c>
      <c r="C21" s="184">
        <v>10638.54</v>
      </c>
      <c r="D21" s="184">
        <v>4771.5619999999999</v>
      </c>
      <c r="E21" s="184">
        <v>5168.0249999999996</v>
      </c>
      <c r="F21" s="184">
        <v>1.1619999999999999</v>
      </c>
      <c r="G21" s="184">
        <v>3627.8870000000002</v>
      </c>
      <c r="H21" s="184">
        <v>4419.5259999999998</v>
      </c>
      <c r="I21" s="188">
        <v>30757.928</v>
      </c>
      <c r="J21" s="189">
        <v>13.185947157884563</v>
      </c>
      <c r="K21" s="187">
        <v>11000.757</v>
      </c>
      <c r="L21" s="187">
        <v>8273.1919999999991</v>
      </c>
      <c r="M21" s="187">
        <v>0</v>
      </c>
      <c r="N21" s="187">
        <v>14.914</v>
      </c>
      <c r="O21" s="188">
        <v>19288.863000000001</v>
      </c>
      <c r="P21" s="35">
        <v>-9.8852040816326472</v>
      </c>
      <c r="Q21" s="191">
        <v>50046.790999999997</v>
      </c>
    </row>
    <row r="22" spans="1:17" hidden="1" x14ac:dyDescent="0.4">
      <c r="A22" s="119">
        <v>2542</v>
      </c>
      <c r="B22" s="120" t="s">
        <v>293</v>
      </c>
      <c r="C22" s="184">
        <v>11107.436</v>
      </c>
      <c r="D22" s="184">
        <v>4661.857</v>
      </c>
      <c r="E22" s="184">
        <v>5175.8459999999995</v>
      </c>
      <c r="F22" s="184">
        <v>1.8140000000000001</v>
      </c>
      <c r="G22" s="184">
        <v>3787.8029999999999</v>
      </c>
      <c r="H22" s="184">
        <v>4173.9949999999999</v>
      </c>
      <c r="I22" s="188">
        <v>31083.140999999996</v>
      </c>
      <c r="J22" s="189">
        <v>1.0573306498408999</v>
      </c>
      <c r="K22" s="187">
        <v>13630.424000000001</v>
      </c>
      <c r="L22" s="187">
        <v>8255.92</v>
      </c>
      <c r="M22" s="187">
        <v>0</v>
      </c>
      <c r="N22" s="187">
        <v>2.5529999999999999</v>
      </c>
      <c r="O22" s="188">
        <v>21888.897000000001</v>
      </c>
      <c r="P22" s="35">
        <v>13.479457031759724</v>
      </c>
      <c r="Q22" s="191">
        <v>52972.038</v>
      </c>
    </row>
    <row r="23" spans="1:17" hidden="1" x14ac:dyDescent="0.4">
      <c r="A23" s="119">
        <v>2543</v>
      </c>
      <c r="B23" s="120" t="s">
        <v>294</v>
      </c>
      <c r="C23" s="184">
        <v>11600</v>
      </c>
      <c r="D23" s="184">
        <v>4724</v>
      </c>
      <c r="E23" s="184">
        <v>4052</v>
      </c>
      <c r="F23" s="184">
        <v>3</v>
      </c>
      <c r="G23" s="184">
        <v>4205</v>
      </c>
      <c r="H23" s="184">
        <v>4940</v>
      </c>
      <c r="I23" s="188">
        <v>31648</v>
      </c>
      <c r="J23" s="189">
        <v>1.8172519952214743</v>
      </c>
      <c r="K23" s="187">
        <v>18136</v>
      </c>
      <c r="L23" s="187">
        <v>9072</v>
      </c>
      <c r="M23" s="187">
        <v>0</v>
      </c>
      <c r="N23" s="187">
        <v>2</v>
      </c>
      <c r="O23" s="188">
        <v>27210</v>
      </c>
      <c r="P23" s="35">
        <v>24.309598606087821</v>
      </c>
      <c r="Q23" s="191">
        <v>58858</v>
      </c>
    </row>
    <row r="24" spans="1:17" hidden="1" x14ac:dyDescent="0.4">
      <c r="A24" s="119">
        <v>2544</v>
      </c>
      <c r="B24" s="120" t="s">
        <v>295</v>
      </c>
      <c r="C24" s="184">
        <v>12298.008893490001</v>
      </c>
      <c r="D24" s="184">
        <v>5260.1074777900021</v>
      </c>
      <c r="E24" s="184">
        <v>4688.1628118300005</v>
      </c>
      <c r="F24" s="184">
        <v>3.0150000000000001</v>
      </c>
      <c r="G24" s="184">
        <v>4682.768756559999</v>
      </c>
      <c r="H24" s="184">
        <v>5385.1144957200004</v>
      </c>
      <c r="I24" s="188">
        <v>34563.64980716</v>
      </c>
      <c r="J24" s="189">
        <v>9.2127458517441845</v>
      </c>
      <c r="K24" s="187">
        <v>21801.673136379999</v>
      </c>
      <c r="L24" s="187">
        <v>11624.636133200202</v>
      </c>
      <c r="M24" s="187">
        <v>0</v>
      </c>
      <c r="N24" s="187">
        <v>14.55609748</v>
      </c>
      <c r="O24" s="188">
        <v>33440.865367060207</v>
      </c>
      <c r="P24" s="35">
        <v>22.899174447115794</v>
      </c>
      <c r="Q24" s="191">
        <v>68004.5151742202</v>
      </c>
    </row>
    <row r="25" spans="1:17" hidden="1" x14ac:dyDescent="0.4">
      <c r="A25" s="119">
        <v>2546</v>
      </c>
      <c r="B25" s="120" t="s">
        <v>296</v>
      </c>
      <c r="C25" s="184">
        <v>14743.912688629998</v>
      </c>
      <c r="D25" s="184">
        <v>6140.6713344700011</v>
      </c>
      <c r="E25" s="184">
        <v>5647.5060049800004</v>
      </c>
      <c r="F25" s="184">
        <v>4.8849999999999998</v>
      </c>
      <c r="G25" s="184">
        <v>3708.1314250299997</v>
      </c>
      <c r="H25" s="184">
        <v>7110.6186775000006</v>
      </c>
      <c r="I25" s="188">
        <v>39771.031800489996</v>
      </c>
      <c r="J25" s="189">
        <v>15.066065136012535</v>
      </c>
      <c r="K25" s="187">
        <v>28541.695132879999</v>
      </c>
      <c r="L25" s="187">
        <v>13578.485787739999</v>
      </c>
      <c r="M25" s="187">
        <v>13578.485787739999</v>
      </c>
      <c r="N25" s="187">
        <v>13578.485787739999</v>
      </c>
      <c r="O25" s="188">
        <v>42152.975370659995</v>
      </c>
      <c r="P25" s="35">
        <v>26.052286350763389</v>
      </c>
      <c r="Q25" s="191">
        <v>81924.007171149991</v>
      </c>
    </row>
    <row r="26" spans="1:17" hidden="1" x14ac:dyDescent="0.4">
      <c r="A26" s="119">
        <v>2547</v>
      </c>
      <c r="B26" s="120" t="s">
        <v>297</v>
      </c>
      <c r="C26" s="184">
        <v>21734.982596799997</v>
      </c>
      <c r="D26" s="184">
        <v>6622.0482748300001</v>
      </c>
      <c r="E26" s="184">
        <v>6954.7341915499974</v>
      </c>
      <c r="F26" s="184">
        <v>6.5039999999999996</v>
      </c>
      <c r="G26" s="184">
        <v>3450.4215493200004</v>
      </c>
      <c r="H26" s="184">
        <v>3536.3641771400003</v>
      </c>
      <c r="I26" s="193">
        <v>49131.607631950006</v>
      </c>
      <c r="J26" s="189">
        <v>23.536165414105962</v>
      </c>
      <c r="K26" s="187">
        <v>28618.26254675</v>
      </c>
      <c r="L26" s="187">
        <v>2062.96611768</v>
      </c>
      <c r="M26" s="187">
        <v>12552.985402670001</v>
      </c>
      <c r="N26" s="187">
        <v>34.496035309999996</v>
      </c>
      <c r="O26" s="193">
        <v>43268.710102410005</v>
      </c>
      <c r="P26" s="35">
        <v>2.6468706465892837</v>
      </c>
      <c r="Q26" s="191">
        <v>92400.317734360011</v>
      </c>
    </row>
    <row r="27" spans="1:17" hidden="1" x14ac:dyDescent="0.4">
      <c r="A27" s="119">
        <v>2548</v>
      </c>
      <c r="B27" s="120" t="s">
        <v>298</v>
      </c>
      <c r="C27" s="194">
        <v>25208.168135460004</v>
      </c>
      <c r="D27" s="194">
        <v>7141.8973807799985</v>
      </c>
      <c r="E27" s="194">
        <v>8951.7645240799993</v>
      </c>
      <c r="F27" s="194">
        <v>8.5440000000000005</v>
      </c>
      <c r="G27" s="194">
        <v>3556.0637114900001</v>
      </c>
      <c r="H27" s="194">
        <v>4157.9478117100007</v>
      </c>
      <c r="I27" s="193">
        <v>56998.936289730009</v>
      </c>
      <c r="J27" s="189">
        <v>16.012764566376461</v>
      </c>
      <c r="K27" s="187">
        <v>27992.849032350001</v>
      </c>
      <c r="L27" s="195">
        <v>2766.4230177100003</v>
      </c>
      <c r="M27" s="195">
        <v>13089.625084450001</v>
      </c>
      <c r="N27" s="195">
        <v>47.318261789999994</v>
      </c>
      <c r="O27" s="193">
        <v>43896.215396300002</v>
      </c>
      <c r="P27" s="35">
        <v>1.4502519081451564</v>
      </c>
      <c r="Q27" s="191">
        <v>100895.15168603</v>
      </c>
    </row>
    <row r="28" spans="1:17" hidden="1" x14ac:dyDescent="0.4">
      <c r="A28" s="119">
        <v>2549</v>
      </c>
      <c r="B28" s="120" t="s">
        <v>299</v>
      </c>
      <c r="C28" s="194">
        <v>31096.762927159998</v>
      </c>
      <c r="D28" s="194">
        <v>7906.6107726000018</v>
      </c>
      <c r="E28" s="194">
        <v>14267.918392629999</v>
      </c>
      <c r="F28" s="194">
        <v>10.2265</v>
      </c>
      <c r="G28" s="194">
        <v>3768.3382678100002</v>
      </c>
      <c r="H28" s="194">
        <v>4989.932885577</v>
      </c>
      <c r="I28" s="193">
        <v>71144.911963863982</v>
      </c>
      <c r="J28" s="189">
        <v>24.817964325209303</v>
      </c>
      <c r="K28" s="187">
        <v>29077.239981450002</v>
      </c>
      <c r="L28" s="195">
        <v>3024.9194842799993</v>
      </c>
      <c r="M28" s="195">
        <v>14945.380332823072</v>
      </c>
      <c r="N28" s="195">
        <v>47.753001860000005</v>
      </c>
      <c r="O28" s="193">
        <v>47095.292800413074</v>
      </c>
      <c r="P28" s="35">
        <v>7.2878205449637035</v>
      </c>
      <c r="Q28" s="191">
        <v>118240.20476427706</v>
      </c>
    </row>
    <row r="29" spans="1:17" hidden="1" x14ac:dyDescent="0.4">
      <c r="A29" s="119">
        <v>2550</v>
      </c>
      <c r="B29" s="120" t="s">
        <v>300</v>
      </c>
      <c r="C29" s="194">
        <v>29939.56702459</v>
      </c>
      <c r="D29" s="194">
        <v>8620.8241501499997</v>
      </c>
      <c r="E29" s="194">
        <v>16940.911084400006</v>
      </c>
      <c r="F29" s="194">
        <v>79.410458210000002</v>
      </c>
      <c r="G29" s="194">
        <v>3134.2064026999997</v>
      </c>
      <c r="H29" s="194">
        <v>5533.6143162499984</v>
      </c>
      <c r="I29" s="193">
        <v>74344.479056830009</v>
      </c>
      <c r="J29" s="189">
        <v>4.4972535697157863</v>
      </c>
      <c r="K29" s="187">
        <v>35578.804041789997</v>
      </c>
      <c r="L29" s="195">
        <v>3917.7103383454009</v>
      </c>
      <c r="M29" s="195">
        <v>17343.386719239752</v>
      </c>
      <c r="N29" s="195">
        <v>61.721846960000001</v>
      </c>
      <c r="O29" s="193">
        <v>56901.622946335148</v>
      </c>
      <c r="P29" s="35">
        <v>20.822314848918538</v>
      </c>
      <c r="Q29" s="191">
        <v>131246.10200316517</v>
      </c>
    </row>
    <row r="30" spans="1:17" hidden="1" x14ac:dyDescent="0.4">
      <c r="A30" s="119">
        <v>2551</v>
      </c>
      <c r="B30" s="120" t="s">
        <v>301</v>
      </c>
      <c r="C30" s="194">
        <v>32951.404080549997</v>
      </c>
      <c r="D30" s="194">
        <v>9470.5111843899995</v>
      </c>
      <c r="E30" s="194">
        <v>24958.428202340001</v>
      </c>
      <c r="F30" s="194">
        <v>89.292699939999991</v>
      </c>
      <c r="G30" s="194">
        <v>2903.3099713600004</v>
      </c>
      <c r="H30" s="194">
        <v>6228.461249269998</v>
      </c>
      <c r="I30" s="193">
        <v>89283.614258159985</v>
      </c>
      <c r="J30" s="189">
        <v>20.094478286558822</v>
      </c>
      <c r="K30" s="187">
        <v>38320.639836960014</v>
      </c>
      <c r="L30" s="195">
        <v>5046.042657250001</v>
      </c>
      <c r="M30" s="195">
        <v>19622.102467609999</v>
      </c>
      <c r="N30" s="195">
        <v>93.239963430000003</v>
      </c>
      <c r="O30" s="193">
        <v>63082.024925250014</v>
      </c>
      <c r="P30" s="35">
        <v>10.861556593462552</v>
      </c>
      <c r="Q30" s="191">
        <v>152365.63918341001</v>
      </c>
    </row>
    <row r="31" spans="1:17" ht="45.75" hidden="1" customHeight="1" x14ac:dyDescent="0.4">
      <c r="A31" s="145">
        <v>2552</v>
      </c>
      <c r="B31" s="206" t="s">
        <v>302</v>
      </c>
      <c r="C31" s="196">
        <v>38079.236346070007</v>
      </c>
      <c r="D31" s="197">
        <v>10955.338089929999</v>
      </c>
      <c r="E31" s="197">
        <v>21229.444689849999</v>
      </c>
      <c r="F31" s="197">
        <v>18.48</v>
      </c>
      <c r="G31" s="197">
        <v>3636.3394536199994</v>
      </c>
      <c r="H31" s="197">
        <v>7268.7783523000007</v>
      </c>
      <c r="I31" s="198">
        <v>95321.697271780024</v>
      </c>
      <c r="J31" s="199">
        <v>28.216242121912945</v>
      </c>
      <c r="K31" s="200">
        <v>42154.763125940015</v>
      </c>
      <c r="L31" s="201">
        <v>5774.9192271399997</v>
      </c>
      <c r="M31" s="201">
        <v>20993.991783540005</v>
      </c>
      <c r="N31" s="201">
        <v>129.63339554000001</v>
      </c>
      <c r="O31" s="198">
        <v>69053.307532160019</v>
      </c>
      <c r="P31" s="199">
        <v>21.35560280466046</v>
      </c>
      <c r="Q31" s="202">
        <v>164375.00480394004</v>
      </c>
    </row>
    <row r="32" spans="1:17" ht="45.75" hidden="1" customHeight="1" x14ac:dyDescent="0.4">
      <c r="A32" s="145">
        <v>2553</v>
      </c>
      <c r="B32" s="206" t="s">
        <v>303</v>
      </c>
      <c r="C32" s="196">
        <v>47099.728333319996</v>
      </c>
      <c r="D32" s="197">
        <v>12619.811512329999</v>
      </c>
      <c r="E32" s="197">
        <v>21070.852652979996</v>
      </c>
      <c r="F32" s="197">
        <v>33.833261999999998</v>
      </c>
      <c r="G32" s="197">
        <v>4111.7761099400013</v>
      </c>
      <c r="H32" s="197">
        <v>8387.6508546699988</v>
      </c>
      <c r="I32" s="198">
        <v>109317.22685738001</v>
      </c>
      <c r="J32" s="199">
        <v>47.041486125440898</v>
      </c>
      <c r="K32" s="200">
        <v>38843.873369729998</v>
      </c>
      <c r="L32" s="201">
        <v>15411.821548269996</v>
      </c>
      <c r="M32" s="201">
        <v>22074.272355360004</v>
      </c>
      <c r="N32" s="201">
        <v>191.28323507000002</v>
      </c>
      <c r="O32" s="198">
        <v>76521.250508430006</v>
      </c>
      <c r="P32" s="199">
        <v>34.479908561832147</v>
      </c>
      <c r="Q32" s="202">
        <v>185838.47736581002</v>
      </c>
    </row>
    <row r="33" spans="1:17" ht="45.75" hidden="1" customHeight="1" x14ac:dyDescent="0.4">
      <c r="A33" s="145">
        <v>2554</v>
      </c>
      <c r="B33" s="207" t="s">
        <v>304</v>
      </c>
      <c r="C33" s="196">
        <v>57799</v>
      </c>
      <c r="D33" s="197">
        <v>14780</v>
      </c>
      <c r="E33" s="197">
        <v>23181</v>
      </c>
      <c r="F33" s="197">
        <v>49</v>
      </c>
      <c r="G33" s="197">
        <v>4787</v>
      </c>
      <c r="H33" s="197">
        <v>8691</v>
      </c>
      <c r="I33" s="198">
        <v>125973</v>
      </c>
      <c r="J33" s="199">
        <v>15.24</v>
      </c>
      <c r="K33" s="200">
        <v>51688</v>
      </c>
      <c r="L33" s="201">
        <v>8189</v>
      </c>
      <c r="M33" s="201">
        <v>23932</v>
      </c>
      <c r="N33" s="201">
        <v>222</v>
      </c>
      <c r="O33" s="198">
        <v>84031</v>
      </c>
      <c r="P33" s="199">
        <v>9.8139398424267483</v>
      </c>
      <c r="Q33" s="202">
        <v>210005</v>
      </c>
    </row>
    <row r="34" spans="1:17" ht="45.75" hidden="1" customHeight="1" x14ac:dyDescent="0.4">
      <c r="A34" s="145">
        <v>2555</v>
      </c>
      <c r="B34" s="207" t="s">
        <v>305</v>
      </c>
      <c r="C34" s="196">
        <v>73207</v>
      </c>
      <c r="D34" s="197">
        <v>16357</v>
      </c>
      <c r="E34" s="197">
        <v>26665</v>
      </c>
      <c r="F34" s="197">
        <v>68</v>
      </c>
      <c r="G34" s="197">
        <v>5375</v>
      </c>
      <c r="H34" s="197">
        <v>9736</v>
      </c>
      <c r="I34" s="198">
        <v>131408</v>
      </c>
      <c r="J34" s="199">
        <v>4.3144165813309199</v>
      </c>
      <c r="K34" s="200">
        <v>63440</v>
      </c>
      <c r="L34" s="201">
        <v>9958</v>
      </c>
      <c r="M34" s="201">
        <v>27148</v>
      </c>
      <c r="N34" s="201">
        <v>219</v>
      </c>
      <c r="O34" s="198">
        <v>100765</v>
      </c>
      <c r="P34" s="199">
        <v>19.914079327867096</v>
      </c>
      <c r="Q34" s="202">
        <v>232173</v>
      </c>
    </row>
    <row r="35" spans="1:17" ht="45.75" hidden="1" customHeight="1" x14ac:dyDescent="0.4">
      <c r="A35" s="145">
        <v>2556</v>
      </c>
      <c r="B35" s="207" t="s">
        <v>306</v>
      </c>
      <c r="C35" s="203">
        <v>92226.041303999984</v>
      </c>
      <c r="D35" s="197">
        <v>17644.93427922</v>
      </c>
      <c r="E35" s="197">
        <v>28714.781672419998</v>
      </c>
      <c r="F35" s="197">
        <v>89.690801590000007</v>
      </c>
      <c r="G35" s="197">
        <v>5959.5131983199999</v>
      </c>
      <c r="H35" s="197">
        <v>11152.853887730002</v>
      </c>
      <c r="I35" s="198">
        <v>155787.81514328002</v>
      </c>
      <c r="J35" s="199">
        <v>18.552763258918802</v>
      </c>
      <c r="K35" s="200">
        <v>71293.91214719</v>
      </c>
      <c r="L35" s="201">
        <v>12327.85398231</v>
      </c>
      <c r="M35" s="201">
        <v>31045.686965910641</v>
      </c>
      <c r="N35" s="201">
        <v>223.89156186</v>
      </c>
      <c r="O35" s="198">
        <v>114891.34465727065</v>
      </c>
      <c r="P35" s="199">
        <v>14.019098553337614</v>
      </c>
      <c r="Q35" s="202">
        <v>270679.15980055067</v>
      </c>
    </row>
    <row r="36" spans="1:17" ht="45.75" hidden="1" customHeight="1" x14ac:dyDescent="0.4">
      <c r="A36" s="145">
        <v>2557</v>
      </c>
      <c r="B36" s="207" t="s">
        <v>307</v>
      </c>
      <c r="C36" s="203">
        <v>76219.988082319993</v>
      </c>
      <c r="D36" s="197">
        <v>19517.318513904753</v>
      </c>
      <c r="E36" s="197">
        <v>36048.922460909998</v>
      </c>
      <c r="F36" s="197">
        <v>112.33818074999999</v>
      </c>
      <c r="G36" s="197">
        <v>6378.7341802499996</v>
      </c>
      <c r="H36" s="197">
        <v>11869.439185730002</v>
      </c>
      <c r="I36" s="198">
        <v>150146.74060386475</v>
      </c>
      <c r="J36" s="199">
        <v>-3.6209985577030581</v>
      </c>
      <c r="K36" s="200">
        <v>76330.384027439999</v>
      </c>
      <c r="L36" s="201">
        <v>11896.623031809999</v>
      </c>
      <c r="M36" s="201">
        <v>33464.804839849996</v>
      </c>
      <c r="N36" s="201">
        <v>653.81380591999994</v>
      </c>
      <c r="O36" s="198">
        <v>122345.62570501999</v>
      </c>
      <c r="P36" s="199">
        <v>6.4881136781765578</v>
      </c>
      <c r="Q36" s="202">
        <v>272492.36630888475</v>
      </c>
    </row>
    <row r="37" spans="1:17" ht="45.75" hidden="1" customHeight="1" x14ac:dyDescent="0.4">
      <c r="A37" s="145">
        <v>2558</v>
      </c>
      <c r="B37" s="207" t="s">
        <v>310</v>
      </c>
      <c r="C37" s="509">
        <v>77168.034045799999</v>
      </c>
      <c r="D37" s="151">
        <v>20544.601667837818</v>
      </c>
      <c r="E37" s="151">
        <v>47901.974006720004</v>
      </c>
      <c r="F37" s="151">
        <v>1345.44878066</v>
      </c>
      <c r="G37" s="151">
        <v>6350.920409233001</v>
      </c>
      <c r="H37" s="151">
        <v>13666.605467789997</v>
      </c>
      <c r="I37" s="198">
        <v>166977.5843780408</v>
      </c>
      <c r="J37" s="199">
        <v>11.209596496390969</v>
      </c>
      <c r="K37" s="168">
        <v>81837.95997846</v>
      </c>
      <c r="L37" s="151">
        <v>10562.666820069964</v>
      </c>
      <c r="M37" s="151">
        <v>35687.058963929871</v>
      </c>
      <c r="N37" s="530">
        <v>0</v>
      </c>
      <c r="O37" s="198">
        <v>128087.68576245983</v>
      </c>
      <c r="P37" s="199">
        <v>4.6933104672529682</v>
      </c>
      <c r="Q37" s="202">
        <v>295065.27014050062</v>
      </c>
    </row>
    <row r="38" spans="1:17" ht="45.75" hidden="1" customHeight="1" x14ac:dyDescent="0.4">
      <c r="A38" s="145">
        <v>2559</v>
      </c>
      <c r="B38" s="207" t="s">
        <v>634</v>
      </c>
      <c r="C38" s="784">
        <v>82385.388712304906</v>
      </c>
      <c r="D38" s="785">
        <v>24107.464559627668</v>
      </c>
      <c r="E38" s="785">
        <v>56852.145261913683</v>
      </c>
      <c r="F38" s="785">
        <v>1659.5278343399998</v>
      </c>
      <c r="G38" s="785">
        <v>6674.813304837</v>
      </c>
      <c r="H38" s="785">
        <v>22064.132645318539</v>
      </c>
      <c r="I38" s="786">
        <v>193743.47231834181</v>
      </c>
      <c r="J38" s="787">
        <v>16.029629390075776</v>
      </c>
      <c r="K38" s="788">
        <v>70405.885076855004</v>
      </c>
      <c r="L38" s="785">
        <v>21656.874844888534</v>
      </c>
      <c r="M38" s="785">
        <v>38130.916234453623</v>
      </c>
      <c r="N38" s="785">
        <v>0</v>
      </c>
      <c r="O38" s="786">
        <v>130193.67615619715</v>
      </c>
      <c r="P38" s="787">
        <v>1.644178658706428</v>
      </c>
      <c r="Q38" s="789">
        <v>323937.14847453893</v>
      </c>
    </row>
    <row r="39" spans="1:17" ht="45.75" hidden="1" customHeight="1" x14ac:dyDescent="0.4">
      <c r="A39" s="145">
        <v>2560</v>
      </c>
      <c r="B39" s="207" t="s">
        <v>637</v>
      </c>
      <c r="C39" s="784">
        <v>90426.043584229992</v>
      </c>
      <c r="D39" s="785">
        <v>25571.047405475812</v>
      </c>
      <c r="E39" s="785">
        <v>63772.917609388001</v>
      </c>
      <c r="F39" s="785">
        <v>2281.5738560699997</v>
      </c>
      <c r="G39" s="785">
        <v>6754.8732268130007</v>
      </c>
      <c r="H39" s="785">
        <v>20913.585611772349</v>
      </c>
      <c r="I39" s="786">
        <v>209720.04129374915</v>
      </c>
      <c r="J39" s="787">
        <v>8.2462489105986911</v>
      </c>
      <c r="K39" s="788">
        <v>70004.744571535994</v>
      </c>
      <c r="L39" s="785">
        <v>23034.661980008819</v>
      </c>
      <c r="M39" s="785">
        <v>40349.155430770719</v>
      </c>
      <c r="N39" s="785">
        <v>0</v>
      </c>
      <c r="O39" s="786">
        <v>133388.56198231553</v>
      </c>
      <c r="P39" s="787">
        <v>2.4539485483806294</v>
      </c>
      <c r="Q39" s="789">
        <v>343108.60327606468</v>
      </c>
    </row>
    <row r="40" spans="1:17" ht="45.75" customHeight="1" x14ac:dyDescent="0.4">
      <c r="A40" s="150">
        <v>2561</v>
      </c>
      <c r="B40" s="207" t="s">
        <v>651</v>
      </c>
      <c r="C40" s="790">
        <v>100982.76903837</v>
      </c>
      <c r="D40" s="785">
        <v>25846.053256983236</v>
      </c>
      <c r="E40" s="785">
        <v>75578.157020025988</v>
      </c>
      <c r="F40" s="785">
        <v>2822.9879786000001</v>
      </c>
      <c r="G40" s="785">
        <v>7314.3855478260002</v>
      </c>
      <c r="H40" s="785">
        <v>22248.709153095744</v>
      </c>
      <c r="I40" s="786">
        <v>234793.06199490099</v>
      </c>
      <c r="J40" s="787">
        <v>11.955471945588995</v>
      </c>
      <c r="K40" s="788">
        <v>70522.372231914007</v>
      </c>
      <c r="L40" s="785">
        <v>25056.433570775142</v>
      </c>
      <c r="M40" s="785">
        <v>39850.566018542078</v>
      </c>
      <c r="N40" s="785">
        <v>0</v>
      </c>
      <c r="O40" s="786">
        <v>135429.37182123124</v>
      </c>
      <c r="P40" s="787">
        <v>1.5299736413578529</v>
      </c>
      <c r="Q40" s="789">
        <v>370222.43381613225</v>
      </c>
    </row>
    <row r="41" spans="1:17" ht="45.75" customHeight="1" x14ac:dyDescent="0.4">
      <c r="A41" s="150">
        <v>2562</v>
      </c>
      <c r="B41" s="207" t="s">
        <v>661</v>
      </c>
      <c r="C41" s="790">
        <v>166467.81267147002</v>
      </c>
      <c r="D41" s="785">
        <v>27344.37521032587</v>
      </c>
      <c r="E41" s="785">
        <v>82421.867339899996</v>
      </c>
      <c r="F41" s="785">
        <v>3234.88175159</v>
      </c>
      <c r="G41" s="785">
        <v>8275.003897239998</v>
      </c>
      <c r="H41" s="785">
        <v>23589.992767370873</v>
      </c>
      <c r="I41" s="786">
        <v>311333.93363789679</v>
      </c>
      <c r="J41" s="787">
        <v>48.452161136960591</v>
      </c>
      <c r="K41" s="788">
        <v>74363.901154343563</v>
      </c>
      <c r="L41" s="785">
        <v>26677.649387790349</v>
      </c>
      <c r="M41" s="785">
        <v>44643.848402499651</v>
      </c>
      <c r="N41" s="785">
        <v>0</v>
      </c>
      <c r="O41" s="786">
        <v>145685.39894463358</v>
      </c>
      <c r="P41" s="787">
        <v>9.2188091539275661</v>
      </c>
      <c r="Q41" s="789">
        <v>457019.33258253033</v>
      </c>
    </row>
    <row r="42" spans="1:17" ht="45.75" customHeight="1" x14ac:dyDescent="0.4">
      <c r="A42" s="150">
        <v>2563</v>
      </c>
      <c r="B42" s="207" t="s">
        <v>663</v>
      </c>
      <c r="C42" s="790">
        <v>174763.66999490937</v>
      </c>
      <c r="D42" s="785">
        <v>26378.888369666518</v>
      </c>
      <c r="E42" s="785">
        <v>81832.90871581003</v>
      </c>
      <c r="F42" s="785">
        <v>3643.4326155399995</v>
      </c>
      <c r="G42" s="785">
        <v>7812.8482358199999</v>
      </c>
      <c r="H42" s="785">
        <v>24450.471051820252</v>
      </c>
      <c r="I42" s="786">
        <v>318882.21898356621</v>
      </c>
      <c r="J42" s="787">
        <v>52.051380982190722</v>
      </c>
      <c r="K42" s="788">
        <v>68944.583606725995</v>
      </c>
      <c r="L42" s="785">
        <v>25048.940259793497</v>
      </c>
      <c r="M42" s="785">
        <v>44484.383365152593</v>
      </c>
      <c r="N42" s="785">
        <v>0</v>
      </c>
      <c r="O42" s="786">
        <v>138477.90723167208</v>
      </c>
      <c r="P42" s="787">
        <v>3.8154285297950024</v>
      </c>
      <c r="Q42" s="789">
        <v>457360.1262152383</v>
      </c>
    </row>
    <row r="43" spans="1:17" ht="45.75" customHeight="1" x14ac:dyDescent="0.4">
      <c r="A43" s="150">
        <v>2564</v>
      </c>
      <c r="B43" s="207" t="s">
        <v>689</v>
      </c>
      <c r="C43" s="790">
        <v>191808.86567465006</v>
      </c>
      <c r="D43" s="785">
        <v>32834.958009429174</v>
      </c>
      <c r="E43" s="785">
        <v>84171.079862269995</v>
      </c>
      <c r="F43" s="785">
        <v>8185.7368316900001</v>
      </c>
      <c r="G43" s="785">
        <v>7729.2246790700019</v>
      </c>
      <c r="H43" s="785">
        <v>26515.007308952197</v>
      </c>
      <c r="I43" s="786">
        <v>351244.87236606143</v>
      </c>
      <c r="J43" s="787">
        <v>67.482740418729136</v>
      </c>
      <c r="K43" s="788">
        <v>66834.610181442942</v>
      </c>
      <c r="L43" s="785">
        <v>24440.026803700992</v>
      </c>
      <c r="M43" s="785">
        <v>45588.393319235154</v>
      </c>
      <c r="N43" s="785">
        <v>0</v>
      </c>
      <c r="O43" s="786">
        <v>136863.03030437909</v>
      </c>
      <c r="P43" s="787">
        <v>2.604772306132368</v>
      </c>
      <c r="Q43" s="789">
        <v>488107.9026704405</v>
      </c>
    </row>
    <row r="44" spans="1:17" ht="45.75" customHeight="1" x14ac:dyDescent="0.4">
      <c r="A44" s="145">
        <v>2565</v>
      </c>
      <c r="B44" s="207" t="s">
        <v>697</v>
      </c>
      <c r="C44" s="790">
        <v>209556.14997219996</v>
      </c>
      <c r="D44" s="785">
        <v>34965.108477894923</v>
      </c>
      <c r="E44" s="785">
        <v>86714.03941456</v>
      </c>
      <c r="F44" s="785">
        <v>8591.1248481600014</v>
      </c>
      <c r="G44" s="785">
        <v>8414.2010691599953</v>
      </c>
      <c r="H44" s="785">
        <v>26571.133902980997</v>
      </c>
      <c r="I44" s="786">
        <v>374811.7576849559</v>
      </c>
      <c r="J44" s="787">
        <v>6.7095314901375849</v>
      </c>
      <c r="K44" s="788">
        <v>65800.56242707833</v>
      </c>
      <c r="L44" s="785">
        <v>27438.3794981268</v>
      </c>
      <c r="M44" s="785">
        <v>47359.270401232388</v>
      </c>
      <c r="N44" s="785">
        <v>0</v>
      </c>
      <c r="O44" s="786">
        <v>140598.21232643753</v>
      </c>
      <c r="P44" s="787">
        <v>2.729138770164234</v>
      </c>
      <c r="Q44" s="789">
        <v>515409.97001139342</v>
      </c>
    </row>
    <row r="45" spans="1:17" ht="45.75" customHeight="1" x14ac:dyDescent="0.4">
      <c r="A45" s="145">
        <v>2566</v>
      </c>
      <c r="B45" s="207" t="s">
        <v>886</v>
      </c>
      <c r="C45" s="790">
        <v>217389.70627529008</v>
      </c>
      <c r="D45" s="785">
        <v>34918.209622065013</v>
      </c>
      <c r="E45" s="785">
        <v>93582.373895249984</v>
      </c>
      <c r="F45" s="785">
        <v>8533.8574382599982</v>
      </c>
      <c r="G45" s="785">
        <v>7888.4557453200323</v>
      </c>
      <c r="H45" s="785">
        <v>23888.23441936</v>
      </c>
      <c r="I45" s="786">
        <v>386200.8373955451</v>
      </c>
      <c r="J45" s="787">
        <v>9.9520214470357171</v>
      </c>
      <c r="K45" s="788">
        <v>68240.715831575988</v>
      </c>
      <c r="L45" s="785">
        <v>30298.027499487602</v>
      </c>
      <c r="M45" s="785">
        <v>49766.91961990211</v>
      </c>
      <c r="N45" s="785">
        <v>0</v>
      </c>
      <c r="O45" s="786">
        <v>148305.66295096569</v>
      </c>
      <c r="P45" s="787">
        <v>8.3606453993737713</v>
      </c>
      <c r="Q45" s="789">
        <v>534506.50034651079</v>
      </c>
    </row>
    <row r="46" spans="1:17" ht="45.75" customHeight="1" x14ac:dyDescent="0.4">
      <c r="A46" s="154">
        <v>2567</v>
      </c>
      <c r="B46" s="208" t="s">
        <v>940</v>
      </c>
      <c r="C46" s="791">
        <v>211502.56501385997</v>
      </c>
      <c r="D46" s="791">
        <v>36201.420807169474</v>
      </c>
      <c r="E46" s="791">
        <v>101168.12950138999</v>
      </c>
      <c r="F46" s="791">
        <v>1018.3110276000001</v>
      </c>
      <c r="G46" s="791">
        <v>8763.2567699799984</v>
      </c>
      <c r="H46" s="791">
        <v>30735.425085863953</v>
      </c>
      <c r="I46" s="792">
        <v>389389.10820586345</v>
      </c>
      <c r="J46" s="793">
        <v>0.82554735816197677</v>
      </c>
      <c r="K46" s="794">
        <v>68924.534114488008</v>
      </c>
      <c r="L46" s="791">
        <v>30587.33437636527</v>
      </c>
      <c r="M46" s="791">
        <v>60090.915912533084</v>
      </c>
      <c r="N46" s="791">
        <v>0</v>
      </c>
      <c r="O46" s="792">
        <v>159602.78440338635</v>
      </c>
      <c r="P46" s="1572">
        <v>7.6174579093151866</v>
      </c>
      <c r="Q46" s="795">
        <v>548991.8926092498</v>
      </c>
    </row>
    <row r="47" spans="1:17" ht="12.75" customHeight="1" x14ac:dyDescent="0.4">
      <c r="A47" s="115"/>
    </row>
    <row r="48" spans="1:17" x14ac:dyDescent="0.4">
      <c r="A48" s="115" t="s">
        <v>247</v>
      </c>
      <c r="L48" s="132"/>
      <c r="M48" s="205"/>
    </row>
    <row r="49" spans="1:17" x14ac:dyDescent="0.4">
      <c r="A49" s="115" t="s">
        <v>607</v>
      </c>
      <c r="L49" s="132"/>
      <c r="M49" s="205"/>
    </row>
    <row r="50" spans="1:17" x14ac:dyDescent="0.4">
      <c r="A50" s="115" t="s">
        <v>608</v>
      </c>
      <c r="L50" s="132"/>
      <c r="M50" s="205"/>
    </row>
    <row r="51" spans="1:17" x14ac:dyDescent="0.4">
      <c r="A51" s="116" t="s">
        <v>248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139"/>
      <c r="M51" s="68"/>
      <c r="N51" s="68"/>
      <c r="O51" s="68"/>
      <c r="P51" s="68"/>
      <c r="Q51" s="68"/>
    </row>
    <row r="52" spans="1:17" x14ac:dyDescent="0.4">
      <c r="A52" s="115"/>
    </row>
    <row r="53" spans="1:17" x14ac:dyDescent="0.4">
      <c r="A53" s="115"/>
    </row>
  </sheetData>
  <mergeCells count="7">
    <mergeCell ref="O3:Q3"/>
    <mergeCell ref="A4:B6"/>
    <mergeCell ref="C4:J4"/>
    <mergeCell ref="K4:P4"/>
    <mergeCell ref="Q4:Q6"/>
    <mergeCell ref="J5:J6"/>
    <mergeCell ref="P5:P6"/>
  </mergeCells>
  <phoneticPr fontId="87" type="noConversion"/>
  <pageMargins left="0.25" right="0.25" top="0.75" bottom="0.75" header="0.3" footer="0.3"/>
  <pageSetup paperSize="9" scale="65" orientation="landscape" r:id="rId1"/>
  <headerFooter>
    <oddFooter>&amp;C23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6" tint="0.79998168889431442"/>
  </sheetPr>
  <dimension ref="A1:Z50"/>
  <sheetViews>
    <sheetView view="pageBreakPreview" zoomScaleNormal="115" zoomScaleSheetLayoutView="100" workbookViewId="0">
      <selection activeCell="A3" sqref="A3:B3"/>
    </sheetView>
  </sheetViews>
  <sheetFormatPr defaultColWidth="9" defaultRowHeight="15.6" x14ac:dyDescent="0.3"/>
  <cols>
    <col min="1" max="1" width="39.59765625" style="1212" customWidth="1"/>
    <col min="2" max="2" width="10.3984375" style="1212" customWidth="1"/>
    <col min="3" max="11" width="10.3984375" style="65" customWidth="1"/>
    <col min="12" max="12" width="10.3984375" style="1573" customWidth="1"/>
    <col min="13" max="17" width="10.3984375" style="65" customWidth="1"/>
    <col min="18" max="18" width="10.3984375" style="65" hidden="1" customWidth="1"/>
    <col min="19" max="23" width="10.3984375" style="65" customWidth="1"/>
    <col min="24" max="24" width="9.3984375" style="65" bestFit="1" customWidth="1"/>
    <col min="25" max="25" width="9.296875" style="65" customWidth="1"/>
    <col min="26" max="26" width="9.59765625" style="65" customWidth="1"/>
    <col min="27" max="16384" width="9" style="65"/>
  </cols>
  <sheetData>
    <row r="1" spans="1:26" ht="28.8" x14ac:dyDescent="0.55000000000000004">
      <c r="A1" s="1826" t="s">
        <v>928</v>
      </c>
      <c r="B1" s="1826"/>
      <c r="C1" s="1826"/>
      <c r="D1" s="1826"/>
      <c r="E1" s="1826"/>
    </row>
    <row r="2" spans="1:26" ht="28.8" x14ac:dyDescent="0.55000000000000004">
      <c r="A2" s="1826" t="s">
        <v>1014</v>
      </c>
      <c r="B2" s="1826"/>
      <c r="C2" s="1826"/>
      <c r="D2" s="1826"/>
      <c r="E2" s="1826"/>
    </row>
    <row r="3" spans="1:26" ht="21" x14ac:dyDescent="0.4">
      <c r="A3" s="1870"/>
      <c r="B3" s="1870"/>
      <c r="C3" s="1185">
        <v>1000000</v>
      </c>
      <c r="V3" s="1871" t="s">
        <v>249</v>
      </c>
      <c r="W3" s="1871"/>
      <c r="X3" s="1871"/>
      <c r="Y3" s="1871"/>
      <c r="Z3" s="1871"/>
    </row>
    <row r="4" spans="1:26" s="1187" customFormat="1" x14ac:dyDescent="0.3">
      <c r="A4" s="1872" t="s">
        <v>0</v>
      </c>
      <c r="B4" s="1874" t="s">
        <v>351</v>
      </c>
      <c r="C4" s="1874"/>
      <c r="D4" s="1874"/>
      <c r="E4" s="1874"/>
      <c r="F4" s="1874"/>
      <c r="G4" s="1874"/>
      <c r="H4" s="1874"/>
      <c r="I4" s="1874"/>
      <c r="J4" s="1874"/>
      <c r="K4" s="1874"/>
      <c r="L4" s="1874"/>
      <c r="M4" s="1874"/>
      <c r="N4" s="1874"/>
      <c r="O4" s="1874"/>
      <c r="P4" s="1874"/>
      <c r="Q4" s="1874"/>
      <c r="R4" s="1874"/>
      <c r="S4" s="1874"/>
      <c r="T4" s="1874"/>
      <c r="U4" s="1874"/>
      <c r="V4" s="1874"/>
      <c r="W4" s="1874"/>
      <c r="X4" s="1875" t="s">
        <v>250</v>
      </c>
      <c r="Y4" s="1877" t="s">
        <v>355</v>
      </c>
      <c r="Z4" s="1875" t="s">
        <v>381</v>
      </c>
    </row>
    <row r="5" spans="1:26" s="1187" customFormat="1" x14ac:dyDescent="0.3">
      <c r="A5" s="1873"/>
      <c r="B5" s="1188" t="s">
        <v>636</v>
      </c>
      <c r="C5" s="1188" t="s">
        <v>159</v>
      </c>
      <c r="D5" s="1188" t="s">
        <v>694</v>
      </c>
      <c r="E5" s="1188" t="s">
        <v>160</v>
      </c>
      <c r="F5" s="1188" t="s">
        <v>161</v>
      </c>
      <c r="G5" s="1188" t="s">
        <v>162</v>
      </c>
      <c r="H5" s="1188" t="s">
        <v>163</v>
      </c>
      <c r="I5" s="1188" t="s">
        <v>164</v>
      </c>
      <c r="J5" s="1188" t="s">
        <v>165</v>
      </c>
      <c r="K5" s="1188" t="s">
        <v>166</v>
      </c>
      <c r="L5" s="1574" t="s">
        <v>690</v>
      </c>
      <c r="M5" s="1188" t="s">
        <v>167</v>
      </c>
      <c r="N5" s="1188" t="s">
        <v>168</v>
      </c>
      <c r="O5" s="1186" t="s">
        <v>169</v>
      </c>
      <c r="P5" s="1188" t="s">
        <v>170</v>
      </c>
      <c r="Q5" s="1188" t="s">
        <v>171</v>
      </c>
      <c r="R5" s="1188" t="s">
        <v>172</v>
      </c>
      <c r="S5" s="1188" t="s">
        <v>695</v>
      </c>
      <c r="T5" s="1188" t="s">
        <v>884</v>
      </c>
      <c r="U5" s="1188" t="s">
        <v>173</v>
      </c>
      <c r="V5" s="1188" t="s">
        <v>174</v>
      </c>
      <c r="W5" s="1188" t="s">
        <v>691</v>
      </c>
      <c r="X5" s="1876"/>
      <c r="Y5" s="1878"/>
      <c r="Z5" s="1879"/>
    </row>
    <row r="6" spans="1:26" ht="21.75" customHeight="1" x14ac:dyDescent="0.3">
      <c r="A6" s="1189" t="s">
        <v>455</v>
      </c>
      <c r="B6" s="1190">
        <v>8154.2102624300005</v>
      </c>
      <c r="C6" s="1190">
        <v>146043.44149577999</v>
      </c>
      <c r="D6" s="1190">
        <v>2491.5536632600001</v>
      </c>
      <c r="E6" s="1190">
        <v>38675.464534110004</v>
      </c>
      <c r="F6" s="1190">
        <v>33998.007008991997</v>
      </c>
      <c r="G6" s="1190">
        <v>39.974254869999996</v>
      </c>
      <c r="H6" s="1190">
        <v>8143.2041048299998</v>
      </c>
      <c r="I6" s="1190">
        <v>90099.04806801003</v>
      </c>
      <c r="J6" s="1190">
        <v>10256.53830047</v>
      </c>
      <c r="K6" s="1190">
        <v>46112.577852470007</v>
      </c>
      <c r="L6" s="1575"/>
      <c r="M6" s="1190">
        <v>67548.232314359979</v>
      </c>
      <c r="N6" s="1190">
        <v>13748.05957587</v>
      </c>
      <c r="O6" s="1190">
        <v>1437.7512520400001</v>
      </c>
      <c r="P6" s="1190">
        <v>37146.409035190001</v>
      </c>
      <c r="Q6" s="1190">
        <v>552.17848417000005</v>
      </c>
      <c r="R6" s="1190"/>
      <c r="S6" s="1190">
        <v>1750.2481928099999</v>
      </c>
      <c r="T6" s="1190">
        <v>7567.4223837499994</v>
      </c>
      <c r="U6" s="1190">
        <v>87082.714387800006</v>
      </c>
      <c r="V6" s="1190">
        <v>9118.4633197700005</v>
      </c>
      <c r="W6" s="1190">
        <v>7718.06078213</v>
      </c>
      <c r="X6" s="1191">
        <v>617683.55927311187</v>
      </c>
      <c r="Y6" s="1190">
        <v>4375.1263047000002</v>
      </c>
      <c r="Z6" s="1191">
        <v>622058.68557781191</v>
      </c>
    </row>
    <row r="7" spans="1:26" ht="21.75" customHeight="1" x14ac:dyDescent="0.3">
      <c r="A7" s="1192" t="s">
        <v>456</v>
      </c>
      <c r="B7" s="1193">
        <v>11.371185000000001</v>
      </c>
      <c r="C7" s="1193">
        <v>16012.49112475</v>
      </c>
      <c r="D7" s="1193">
        <v>1744.56500949</v>
      </c>
      <c r="E7" s="1193">
        <v>563.73846852999998</v>
      </c>
      <c r="F7" s="1193">
        <v>191.07252580999756</v>
      </c>
      <c r="G7" s="1193">
        <v>0</v>
      </c>
      <c r="H7" s="1193">
        <v>0</v>
      </c>
      <c r="I7" s="1193">
        <v>5387.7095846500006</v>
      </c>
      <c r="J7" s="1193">
        <v>689.04734658000007</v>
      </c>
      <c r="K7" s="1193">
        <v>2368.5423207700001</v>
      </c>
      <c r="L7" s="1576"/>
      <c r="M7" s="1193">
        <v>0</v>
      </c>
      <c r="N7" s="1193">
        <v>5.2789250000000001</v>
      </c>
      <c r="O7" s="1193">
        <v>0</v>
      </c>
      <c r="P7" s="1193">
        <v>1886.62354226</v>
      </c>
      <c r="Q7" s="1193">
        <v>0</v>
      </c>
      <c r="R7" s="1193"/>
      <c r="S7" s="1193">
        <v>0</v>
      </c>
      <c r="T7" s="1193">
        <v>0</v>
      </c>
      <c r="U7" s="1193">
        <v>31.545240449999998</v>
      </c>
      <c r="V7" s="1193">
        <v>41.987106079999997</v>
      </c>
      <c r="W7" s="1193">
        <v>0</v>
      </c>
      <c r="X7" s="1194">
        <v>28933.972379369996</v>
      </c>
      <c r="Y7" s="1193">
        <v>0</v>
      </c>
      <c r="Z7" s="1194">
        <v>28933.972379369996</v>
      </c>
    </row>
    <row r="8" spans="1:26" ht="21.75" customHeight="1" x14ac:dyDescent="0.3">
      <c r="A8" s="1192" t="s">
        <v>457</v>
      </c>
      <c r="B8" s="1193">
        <v>8142.8390774300005</v>
      </c>
      <c r="C8" s="1193">
        <v>130030.95037103001</v>
      </c>
      <c r="D8" s="1193">
        <v>746.98865376999993</v>
      </c>
      <c r="E8" s="1193">
        <v>38111.726065579998</v>
      </c>
      <c r="F8" s="1193">
        <v>33806.934483182005</v>
      </c>
      <c r="G8" s="1193">
        <v>39.974254869999996</v>
      </c>
      <c r="H8" s="1193">
        <v>8143.2041048299998</v>
      </c>
      <c r="I8" s="1193">
        <v>84711.338483360028</v>
      </c>
      <c r="J8" s="1193">
        <v>9567.4909538899992</v>
      </c>
      <c r="K8" s="1193">
        <v>43744.035531700014</v>
      </c>
      <c r="L8" s="1576"/>
      <c r="M8" s="1193">
        <v>67548.232314359979</v>
      </c>
      <c r="N8" s="1193">
        <v>13742.780650870001</v>
      </c>
      <c r="O8" s="1193">
        <v>1437.7512520400001</v>
      </c>
      <c r="P8" s="1193">
        <v>35259.785492930001</v>
      </c>
      <c r="Q8" s="1193">
        <v>552.17848417000005</v>
      </c>
      <c r="R8" s="1193"/>
      <c r="S8" s="1193">
        <v>1750.2481928099999</v>
      </c>
      <c r="T8" s="1193">
        <v>7567.4223837499994</v>
      </c>
      <c r="U8" s="1193">
        <v>87051.16914735001</v>
      </c>
      <c r="V8" s="1193">
        <v>9076.4762136900008</v>
      </c>
      <c r="W8" s="1193">
        <v>7718.06078213</v>
      </c>
      <c r="X8" s="1194">
        <v>588749.58689374197</v>
      </c>
      <c r="Y8" s="1193">
        <v>4375.1263047000002</v>
      </c>
      <c r="Z8" s="1194">
        <v>593124.71319844201</v>
      </c>
    </row>
    <row r="9" spans="1:26" ht="21.75" customHeight="1" x14ac:dyDescent="0.3">
      <c r="A9" s="1192" t="s">
        <v>458</v>
      </c>
      <c r="B9" s="1193">
        <v>0</v>
      </c>
      <c r="C9" s="1193">
        <v>0</v>
      </c>
      <c r="D9" s="1193">
        <v>0</v>
      </c>
      <c r="E9" s="1193">
        <v>0</v>
      </c>
      <c r="F9" s="1193">
        <v>0</v>
      </c>
      <c r="G9" s="1193">
        <v>0</v>
      </c>
      <c r="H9" s="1193"/>
      <c r="I9" s="1193">
        <v>0</v>
      </c>
      <c r="J9" s="1193">
        <v>0</v>
      </c>
      <c r="K9" s="1193">
        <v>0</v>
      </c>
      <c r="L9" s="1576"/>
      <c r="M9" s="1193">
        <v>0</v>
      </c>
      <c r="N9" s="1193">
        <v>0</v>
      </c>
      <c r="O9" s="1193">
        <v>0</v>
      </c>
      <c r="P9" s="1193">
        <v>0</v>
      </c>
      <c r="Q9" s="1193">
        <v>0</v>
      </c>
      <c r="R9" s="1193"/>
      <c r="S9" s="1193">
        <v>0</v>
      </c>
      <c r="T9" s="1193">
        <v>0</v>
      </c>
      <c r="U9" s="1193">
        <v>0</v>
      </c>
      <c r="V9" s="1193">
        <v>0</v>
      </c>
      <c r="W9" s="1193">
        <v>0</v>
      </c>
      <c r="X9" s="1194">
        <v>0</v>
      </c>
      <c r="Y9" s="1193">
        <v>0</v>
      </c>
      <c r="Z9" s="1194">
        <v>0</v>
      </c>
    </row>
    <row r="10" spans="1:26" ht="21.75" customHeight="1" x14ac:dyDescent="0.3">
      <c r="A10" s="1192" t="s">
        <v>459</v>
      </c>
      <c r="B10" s="1193">
        <v>1244.8364767119401</v>
      </c>
      <c r="C10" s="1193">
        <v>22228.51628077</v>
      </c>
      <c r="D10" s="1193">
        <v>12.44210032</v>
      </c>
      <c r="E10" s="1193">
        <v>4133.2404271235</v>
      </c>
      <c r="F10" s="1193">
        <v>1175.0351071957964</v>
      </c>
      <c r="G10" s="1193">
        <v>0</v>
      </c>
      <c r="H10" s="1193">
        <v>146.33123699999999</v>
      </c>
      <c r="I10" s="1193">
        <v>1734.6907214400144</v>
      </c>
      <c r="J10" s="1193">
        <v>504.30753491000002</v>
      </c>
      <c r="K10" s="1193">
        <v>3524.4982340800002</v>
      </c>
      <c r="L10" s="1576"/>
      <c r="M10" s="1193">
        <v>3197.7127435820753</v>
      </c>
      <c r="N10" s="1193">
        <v>982.67702433632303</v>
      </c>
      <c r="O10" s="1193">
        <v>224.10373325811599</v>
      </c>
      <c r="P10" s="1193">
        <v>496.79022577000001</v>
      </c>
      <c r="Q10" s="1193">
        <v>20.673031999999999</v>
      </c>
      <c r="R10" s="1193"/>
      <c r="S10" s="1193">
        <v>17.00046197</v>
      </c>
      <c r="T10" s="1193">
        <v>865.95843589000015</v>
      </c>
      <c r="U10" s="1193">
        <v>5101.6994567299998</v>
      </c>
      <c r="V10" s="1193">
        <v>1333.4302805549407</v>
      </c>
      <c r="W10" s="1193">
        <v>216.60772756999998</v>
      </c>
      <c r="X10" s="1194">
        <v>47160.551241212692</v>
      </c>
      <c r="Y10" s="1193">
        <v>640.23085490999995</v>
      </c>
      <c r="Z10" s="1194">
        <v>47800.78209612269</v>
      </c>
    </row>
    <row r="11" spans="1:26" ht="21.75" customHeight="1" x14ac:dyDescent="0.3">
      <c r="A11" s="1192" t="s">
        <v>460</v>
      </c>
      <c r="B11" s="1193">
        <v>1359.3875737830999</v>
      </c>
      <c r="C11" s="1193">
        <v>24095.143228060002</v>
      </c>
      <c r="D11" s="1193">
        <v>37.191413600000004</v>
      </c>
      <c r="E11" s="1193">
        <v>4256.3574981479005</v>
      </c>
      <c r="F11" s="1193">
        <v>1339.7414585523286</v>
      </c>
      <c r="G11" s="1193">
        <v>0</v>
      </c>
      <c r="H11" s="1193">
        <v>730.15824199999997</v>
      </c>
      <c r="I11" s="1193">
        <v>1622.4617199800032</v>
      </c>
      <c r="J11" s="1193">
        <v>803.64180157999999</v>
      </c>
      <c r="K11" s="1193">
        <v>3754.5509602800003</v>
      </c>
      <c r="L11" s="1576"/>
      <c r="M11" s="1193">
        <v>3457.5943043221819</v>
      </c>
      <c r="N11" s="1193">
        <v>942.70366989388003</v>
      </c>
      <c r="O11" s="1193">
        <v>107.75109923423301</v>
      </c>
      <c r="P11" s="1193">
        <v>512.17426129</v>
      </c>
      <c r="Q11" s="1193">
        <v>20.128684</v>
      </c>
      <c r="R11" s="1193"/>
      <c r="S11" s="1193">
        <v>15.931089880000002</v>
      </c>
      <c r="T11" s="1193">
        <v>564.2111442800001</v>
      </c>
      <c r="U11" s="1193">
        <v>5491.8934718500004</v>
      </c>
      <c r="V11" s="1193">
        <v>1334.7469404566468</v>
      </c>
      <c r="W11" s="1193">
        <v>229.66475574</v>
      </c>
      <c r="X11" s="1194">
        <v>50675.433316930292</v>
      </c>
      <c r="Y11" s="1193">
        <v>564.40213112000004</v>
      </c>
      <c r="Z11" s="1194">
        <v>51239.835448050289</v>
      </c>
    </row>
    <row r="12" spans="1:26" ht="21.75" customHeight="1" x14ac:dyDescent="0.3">
      <c r="A12" s="1192" t="s">
        <v>461</v>
      </c>
      <c r="B12" s="1193">
        <v>8028.2879803588403</v>
      </c>
      <c r="C12" s="1193">
        <v>128164.32342374</v>
      </c>
      <c r="D12" s="1193">
        <v>722.23934049000002</v>
      </c>
      <c r="E12" s="1193">
        <v>37988.608994555601</v>
      </c>
      <c r="F12" s="1193">
        <v>33642.228131825475</v>
      </c>
      <c r="G12" s="1193">
        <v>39.974254869999996</v>
      </c>
      <c r="H12" s="1193">
        <v>7559.3770998299997</v>
      </c>
      <c r="I12" s="1193">
        <v>84823.567484820058</v>
      </c>
      <c r="J12" s="1193">
        <v>9268.1566872200001</v>
      </c>
      <c r="K12" s="1193">
        <v>43513.982805500018</v>
      </c>
      <c r="L12" s="1576"/>
      <c r="M12" s="1193">
        <v>67288.350753619874</v>
      </c>
      <c r="N12" s="1193">
        <v>13782.754005312401</v>
      </c>
      <c r="O12" s="1193">
        <v>1554.1038860638801</v>
      </c>
      <c r="P12" s="1193">
        <v>35244.40145741</v>
      </c>
      <c r="Q12" s="1193">
        <v>552.72283217000006</v>
      </c>
      <c r="R12" s="1193"/>
      <c r="S12" s="1193">
        <v>1751.3175648999998</v>
      </c>
      <c r="T12" s="1193">
        <v>7869.1696753599999</v>
      </c>
      <c r="U12" s="1193">
        <v>86660.97513223</v>
      </c>
      <c r="V12" s="1193">
        <v>9075.1595537882949</v>
      </c>
      <c r="W12" s="1193">
        <v>7705.0037539599998</v>
      </c>
      <c r="X12" s="1194">
        <v>585234.70481802442</v>
      </c>
      <c r="Y12" s="1193">
        <v>4450.9550284899997</v>
      </c>
      <c r="Z12" s="1194">
        <v>589685.65984651446</v>
      </c>
    </row>
    <row r="13" spans="1:26" ht="21.75" customHeight="1" x14ac:dyDescent="0.3">
      <c r="A13" s="1192" t="s">
        <v>462</v>
      </c>
      <c r="B13" s="1193">
        <v>-0.91430339000000005</v>
      </c>
      <c r="C13" s="1193">
        <v>976.03649492</v>
      </c>
      <c r="D13" s="1193">
        <v>1.5708531999999999</v>
      </c>
      <c r="E13" s="1193">
        <v>181.82566808999999</v>
      </c>
      <c r="F13" s="1193">
        <v>347.59922508800003</v>
      </c>
      <c r="G13" s="1193">
        <v>0</v>
      </c>
      <c r="H13" s="1193">
        <v>34.651714259999991</v>
      </c>
      <c r="I13" s="1193">
        <v>882.13753302999498</v>
      </c>
      <c r="J13" s="1193">
        <v>391.02269868999997</v>
      </c>
      <c r="K13" s="1193">
        <v>912.01838614999997</v>
      </c>
      <c r="L13" s="1576"/>
      <c r="M13" s="1193">
        <v>47.832817009999999</v>
      </c>
      <c r="N13" s="1193">
        <v>29.426042649999999</v>
      </c>
      <c r="O13" s="1193">
        <v>5.1587435800000003</v>
      </c>
      <c r="P13" s="1193">
        <v>114.6195681799999</v>
      </c>
      <c r="Q13" s="1193">
        <v>6.2505301600000003</v>
      </c>
      <c r="R13" s="1193"/>
      <c r="S13" s="1193">
        <v>13.72006717</v>
      </c>
      <c r="T13" s="1193">
        <v>49.761138639999999</v>
      </c>
      <c r="U13" s="1193">
        <v>80.419784879999995</v>
      </c>
      <c r="V13" s="1193">
        <v>141.27329807999999</v>
      </c>
      <c r="W13" s="1193">
        <v>27.169305210000001</v>
      </c>
      <c r="X13" s="1194">
        <v>4241.5795655979946</v>
      </c>
      <c r="Y13" s="1193">
        <v>2.9700251099999999</v>
      </c>
      <c r="Z13" s="1194">
        <v>4244.5495907079949</v>
      </c>
    </row>
    <row r="14" spans="1:26" ht="21.75" customHeight="1" x14ac:dyDescent="0.3">
      <c r="A14" s="1192" t="s">
        <v>463</v>
      </c>
      <c r="B14" s="1193">
        <v>691.67097610999997</v>
      </c>
      <c r="C14" s="1193">
        <v>27382.023685870201</v>
      </c>
      <c r="D14" s="1193">
        <v>317.41154591000003</v>
      </c>
      <c r="E14" s="1193">
        <v>7588.4961065500001</v>
      </c>
      <c r="F14" s="1193">
        <v>11114.73276843</v>
      </c>
      <c r="G14" s="1193">
        <v>29.250826649999993</v>
      </c>
      <c r="H14" s="1193">
        <v>1166.2347533900002</v>
      </c>
      <c r="I14" s="1193">
        <v>16728.34468378</v>
      </c>
      <c r="J14" s="1193">
        <v>681.57819913000003</v>
      </c>
      <c r="K14" s="1193">
        <v>9426.5682585100003</v>
      </c>
      <c r="L14" s="1576"/>
      <c r="M14" s="1193">
        <v>21254.977048969995</v>
      </c>
      <c r="N14" s="1193">
        <v>4408.6366451124604</v>
      </c>
      <c r="O14" s="1193">
        <v>430.270555</v>
      </c>
      <c r="P14" s="1193">
        <v>4072.9274913000004</v>
      </c>
      <c r="Q14" s="1193">
        <v>91.623546480000002</v>
      </c>
      <c r="R14" s="1193"/>
      <c r="S14" s="1193">
        <v>219.67520794000001</v>
      </c>
      <c r="T14" s="1193">
        <v>1888.6012813</v>
      </c>
      <c r="U14" s="1193">
        <v>18513.835499509998</v>
      </c>
      <c r="V14" s="1193">
        <v>1362.5517159299998</v>
      </c>
      <c r="W14" s="1193">
        <v>846.72063382999988</v>
      </c>
      <c r="X14" s="1194">
        <v>128216.13142970263</v>
      </c>
      <c r="Y14" s="1193">
        <v>71.826576069999987</v>
      </c>
      <c r="Z14" s="1194">
        <v>128287.95800577263</v>
      </c>
    </row>
    <row r="15" spans="1:26" ht="21.75" customHeight="1" x14ac:dyDescent="0.3">
      <c r="A15" s="1192" t="s">
        <v>464</v>
      </c>
      <c r="B15" s="1193">
        <v>8719.0446530788395</v>
      </c>
      <c r="C15" s="1193">
        <v>156522.38360453001</v>
      </c>
      <c r="D15" s="1193">
        <v>1041.2217396000001</v>
      </c>
      <c r="E15" s="1193">
        <v>45758.930769195606</v>
      </c>
      <c r="F15" s="1193">
        <v>45104.560125343472</v>
      </c>
      <c r="G15" s="1193">
        <v>69.225081519999989</v>
      </c>
      <c r="H15" s="1193">
        <v>8760.2635674800003</v>
      </c>
      <c r="I15" s="1193">
        <v>102434.04970163005</v>
      </c>
      <c r="J15" s="1193">
        <v>10340.757585040001</v>
      </c>
      <c r="K15" s="1193">
        <v>53852.569450160016</v>
      </c>
      <c r="L15" s="1576"/>
      <c r="M15" s="1193">
        <v>88591.160619599876</v>
      </c>
      <c r="N15" s="1193">
        <v>18220.816693074903</v>
      </c>
      <c r="O15" s="1193">
        <v>1989.5331846438798</v>
      </c>
      <c r="P15" s="1193">
        <v>39431.948516889999</v>
      </c>
      <c r="Q15" s="1193">
        <v>650.59690881000006</v>
      </c>
      <c r="R15" s="1193"/>
      <c r="S15" s="1193">
        <v>1984.71284001</v>
      </c>
      <c r="T15" s="1193">
        <v>9807.5320952999991</v>
      </c>
      <c r="U15" s="1193">
        <v>105255.23041661999</v>
      </c>
      <c r="V15" s="1193">
        <v>10578.984567798296</v>
      </c>
      <c r="W15" s="1193">
        <v>8578.893693</v>
      </c>
      <c r="X15" s="1194">
        <v>717692.41581332497</v>
      </c>
      <c r="Y15" s="1193">
        <v>4525.7516296700005</v>
      </c>
      <c r="Z15" s="1194">
        <v>722218.16744299501</v>
      </c>
    </row>
    <row r="16" spans="1:26" ht="21.75" customHeight="1" x14ac:dyDescent="0.3">
      <c r="A16" s="1192" t="s">
        <v>465</v>
      </c>
      <c r="B16" s="1193">
        <v>0</v>
      </c>
      <c r="C16" s="1193">
        <v>0</v>
      </c>
      <c r="D16" s="1193">
        <v>0</v>
      </c>
      <c r="E16" s="1193">
        <v>0</v>
      </c>
      <c r="F16" s="1193">
        <v>0</v>
      </c>
      <c r="G16" s="1193">
        <v>0</v>
      </c>
      <c r="H16" s="1193"/>
      <c r="I16" s="1193">
        <v>0</v>
      </c>
      <c r="J16" s="1193">
        <v>0</v>
      </c>
      <c r="K16" s="1193">
        <v>0</v>
      </c>
      <c r="L16" s="1576"/>
      <c r="M16" s="1193">
        <v>0</v>
      </c>
      <c r="N16" s="1193">
        <v>0</v>
      </c>
      <c r="O16" s="1193">
        <v>0</v>
      </c>
      <c r="P16" s="1193">
        <v>0</v>
      </c>
      <c r="Q16" s="1193">
        <v>0</v>
      </c>
      <c r="R16" s="1193"/>
      <c r="S16" s="1193">
        <v>0</v>
      </c>
      <c r="T16" s="1193">
        <v>0</v>
      </c>
      <c r="U16" s="1193">
        <v>0</v>
      </c>
      <c r="V16" s="1193">
        <v>0</v>
      </c>
      <c r="W16" s="1193">
        <v>0</v>
      </c>
      <c r="X16" s="1194">
        <v>0</v>
      </c>
      <c r="Y16" s="1193">
        <v>0</v>
      </c>
      <c r="Z16" s="1194">
        <v>0</v>
      </c>
    </row>
    <row r="17" spans="1:26" ht="21.75" customHeight="1" x14ac:dyDescent="0.3">
      <c r="A17" s="1192" t="s">
        <v>466</v>
      </c>
      <c r="B17" s="1193">
        <v>15546.115779298099</v>
      </c>
      <c r="C17" s="1193">
        <v>568944.62102446111</v>
      </c>
      <c r="D17" s="1193">
        <v>2690.2808127199996</v>
      </c>
      <c r="E17" s="1193">
        <v>182385.285447517</v>
      </c>
      <c r="F17" s="1193">
        <v>274230.43317337066</v>
      </c>
      <c r="G17" s="1193">
        <v>91.021597100000008</v>
      </c>
      <c r="H17" s="1193">
        <v>29073.526673</v>
      </c>
      <c r="I17" s="1193">
        <v>499971.4475431983</v>
      </c>
      <c r="J17" s="1193">
        <v>16139.885423940001</v>
      </c>
      <c r="K17" s="1193">
        <v>232432.85931665997</v>
      </c>
      <c r="L17" s="1576"/>
      <c r="M17" s="1193">
        <v>522476.54737470625</v>
      </c>
      <c r="N17" s="1193">
        <v>78651.295593550298</v>
      </c>
      <c r="O17" s="1193">
        <v>8614.1153097399911</v>
      </c>
      <c r="P17" s="1193">
        <v>136866.13691235002</v>
      </c>
      <c r="Q17" s="1193">
        <v>1688.4614349999999</v>
      </c>
      <c r="R17" s="1193"/>
      <c r="S17" s="1193">
        <v>5068.2804503500001</v>
      </c>
      <c r="T17" s="1193">
        <v>44787.351552209999</v>
      </c>
      <c r="U17" s="1193">
        <v>430284.34493527003</v>
      </c>
      <c r="V17" s="1193">
        <v>34292.797203132017</v>
      </c>
      <c r="W17" s="1193">
        <v>20020.70512998</v>
      </c>
      <c r="X17" s="1194">
        <v>3104255.5126875537</v>
      </c>
      <c r="Y17" s="1193">
        <v>484.44462632</v>
      </c>
      <c r="Z17" s="1194">
        <v>3104739.9573138738</v>
      </c>
    </row>
    <row r="18" spans="1:26" ht="21.75" customHeight="1" x14ac:dyDescent="0.3">
      <c r="A18" s="1192" t="s">
        <v>467</v>
      </c>
      <c r="B18" s="1193">
        <v>16730.655579747399</v>
      </c>
      <c r="C18" s="1193">
        <v>593972.55442317098</v>
      </c>
      <c r="D18" s="1193">
        <v>3298.1760436199997</v>
      </c>
      <c r="E18" s="1193">
        <v>188130.266329315</v>
      </c>
      <c r="F18" s="1193">
        <v>259470.0845353464</v>
      </c>
      <c r="G18" s="1193">
        <v>88.092165199999982</v>
      </c>
      <c r="H18" s="1193">
        <v>30538.266284000001</v>
      </c>
      <c r="I18" s="1193">
        <v>498615.29409454</v>
      </c>
      <c r="J18" s="1193">
        <v>18497.237956540001</v>
      </c>
      <c r="K18" s="1193">
        <v>226532.11337661001</v>
      </c>
      <c r="L18" s="1576"/>
      <c r="M18" s="1193">
        <v>519470.27517013886</v>
      </c>
      <c r="N18" s="1193">
        <v>79249.033359651396</v>
      </c>
      <c r="O18" s="1193">
        <v>9426.4112637400212</v>
      </c>
      <c r="P18" s="1193">
        <v>156245.73145598802</v>
      </c>
      <c r="Q18" s="1193">
        <v>1865.196357</v>
      </c>
      <c r="R18" s="1193"/>
      <c r="S18" s="1193">
        <v>6128.9581292600005</v>
      </c>
      <c r="T18" s="1193">
        <v>46805.640494199994</v>
      </c>
      <c r="U18" s="1193">
        <v>447345.21864646004</v>
      </c>
      <c r="V18" s="1193">
        <v>37311.269462216464</v>
      </c>
      <c r="W18" s="1193">
        <v>23668.045181289999</v>
      </c>
      <c r="X18" s="1194">
        <v>3163388.5203080354</v>
      </c>
      <c r="Y18" s="1193">
        <v>419.39464993000001</v>
      </c>
      <c r="Z18" s="1194">
        <v>3163807.9149579653</v>
      </c>
    </row>
    <row r="19" spans="1:26" ht="21.75" customHeight="1" x14ac:dyDescent="0.3">
      <c r="A19" s="1195" t="s">
        <v>639</v>
      </c>
      <c r="B19" s="1193">
        <v>1184.5398004493202</v>
      </c>
      <c r="C19" s="1193">
        <v>25027.93339871</v>
      </c>
      <c r="D19" s="1193">
        <v>607.8952309</v>
      </c>
      <c r="E19" s="1193">
        <v>5744.9808817980702</v>
      </c>
      <c r="F19" s="1193">
        <v>-14760.34863802423</v>
      </c>
      <c r="G19" s="1193">
        <v>-2.9294319000000208</v>
      </c>
      <c r="H19" s="1193">
        <v>1464.739611</v>
      </c>
      <c r="I19" s="1193">
        <v>-1356.1534486583569</v>
      </c>
      <c r="J19" s="1193">
        <v>2357.3525325999899</v>
      </c>
      <c r="K19" s="1193">
        <v>-5900.7459400499574</v>
      </c>
      <c r="L19" s="1576"/>
      <c r="M19" s="1193">
        <v>-3006.2722045673827</v>
      </c>
      <c r="N19" s="1193">
        <v>597.73776610118102</v>
      </c>
      <c r="O19" s="1193">
        <v>812.295954000027</v>
      </c>
      <c r="P19" s="1193">
        <v>19379.594543637999</v>
      </c>
      <c r="Q19" s="1193">
        <v>176.73492200000001</v>
      </c>
      <c r="R19" s="1193"/>
      <c r="S19" s="1048">
        <v>1060.6776789099999</v>
      </c>
      <c r="T19" s="1193">
        <v>2018.288941989998</v>
      </c>
      <c r="U19" s="1193">
        <v>17060.873711190099</v>
      </c>
      <c r="V19" s="1193">
        <v>3018.4722590844458</v>
      </c>
      <c r="W19" s="1193">
        <v>3647.3400513100014</v>
      </c>
      <c r="X19" s="1194">
        <v>59133.007620481207</v>
      </c>
      <c r="Y19" s="1193">
        <v>-65.049976390000097</v>
      </c>
      <c r="Z19" s="1194">
        <v>59067.957644091206</v>
      </c>
    </row>
    <row r="20" spans="1:26" ht="21.75" customHeight="1" x14ac:dyDescent="0.3">
      <c r="A20" s="1192" t="s">
        <v>468</v>
      </c>
      <c r="B20" s="1193">
        <v>0</v>
      </c>
      <c r="C20" s="1193">
        <v>0</v>
      </c>
      <c r="D20" s="1193">
        <v>0</v>
      </c>
      <c r="E20" s="1193">
        <v>0</v>
      </c>
      <c r="F20" s="1193">
        <v>0</v>
      </c>
      <c r="G20" s="1193">
        <v>0</v>
      </c>
      <c r="H20" s="1193"/>
      <c r="I20" s="1193">
        <v>0</v>
      </c>
      <c r="J20" s="1193">
        <v>0</v>
      </c>
      <c r="K20" s="1193">
        <v>0</v>
      </c>
      <c r="L20" s="1576"/>
      <c r="M20" s="1193">
        <v>0</v>
      </c>
      <c r="N20" s="1193">
        <v>0</v>
      </c>
      <c r="O20" s="1193">
        <v>0</v>
      </c>
      <c r="P20" s="1193">
        <v>0</v>
      </c>
      <c r="Q20" s="1193">
        <v>0</v>
      </c>
      <c r="R20" s="1193"/>
      <c r="S20" s="1193">
        <v>0</v>
      </c>
      <c r="T20" s="1193">
        <v>0</v>
      </c>
      <c r="U20" s="1193">
        <v>0</v>
      </c>
      <c r="V20" s="1193">
        <v>0</v>
      </c>
      <c r="W20" s="1193">
        <v>0</v>
      </c>
      <c r="X20" s="1194">
        <v>0</v>
      </c>
      <c r="Y20" s="1193">
        <v>0</v>
      </c>
      <c r="Z20" s="1194">
        <v>0</v>
      </c>
    </row>
    <row r="21" spans="1:26" ht="21.75" customHeight="1" x14ac:dyDescent="0.3">
      <c r="A21" s="1192" t="s">
        <v>469</v>
      </c>
      <c r="B21" s="1193">
        <v>0</v>
      </c>
      <c r="C21" s="1193">
        <v>0</v>
      </c>
      <c r="D21" s="1193">
        <v>0</v>
      </c>
      <c r="E21" s="1193">
        <v>0</v>
      </c>
      <c r="F21" s="1193">
        <v>0</v>
      </c>
      <c r="G21" s="1193">
        <v>0</v>
      </c>
      <c r="H21" s="1193"/>
      <c r="I21" s="1193">
        <v>0</v>
      </c>
      <c r="J21" s="1193">
        <v>0</v>
      </c>
      <c r="K21" s="1193">
        <v>0</v>
      </c>
      <c r="L21" s="1576"/>
      <c r="M21" s="1193">
        <v>0</v>
      </c>
      <c r="N21" s="1193">
        <v>0</v>
      </c>
      <c r="O21" s="1193">
        <v>0</v>
      </c>
      <c r="P21" s="1193">
        <v>0</v>
      </c>
      <c r="Q21" s="1193">
        <v>0</v>
      </c>
      <c r="R21" s="1193"/>
      <c r="S21" s="1193">
        <v>0</v>
      </c>
      <c r="T21" s="1193">
        <v>0</v>
      </c>
      <c r="U21" s="1193">
        <v>0</v>
      </c>
      <c r="V21" s="1193">
        <v>0</v>
      </c>
      <c r="W21" s="1193">
        <v>0</v>
      </c>
      <c r="X21" s="1194">
        <v>0</v>
      </c>
      <c r="Y21" s="1193">
        <v>0</v>
      </c>
      <c r="Z21" s="1194">
        <v>0</v>
      </c>
    </row>
    <row r="22" spans="1:26" ht="21.75" customHeight="1" x14ac:dyDescent="0.3">
      <c r="A22" s="1195" t="s">
        <v>470</v>
      </c>
      <c r="B22" s="1193">
        <v>0</v>
      </c>
      <c r="C22" s="1193">
        <v>11263.029369780001</v>
      </c>
      <c r="D22" s="1193">
        <v>13.468869359999999</v>
      </c>
      <c r="E22" s="1193">
        <v>2947.2415755248799</v>
      </c>
      <c r="F22" s="1193">
        <v>763.69198661852579</v>
      </c>
      <c r="G22" s="1193">
        <v>7.2007655700000006</v>
      </c>
      <c r="H22" s="1193">
        <v>146.33123699999999</v>
      </c>
      <c r="I22" s="1193">
        <v>183.72049537000001</v>
      </c>
      <c r="J22" s="1193">
        <v>0</v>
      </c>
      <c r="K22" s="1193">
        <v>3221.1725713686619</v>
      </c>
      <c r="L22" s="1576"/>
      <c r="M22" s="1193">
        <v>0</v>
      </c>
      <c r="N22" s="1193">
        <v>817.940338653205</v>
      </c>
      <c r="O22" s="1193">
        <v>280.86686535536887</v>
      </c>
      <c r="P22" s="1193">
        <v>0</v>
      </c>
      <c r="Q22" s="1193">
        <v>20.673031999999999</v>
      </c>
      <c r="R22" s="1193"/>
      <c r="S22" s="1193">
        <v>12.966176480000005</v>
      </c>
      <c r="T22" s="1193">
        <v>0</v>
      </c>
      <c r="U22" s="1193">
        <v>3197.1322031899999</v>
      </c>
      <c r="V22" s="1193">
        <v>0</v>
      </c>
      <c r="W22" s="1193">
        <v>0</v>
      </c>
      <c r="X22" s="1194">
        <v>22875.435486270646</v>
      </c>
      <c r="Y22" s="1193">
        <v>640.23085466999999</v>
      </c>
      <c r="Z22" s="1194">
        <v>23515.666340940646</v>
      </c>
    </row>
    <row r="23" spans="1:26" ht="21.75" customHeight="1" x14ac:dyDescent="0.3">
      <c r="A23" s="1192" t="s">
        <v>471</v>
      </c>
      <c r="B23" s="1193">
        <v>0</v>
      </c>
      <c r="C23" s="1193">
        <v>12200.36781539</v>
      </c>
      <c r="D23" s="1193">
        <v>44.818064340000006</v>
      </c>
      <c r="E23" s="1193">
        <v>2981.1147709862498</v>
      </c>
      <c r="F23" s="1193">
        <v>826.8936593399003</v>
      </c>
      <c r="G23" s="1193">
        <v>8.7394022600000021</v>
      </c>
      <c r="H23" s="1193">
        <v>727.03981699999997</v>
      </c>
      <c r="I23" s="1193">
        <v>183.72049537000001</v>
      </c>
      <c r="J23" s="1193">
        <v>0</v>
      </c>
      <c r="K23" s="1193">
        <v>3293.1186036921094</v>
      </c>
      <c r="L23" s="1576"/>
      <c r="M23" s="1193">
        <v>0</v>
      </c>
      <c r="N23" s="1193">
        <v>808.86076371460877</v>
      </c>
      <c r="O23" s="1193">
        <v>112.19993524740472</v>
      </c>
      <c r="P23" s="1193">
        <v>0</v>
      </c>
      <c r="Q23" s="1193">
        <v>20.128684</v>
      </c>
      <c r="R23" s="1193"/>
      <c r="S23" s="1193">
        <v>12.971383419999997</v>
      </c>
      <c r="T23" s="1193">
        <v>0</v>
      </c>
      <c r="U23" s="1193">
        <v>3780.1200550600001</v>
      </c>
      <c r="V23" s="1193">
        <v>0</v>
      </c>
      <c r="W23" s="1193">
        <v>0</v>
      </c>
      <c r="X23" s="1194">
        <v>25000.093449820273</v>
      </c>
      <c r="Y23" s="1193">
        <v>564.40213112000004</v>
      </c>
      <c r="Z23" s="1194">
        <v>25564.495580940275</v>
      </c>
    </row>
    <row r="24" spans="1:26" ht="21.75" customHeight="1" x14ac:dyDescent="0.3">
      <c r="A24" s="1195" t="s">
        <v>660</v>
      </c>
      <c r="B24" s="1193">
        <v>0</v>
      </c>
      <c r="C24" s="1193">
        <v>0</v>
      </c>
      <c r="D24" s="1193">
        <v>6.5998817000000001</v>
      </c>
      <c r="E24" s="1193">
        <v>0</v>
      </c>
      <c r="F24" s="1193">
        <v>0</v>
      </c>
      <c r="G24" s="1193">
        <v>1.5386366900000013</v>
      </c>
      <c r="H24" s="1193">
        <v>0</v>
      </c>
      <c r="I24" s="1193">
        <v>0</v>
      </c>
      <c r="J24" s="1193">
        <v>0</v>
      </c>
      <c r="K24" s="1193">
        <v>0</v>
      </c>
      <c r="L24" s="1576"/>
      <c r="M24" s="1193">
        <v>0</v>
      </c>
      <c r="N24" s="1193">
        <v>0</v>
      </c>
      <c r="O24" s="1193">
        <v>-52.314296084080588</v>
      </c>
      <c r="P24" s="1193">
        <v>0</v>
      </c>
      <c r="Q24" s="1193">
        <v>0</v>
      </c>
      <c r="R24" s="1193"/>
      <c r="S24" s="1193">
        <v>0</v>
      </c>
      <c r="T24" s="1193">
        <v>0</v>
      </c>
      <c r="U24" s="1193">
        <v>0</v>
      </c>
      <c r="V24" s="1193">
        <v>0</v>
      </c>
      <c r="W24" s="1193">
        <v>0</v>
      </c>
      <c r="X24" s="1194">
        <v>-44.175777694080587</v>
      </c>
      <c r="Y24" s="1193">
        <v>0</v>
      </c>
      <c r="Z24" s="1194">
        <v>-44.175777694080587</v>
      </c>
    </row>
    <row r="25" spans="1:26" ht="21.75" customHeight="1" x14ac:dyDescent="0.3">
      <c r="A25" s="1192" t="s">
        <v>472</v>
      </c>
      <c r="B25" s="1193">
        <v>0</v>
      </c>
      <c r="C25" s="1193">
        <v>0</v>
      </c>
      <c r="D25" s="1193">
        <v>0</v>
      </c>
      <c r="E25" s="1193">
        <v>0</v>
      </c>
      <c r="F25" s="1193">
        <v>0</v>
      </c>
      <c r="G25" s="1193">
        <v>0</v>
      </c>
      <c r="H25" s="1193"/>
      <c r="I25" s="1193">
        <v>0</v>
      </c>
      <c r="J25" s="1193">
        <v>0</v>
      </c>
      <c r="K25" s="1193">
        <v>0</v>
      </c>
      <c r="L25" s="1576"/>
      <c r="M25" s="1193">
        <v>0</v>
      </c>
      <c r="N25" s="1193">
        <v>0</v>
      </c>
      <c r="O25" s="1193">
        <v>0</v>
      </c>
      <c r="P25" s="1193">
        <v>0</v>
      </c>
      <c r="Q25" s="1193">
        <v>0</v>
      </c>
      <c r="R25" s="1193"/>
      <c r="S25" s="1193">
        <v>0</v>
      </c>
      <c r="T25" s="1193">
        <v>0</v>
      </c>
      <c r="U25" s="1193">
        <v>0</v>
      </c>
      <c r="V25" s="1193">
        <v>0</v>
      </c>
      <c r="W25" s="1193">
        <v>0</v>
      </c>
      <c r="X25" s="1194">
        <v>0</v>
      </c>
      <c r="Y25" s="1193">
        <v>0</v>
      </c>
      <c r="Z25" s="1194">
        <v>0</v>
      </c>
    </row>
    <row r="26" spans="1:26" ht="21.75" customHeight="1" x14ac:dyDescent="0.3">
      <c r="A26" s="1192" t="s">
        <v>473</v>
      </c>
      <c r="B26" s="1193">
        <v>495.61468725999998</v>
      </c>
      <c r="C26" s="1193">
        <v>24095.077429830002</v>
      </c>
      <c r="D26" s="1193">
        <v>561.03195771000003</v>
      </c>
      <c r="E26" s="1193">
        <v>12843.49855179</v>
      </c>
      <c r="F26" s="1193">
        <v>32827.592621280004</v>
      </c>
      <c r="G26" s="1193">
        <v>4.4701300000000002</v>
      </c>
      <c r="H26" s="1193">
        <v>2651.2210148300001</v>
      </c>
      <c r="I26" s="1193">
        <v>35385.42004099</v>
      </c>
      <c r="J26" s="1193">
        <v>614.37543792999998</v>
      </c>
      <c r="K26" s="1193">
        <v>19225.98509369</v>
      </c>
      <c r="L26" s="1576"/>
      <c r="M26" s="1193">
        <v>37790.389389000004</v>
      </c>
      <c r="N26" s="1193">
        <v>5727.9441899100002</v>
      </c>
      <c r="O26" s="1193">
        <v>473.74690032000001</v>
      </c>
      <c r="P26" s="1193">
        <v>5333.8801373699998</v>
      </c>
      <c r="Q26" s="1193">
        <v>8.0790586900000019</v>
      </c>
      <c r="R26" s="1193"/>
      <c r="S26" s="1193">
        <v>339.20070143999999</v>
      </c>
      <c r="T26" s="1193">
        <v>1606.56819</v>
      </c>
      <c r="U26" s="1193">
        <v>29711.76524234</v>
      </c>
      <c r="V26" s="1193">
        <v>973.77448814000002</v>
      </c>
      <c r="W26" s="1193">
        <v>837.39988133999998</v>
      </c>
      <c r="X26" s="1194">
        <v>211507.03514386</v>
      </c>
      <c r="Y26" s="1193">
        <v>0</v>
      </c>
      <c r="Z26" s="1194">
        <v>211507.03514386</v>
      </c>
    </row>
    <row r="27" spans="1:26" ht="21.75" customHeight="1" x14ac:dyDescent="0.3">
      <c r="A27" s="1192" t="s">
        <v>474</v>
      </c>
      <c r="B27" s="1193">
        <v>604.61907826999993</v>
      </c>
      <c r="C27" s="1193">
        <v>5512.09491666948</v>
      </c>
      <c r="D27" s="1193">
        <v>19.543766999999999</v>
      </c>
      <c r="E27" s="1193">
        <v>388.87801406</v>
      </c>
      <c r="F27" s="1193">
        <v>2445.2159007499999</v>
      </c>
      <c r="G27" s="1193">
        <v>0</v>
      </c>
      <c r="H27" s="1193">
        <v>572.37358834999986</v>
      </c>
      <c r="I27" s="1193">
        <v>4820.5454022299982</v>
      </c>
      <c r="J27" s="1193">
        <v>873.86459453999998</v>
      </c>
      <c r="K27" s="1193">
        <v>3517.9662108799998</v>
      </c>
      <c r="L27" s="1576"/>
      <c r="M27" s="1193">
        <v>3819.9815946099998</v>
      </c>
      <c r="N27" s="1193">
        <v>2819.5695146500002</v>
      </c>
      <c r="O27" s="1193">
        <v>116.90606762</v>
      </c>
      <c r="P27" s="1193">
        <v>1348.9870931400001</v>
      </c>
      <c r="Q27" s="1193">
        <v>123.51860116</v>
      </c>
      <c r="R27" s="1193"/>
      <c r="S27" s="1193">
        <v>82.787259979999988</v>
      </c>
      <c r="T27" s="1193">
        <v>787.95093119000001</v>
      </c>
      <c r="U27" s="1193">
        <v>7862.2224029099998</v>
      </c>
      <c r="V27" s="1193">
        <v>428.45788572999999</v>
      </c>
      <c r="W27" s="1193">
        <v>55.937983430000003</v>
      </c>
      <c r="X27" s="1194">
        <v>36201.420807169474</v>
      </c>
      <c r="Y27" s="1193">
        <v>0</v>
      </c>
      <c r="Z27" s="1194">
        <v>36201.420807169474</v>
      </c>
    </row>
    <row r="28" spans="1:26" ht="21.75" customHeight="1" x14ac:dyDescent="0.3">
      <c r="A28" s="1192" t="s">
        <v>475</v>
      </c>
      <c r="B28" s="1193">
        <v>419.11130881999998</v>
      </c>
      <c r="C28" s="1193">
        <v>19394.66344384</v>
      </c>
      <c r="D28" s="1193">
        <v>158.25701462999999</v>
      </c>
      <c r="E28" s="1193">
        <v>4387.3419396099998</v>
      </c>
      <c r="F28" s="1193">
        <v>6727.7338556699997</v>
      </c>
      <c r="G28" s="1193">
        <v>2.6200927900000002</v>
      </c>
      <c r="H28" s="1193">
        <v>556.23088567999991</v>
      </c>
      <c r="I28" s="1193">
        <v>21350.589156699993</v>
      </c>
      <c r="J28" s="1193">
        <v>647.22884973999999</v>
      </c>
      <c r="K28" s="1193">
        <v>11514.651987959998</v>
      </c>
      <c r="L28" s="1576"/>
      <c r="M28" s="1193">
        <v>13590.078049099999</v>
      </c>
      <c r="N28" s="1193">
        <v>2782.6084988299999</v>
      </c>
      <c r="O28" s="1193">
        <v>263.83392534000001</v>
      </c>
      <c r="P28" s="1193">
        <v>2865.3243701199999</v>
      </c>
      <c r="Q28" s="1193">
        <v>69.58551657000001</v>
      </c>
      <c r="R28" s="1193"/>
      <c r="S28" s="1193">
        <v>68.550953550000003</v>
      </c>
      <c r="T28" s="1193">
        <v>1382.0399072100001</v>
      </c>
      <c r="U28" s="1193">
        <v>12852.34439534</v>
      </c>
      <c r="V28" s="1193">
        <v>1214.6841278499992</v>
      </c>
      <c r="W28" s="1193">
        <v>920.65122203999999</v>
      </c>
      <c r="X28" s="1194">
        <v>101168.12950138999</v>
      </c>
      <c r="Y28" s="1193">
        <v>83.429336030000002</v>
      </c>
      <c r="Z28" s="1194">
        <v>101251.55883742</v>
      </c>
    </row>
    <row r="29" spans="1:26" ht="21.75" customHeight="1" x14ac:dyDescent="0.3">
      <c r="A29" s="1192" t="s">
        <v>476</v>
      </c>
      <c r="B29" s="1193">
        <v>20.737357410000001</v>
      </c>
      <c r="C29" s="1193">
        <v>0</v>
      </c>
      <c r="D29" s="1193">
        <v>0</v>
      </c>
      <c r="E29" s="1193">
        <v>0</v>
      </c>
      <c r="F29" s="1193">
        <v>83.507524000000004</v>
      </c>
      <c r="G29" s="1193">
        <v>0</v>
      </c>
      <c r="H29" s="1193">
        <v>0</v>
      </c>
      <c r="I29" s="1193">
        <v>89.390138530000002</v>
      </c>
      <c r="J29" s="1193">
        <v>2.0985035999999999</v>
      </c>
      <c r="K29" s="1193">
        <v>114.44775864</v>
      </c>
      <c r="L29" s="1576"/>
      <c r="M29" s="1193">
        <v>509.95122868000004</v>
      </c>
      <c r="N29" s="1193">
        <v>0</v>
      </c>
      <c r="O29" s="1193">
        <v>0</v>
      </c>
      <c r="P29" s="1193">
        <v>86.984016209999993</v>
      </c>
      <c r="Q29" s="1193">
        <v>0</v>
      </c>
      <c r="R29" s="1193"/>
      <c r="S29" s="1193">
        <v>0</v>
      </c>
      <c r="T29" s="1193">
        <v>0</v>
      </c>
      <c r="U29" s="1193">
        <v>111.19450053</v>
      </c>
      <c r="V29" s="1193">
        <v>0</v>
      </c>
      <c r="W29" s="1193">
        <v>0</v>
      </c>
      <c r="X29" s="1194">
        <v>1018.3110276000001</v>
      </c>
      <c r="Y29" s="1193">
        <v>0</v>
      </c>
      <c r="Z29" s="1194">
        <v>1018.3110276000001</v>
      </c>
    </row>
    <row r="30" spans="1:26" ht="21.75" customHeight="1" x14ac:dyDescent="0.3">
      <c r="A30" s="1192" t="s">
        <v>477</v>
      </c>
      <c r="B30" s="1193">
        <v>0</v>
      </c>
      <c r="C30" s="1193">
        <v>3592.58976063</v>
      </c>
      <c r="D30" s="1193">
        <v>0</v>
      </c>
      <c r="E30" s="1193">
        <v>938.05890439999996</v>
      </c>
      <c r="F30" s="1193">
        <v>0</v>
      </c>
      <c r="G30" s="1193">
        <v>0</v>
      </c>
      <c r="H30" s="1193">
        <v>0</v>
      </c>
      <c r="I30" s="1193">
        <v>559.1833624599999</v>
      </c>
      <c r="J30" s="1193">
        <v>0</v>
      </c>
      <c r="K30" s="1193">
        <v>3420.5060881100007</v>
      </c>
      <c r="L30" s="1576"/>
      <c r="M30" s="1193">
        <v>113.92989678000002</v>
      </c>
      <c r="N30" s="1193">
        <v>3.4000000000000002E-2</v>
      </c>
      <c r="O30" s="1193">
        <v>5.8671999999998998E-3</v>
      </c>
      <c r="P30" s="1193">
        <v>0</v>
      </c>
      <c r="Q30" s="1193">
        <v>0</v>
      </c>
      <c r="R30" s="1193"/>
      <c r="S30" s="1193">
        <v>0</v>
      </c>
      <c r="T30" s="1193">
        <v>0.30576199999999998</v>
      </c>
      <c r="U30" s="1193">
        <v>138.64312839999999</v>
      </c>
      <c r="V30" s="1193">
        <v>0</v>
      </c>
      <c r="W30" s="1193">
        <v>0</v>
      </c>
      <c r="X30" s="1194">
        <v>8763.2567699799984</v>
      </c>
      <c r="Y30" s="1193">
        <v>0</v>
      </c>
      <c r="Z30" s="1194">
        <v>8763.2567699799984</v>
      </c>
    </row>
    <row r="31" spans="1:26" ht="21.75" customHeight="1" x14ac:dyDescent="0.3">
      <c r="A31" s="1192" t="s">
        <v>478</v>
      </c>
      <c r="B31" s="1193">
        <v>186.17866207</v>
      </c>
      <c r="C31" s="1193">
        <v>4403.1296944899996</v>
      </c>
      <c r="D31" s="1193">
        <v>0</v>
      </c>
      <c r="E31" s="1048">
        <v>17.100577319999999</v>
      </c>
      <c r="F31" s="1193">
        <v>6216.8015118799995</v>
      </c>
      <c r="G31" s="1193">
        <v>0.67375426000000005</v>
      </c>
      <c r="H31" s="1193">
        <v>313.67106932999997</v>
      </c>
      <c r="I31" s="1193">
        <v>8502.2370079699976</v>
      </c>
      <c r="J31" s="1193">
        <v>13.44572554</v>
      </c>
      <c r="K31" s="1193">
        <v>11.66702482</v>
      </c>
      <c r="L31" s="1576"/>
      <c r="M31" s="1193">
        <v>7667.728930383957</v>
      </c>
      <c r="N31" s="1193">
        <v>161.77655106</v>
      </c>
      <c r="O31" s="1193">
        <v>307.55387576999999</v>
      </c>
      <c r="P31" s="1193">
        <v>67.831729780000003</v>
      </c>
      <c r="Q31" s="1193">
        <v>1.7004088100000001</v>
      </c>
      <c r="R31" s="1193"/>
      <c r="S31" s="1193">
        <v>136.86017343</v>
      </c>
      <c r="T31" s="1193">
        <v>67.488569940000019</v>
      </c>
      <c r="U31" s="1193">
        <v>2290.1592019999998</v>
      </c>
      <c r="V31" s="1193">
        <v>-0.1478796</v>
      </c>
      <c r="W31" s="1193">
        <v>369.56849661000001</v>
      </c>
      <c r="X31" s="1194">
        <v>30735.425085863953</v>
      </c>
      <c r="Y31" s="1193">
        <v>0</v>
      </c>
      <c r="Z31" s="1194">
        <v>30735.425085863953</v>
      </c>
    </row>
    <row r="32" spans="1:26" ht="21.75" customHeight="1" x14ac:dyDescent="0.3">
      <c r="A32" s="1192" t="s">
        <v>479</v>
      </c>
      <c r="B32" s="1193">
        <v>1726.2610938299999</v>
      </c>
      <c r="C32" s="1193">
        <v>56997.55524545948</v>
      </c>
      <c r="D32" s="1193">
        <v>738.83273933999999</v>
      </c>
      <c r="E32" s="1193">
        <v>18574.87798718</v>
      </c>
      <c r="F32" s="1193">
        <v>48300.85141358</v>
      </c>
      <c r="G32" s="1193">
        <v>7.7639770499999994</v>
      </c>
      <c r="H32" s="1193">
        <v>4093.4965581899992</v>
      </c>
      <c r="I32" s="1193">
        <v>70707.365108879996</v>
      </c>
      <c r="J32" s="1193">
        <v>2151.0131113499997</v>
      </c>
      <c r="K32" s="1193">
        <v>37805.2241641</v>
      </c>
      <c r="L32" s="1576"/>
      <c r="M32" s="1193">
        <v>63492.059088553957</v>
      </c>
      <c r="N32" s="1193">
        <v>11491.932754450001</v>
      </c>
      <c r="O32" s="1193">
        <v>1162.0466362499999</v>
      </c>
      <c r="P32" s="1193">
        <v>9703.007346620001</v>
      </c>
      <c r="Q32" s="1193">
        <v>202.88358523000002</v>
      </c>
      <c r="R32" s="1193"/>
      <c r="S32" s="1193">
        <v>627.39908839999998</v>
      </c>
      <c r="T32" s="1193">
        <v>3844.3533603400001</v>
      </c>
      <c r="U32" s="1193">
        <v>52966.328871519996</v>
      </c>
      <c r="V32" s="1193">
        <v>2616.7686221199992</v>
      </c>
      <c r="W32" s="1193">
        <v>2183.5575834199999</v>
      </c>
      <c r="X32" s="1194">
        <v>389393.57833586348</v>
      </c>
      <c r="Y32" s="1193">
        <v>83.429336030000002</v>
      </c>
      <c r="Z32" s="1194">
        <v>389477.00767189346</v>
      </c>
    </row>
    <row r="33" spans="1:26" s="1199" customFormat="1" ht="21.75" customHeight="1" x14ac:dyDescent="0.3">
      <c r="A33" s="1196" t="s">
        <v>480</v>
      </c>
      <c r="B33" s="1197">
        <v>949.87173992999999</v>
      </c>
      <c r="C33" s="1197">
        <v>19607.338165210498</v>
      </c>
      <c r="D33" s="1197">
        <v>69.064032539999999</v>
      </c>
      <c r="E33" s="1197">
        <v>7154.1977729387499</v>
      </c>
      <c r="F33" s="1197">
        <v>2535.7734912364872</v>
      </c>
      <c r="G33" s="1197">
        <v>36.95770744</v>
      </c>
      <c r="H33" s="1197">
        <v>711.75265099000001</v>
      </c>
      <c r="I33" s="1197">
        <v>3809.4727170089209</v>
      </c>
      <c r="J33" s="1197">
        <v>712.34446075000005</v>
      </c>
      <c r="K33" s="1197">
        <v>7561.800773740003</v>
      </c>
      <c r="L33" s="1577"/>
      <c r="M33" s="1197">
        <v>7905.9629530568463</v>
      </c>
      <c r="N33" s="1197">
        <v>1052.4990706599999</v>
      </c>
      <c r="O33" s="1197">
        <v>282.51179711999998</v>
      </c>
      <c r="P33" s="1197">
        <v>1253.0896270979099</v>
      </c>
      <c r="Q33" s="1197">
        <v>29.95096302</v>
      </c>
      <c r="R33" s="1197"/>
      <c r="S33" s="1197">
        <v>57.388236190000008</v>
      </c>
      <c r="T33" s="1197">
        <v>1172.4856275900001</v>
      </c>
      <c r="U33" s="1197">
        <v>8680.8913587099996</v>
      </c>
      <c r="V33" s="1197">
        <v>2291.8366843999997</v>
      </c>
      <c r="W33" s="1197">
        <v>251.69172755999998</v>
      </c>
      <c r="X33" s="1198">
        <v>66126.881557189423</v>
      </c>
      <c r="Y33" s="1197">
        <v>3559.7288456799997</v>
      </c>
      <c r="Z33" s="1198">
        <v>69686.610402869424</v>
      </c>
    </row>
    <row r="34" spans="1:26" s="1199" customFormat="1" ht="21.75" customHeight="1" x14ac:dyDescent="0.3">
      <c r="A34" s="1200" t="s">
        <v>481</v>
      </c>
      <c r="B34" s="1197">
        <v>0</v>
      </c>
      <c r="C34" s="1197">
        <v>0</v>
      </c>
      <c r="D34" s="1197">
        <v>0</v>
      </c>
      <c r="E34" s="1197">
        <v>0</v>
      </c>
      <c r="F34" s="1197">
        <v>0</v>
      </c>
      <c r="G34" s="1197">
        <v>0</v>
      </c>
      <c r="H34" s="1197"/>
      <c r="I34" s="1197">
        <v>0</v>
      </c>
      <c r="J34" s="1197">
        <v>0</v>
      </c>
      <c r="K34" s="1197">
        <v>0</v>
      </c>
      <c r="L34" s="1577"/>
      <c r="M34" s="1197">
        <v>0</v>
      </c>
      <c r="N34" s="1197">
        <v>0</v>
      </c>
      <c r="O34" s="1197">
        <v>0</v>
      </c>
      <c r="P34" s="1197">
        <v>0</v>
      </c>
      <c r="Q34" s="1197">
        <v>0</v>
      </c>
      <c r="R34" s="1197"/>
      <c r="S34" s="1197">
        <v>0</v>
      </c>
      <c r="T34" s="1197">
        <v>0</v>
      </c>
      <c r="U34" s="1197">
        <v>0</v>
      </c>
      <c r="V34" s="1197">
        <v>0</v>
      </c>
      <c r="W34" s="1197">
        <v>0</v>
      </c>
      <c r="X34" s="1201">
        <v>0</v>
      </c>
      <c r="Y34" s="1197">
        <v>0</v>
      </c>
      <c r="Z34" s="1201">
        <v>0</v>
      </c>
    </row>
    <row r="35" spans="1:26" s="1199" customFormat="1" ht="21.75" customHeight="1" x14ac:dyDescent="0.3">
      <c r="A35" s="1200" t="s">
        <v>482</v>
      </c>
      <c r="B35" s="1197">
        <v>0</v>
      </c>
      <c r="C35" s="1197">
        <v>0</v>
      </c>
      <c r="D35" s="1197">
        <v>0</v>
      </c>
      <c r="E35" s="1197">
        <v>0</v>
      </c>
      <c r="F35" s="1197">
        <v>0</v>
      </c>
      <c r="G35" s="1197">
        <v>0</v>
      </c>
      <c r="H35" s="1197"/>
      <c r="I35" s="1197">
        <v>0</v>
      </c>
      <c r="J35" s="1197">
        <v>0</v>
      </c>
      <c r="K35" s="1197">
        <v>0</v>
      </c>
      <c r="L35" s="1577"/>
      <c r="M35" s="1197">
        <v>0</v>
      </c>
      <c r="N35" s="1197">
        <v>0</v>
      </c>
      <c r="O35" s="1197">
        <v>0</v>
      </c>
      <c r="P35" s="1197">
        <v>0</v>
      </c>
      <c r="Q35" s="1197">
        <v>0</v>
      </c>
      <c r="R35" s="1197"/>
      <c r="S35" s="1197">
        <v>0</v>
      </c>
      <c r="T35" s="1197">
        <v>0</v>
      </c>
      <c r="U35" s="1197">
        <v>0</v>
      </c>
      <c r="V35" s="1197">
        <v>0</v>
      </c>
      <c r="W35" s="1197">
        <v>0</v>
      </c>
      <c r="X35" s="1201">
        <v>0</v>
      </c>
      <c r="Y35" s="1197">
        <v>0</v>
      </c>
      <c r="Z35" s="1201">
        <v>0</v>
      </c>
    </row>
    <row r="36" spans="1:26" s="1199" customFormat="1" ht="21.75" customHeight="1" x14ac:dyDescent="0.3">
      <c r="A36" s="1200" t="s">
        <v>483</v>
      </c>
      <c r="B36" s="1197">
        <v>333.39184622146598</v>
      </c>
      <c r="C36" s="1197">
        <v>840.0295705499999</v>
      </c>
      <c r="D36" s="1197">
        <v>8.6386779000000011</v>
      </c>
      <c r="E36" s="1197">
        <v>842.99464484999999</v>
      </c>
      <c r="F36" s="1197">
        <v>55.097419976281529</v>
      </c>
      <c r="G36" s="1197">
        <v>2.7698094200000001</v>
      </c>
      <c r="H36" s="1197">
        <v>16.892769999999999</v>
      </c>
      <c r="I36" s="1197">
        <v>368.57693123588996</v>
      </c>
      <c r="J36" s="1197">
        <v>17.024418730000001</v>
      </c>
      <c r="K36" s="1197">
        <v>254.42885390999999</v>
      </c>
      <c r="L36" s="1577"/>
      <c r="M36" s="1197">
        <v>238.63970737879305</v>
      </c>
      <c r="N36" s="1197">
        <v>190.576356838728</v>
      </c>
      <c r="O36" s="1197">
        <v>-1.9369544210765997E-2</v>
      </c>
      <c r="P36" s="1197">
        <v>50.153082509999997</v>
      </c>
      <c r="Q36" s="1197">
        <v>-0.32916200000000001</v>
      </c>
      <c r="R36" s="1197"/>
      <c r="S36" s="1197">
        <v>7.4853712700000035</v>
      </c>
      <c r="T36" s="1197">
        <v>237.58479661000001</v>
      </c>
      <c r="U36" s="1197">
        <v>245.59284400000001</v>
      </c>
      <c r="V36" s="1197">
        <v>69.414158479999998</v>
      </c>
      <c r="W36" s="1197">
        <v>7.7123220799999999</v>
      </c>
      <c r="X36" s="1201">
        <v>3786.6550504169468</v>
      </c>
      <c r="Y36" s="1197">
        <v>39.114400000000003</v>
      </c>
      <c r="Z36" s="1201">
        <v>3825.7694504169467</v>
      </c>
    </row>
    <row r="37" spans="1:26" s="1199" customFormat="1" ht="21.75" customHeight="1" x14ac:dyDescent="0.3">
      <c r="A37" s="1200" t="s">
        <v>484</v>
      </c>
      <c r="B37" s="1197">
        <v>314.25540727634103</v>
      </c>
      <c r="C37" s="1197">
        <v>759.70831271999998</v>
      </c>
      <c r="D37" s="1197">
        <v>12.057184080000001</v>
      </c>
      <c r="E37" s="1197">
        <v>749.32368901999996</v>
      </c>
      <c r="F37" s="1197">
        <v>80.7339733697941</v>
      </c>
      <c r="G37" s="1197">
        <v>1.1266426599999999</v>
      </c>
      <c r="H37" s="1197">
        <v>154.80031600000001</v>
      </c>
      <c r="I37" s="1197">
        <v>424.59699559588995</v>
      </c>
      <c r="J37" s="1197">
        <v>33.065192039999999</v>
      </c>
      <c r="K37" s="1197">
        <v>258.49971133999998</v>
      </c>
      <c r="L37" s="1577"/>
      <c r="M37" s="1197">
        <v>420.84887164102128</v>
      </c>
      <c r="N37" s="1197">
        <v>159.52175571930215</v>
      </c>
      <c r="O37" s="1197">
        <v>-2.2273176154826799E-2</v>
      </c>
      <c r="P37" s="1197">
        <v>64.626767700000002</v>
      </c>
      <c r="Q37" s="1202">
        <v>-4.1710999999999998E-2</v>
      </c>
      <c r="R37" s="1197"/>
      <c r="S37" s="1197">
        <v>6.9089331899999973</v>
      </c>
      <c r="T37" s="1197">
        <v>104.59837696</v>
      </c>
      <c r="U37" s="1197">
        <v>212.680195</v>
      </c>
      <c r="V37" s="1197">
        <v>54.048668230000004</v>
      </c>
      <c r="W37" s="1197">
        <v>6.96598557</v>
      </c>
      <c r="X37" s="1201">
        <v>3818.3029939361945</v>
      </c>
      <c r="Y37" s="1197">
        <v>26.477868000000001</v>
      </c>
      <c r="Z37" s="1201">
        <v>3844.7808619361945</v>
      </c>
    </row>
    <row r="38" spans="1:26" s="1199" customFormat="1" ht="21.75" customHeight="1" x14ac:dyDescent="0.3">
      <c r="A38" s="1200" t="s">
        <v>485</v>
      </c>
      <c r="B38" s="1197">
        <v>0</v>
      </c>
      <c r="C38" s="1197">
        <v>0</v>
      </c>
      <c r="D38" s="1197">
        <v>0</v>
      </c>
      <c r="E38" s="1197">
        <v>0</v>
      </c>
      <c r="F38" s="1197">
        <v>0</v>
      </c>
      <c r="G38" s="1197">
        <v>0</v>
      </c>
      <c r="H38" s="1197"/>
      <c r="I38" s="1197">
        <v>0</v>
      </c>
      <c r="J38" s="1197">
        <v>0</v>
      </c>
      <c r="K38" s="1197">
        <v>0</v>
      </c>
      <c r="L38" s="1577"/>
      <c r="M38" s="1197">
        <v>0</v>
      </c>
      <c r="N38" s="1197">
        <v>0</v>
      </c>
      <c r="O38" s="1197">
        <v>0</v>
      </c>
      <c r="P38" s="1197">
        <v>0</v>
      </c>
      <c r="Q38" s="1197">
        <v>0</v>
      </c>
      <c r="R38" s="1197"/>
      <c r="S38" s="1197">
        <v>0</v>
      </c>
      <c r="T38" s="1197">
        <v>0</v>
      </c>
      <c r="U38" s="1197">
        <v>0</v>
      </c>
      <c r="V38" s="1197">
        <v>0</v>
      </c>
      <c r="W38" s="1197">
        <v>0</v>
      </c>
      <c r="X38" s="1201">
        <v>0</v>
      </c>
      <c r="Y38" s="1197">
        <v>0</v>
      </c>
      <c r="Z38" s="1201">
        <v>0</v>
      </c>
    </row>
    <row r="39" spans="1:26" s="1199" customFormat="1" ht="21.75" customHeight="1" x14ac:dyDescent="0.3">
      <c r="A39" s="1196" t="s">
        <v>486</v>
      </c>
      <c r="B39" s="1197">
        <v>11.88288092</v>
      </c>
      <c r="C39" s="1197">
        <v>2266.35497498</v>
      </c>
      <c r="D39" s="1197">
        <v>0</v>
      </c>
      <c r="E39" s="1197">
        <v>324.87139614999995</v>
      </c>
      <c r="F39" s="1197">
        <v>337.84213570000054</v>
      </c>
      <c r="G39" s="1197">
        <v>5.5102926700000001</v>
      </c>
      <c r="H39" s="1197">
        <v>25.750934000000001</v>
      </c>
      <c r="I39" s="1197">
        <v>57.807709297606614</v>
      </c>
      <c r="J39" s="1197">
        <v>110.17567966</v>
      </c>
      <c r="K39" s="1197">
        <v>896.49451916999931</v>
      </c>
      <c r="L39" s="1577"/>
      <c r="M39" s="1197">
        <v>701.28905830850897</v>
      </c>
      <c r="N39" s="1197">
        <v>131.85606491999999</v>
      </c>
      <c r="O39" s="1197">
        <v>83.537563981999099</v>
      </c>
      <c r="P39" s="1197">
        <v>210.58448530000001</v>
      </c>
      <c r="Q39" s="1197">
        <v>3.1729729999999998</v>
      </c>
      <c r="R39" s="1197"/>
      <c r="S39" s="1197">
        <v>22.038719219999997</v>
      </c>
      <c r="T39" s="1197">
        <v>79.34840891000006</v>
      </c>
      <c r="U39" s="1197">
        <v>860.6435742000001</v>
      </c>
      <c r="V39" s="1197">
        <v>21.415252170000002</v>
      </c>
      <c r="W39" s="1197">
        <v>23.601350889999999</v>
      </c>
      <c r="X39" s="1201">
        <v>6174.1779734481142</v>
      </c>
      <c r="Y39" s="1197">
        <v>0.2636</v>
      </c>
      <c r="Z39" s="1201">
        <v>6174.4415734481145</v>
      </c>
    </row>
    <row r="40" spans="1:26" s="1199" customFormat="1" ht="21.75" customHeight="1" x14ac:dyDescent="0.3">
      <c r="A40" s="1200" t="s">
        <v>487</v>
      </c>
      <c r="B40" s="1197">
        <v>13.45939295</v>
      </c>
      <c r="C40" s="1197">
        <v>3702.04923422</v>
      </c>
      <c r="D40" s="1197">
        <v>0</v>
      </c>
      <c r="E40" s="1197">
        <v>347.12417582</v>
      </c>
      <c r="F40" s="1197">
        <v>338.93507038000001</v>
      </c>
      <c r="G40" s="1197">
        <v>3.4201769799999999</v>
      </c>
      <c r="H40" s="1197">
        <v>67.820572999999996</v>
      </c>
      <c r="I40" s="1197">
        <v>-1.1143114013102651</v>
      </c>
      <c r="J40" s="1197">
        <v>113.27185278</v>
      </c>
      <c r="K40" s="1197">
        <v>638.42827049999767</v>
      </c>
      <c r="L40" s="1577"/>
      <c r="M40" s="1197">
        <v>590.01342183328507</v>
      </c>
      <c r="N40" s="1197">
        <v>99.007570349999995</v>
      </c>
      <c r="O40" s="1197">
        <v>21.362376729999799</v>
      </c>
      <c r="P40" s="1197">
        <v>123.41309846999999</v>
      </c>
      <c r="Q40" s="1197">
        <v>2.5738110000000001</v>
      </c>
      <c r="R40" s="1197"/>
      <c r="S40" s="1197">
        <v>13.05779283</v>
      </c>
      <c r="T40" s="1197">
        <v>72.286308809999994</v>
      </c>
      <c r="U40" s="1197">
        <v>773.27598958999999</v>
      </c>
      <c r="V40" s="1197">
        <v>15.912899299999999</v>
      </c>
      <c r="W40" s="1197">
        <v>17.862151089999998</v>
      </c>
      <c r="X40" s="1201">
        <v>6952.159855231972</v>
      </c>
      <c r="Y40" s="1197">
        <v>0.2361</v>
      </c>
      <c r="Z40" s="1201">
        <v>6952.395955231972</v>
      </c>
    </row>
    <row r="41" spans="1:26" s="1199" customFormat="1" ht="21.75" customHeight="1" x14ac:dyDescent="0.3">
      <c r="A41" s="1200" t="s">
        <v>488</v>
      </c>
      <c r="B41" s="1197">
        <v>327.71480022634103</v>
      </c>
      <c r="C41" s="1197">
        <v>4461.7575469399999</v>
      </c>
      <c r="D41" s="1197">
        <v>12.057184080000001</v>
      </c>
      <c r="E41" s="1197">
        <v>1096.44786484</v>
      </c>
      <c r="F41" s="1197">
        <v>419.66904374979413</v>
      </c>
      <c r="G41" s="1197">
        <v>4.5468196399999998</v>
      </c>
      <c r="H41" s="1197">
        <v>222.62088900000001</v>
      </c>
      <c r="I41" s="1197">
        <v>423.48268419457958</v>
      </c>
      <c r="J41" s="1197">
        <v>146.33704481999999</v>
      </c>
      <c r="K41" s="1197">
        <v>896.92798183999764</v>
      </c>
      <c r="L41" s="1577"/>
      <c r="M41" s="1197">
        <v>1010.8622934743062</v>
      </c>
      <c r="N41" s="1197">
        <v>258.52932606930216</v>
      </c>
      <c r="O41" s="1197">
        <v>21.340103553844973</v>
      </c>
      <c r="P41" s="1197">
        <v>188.03986616999998</v>
      </c>
      <c r="Q41" s="1197">
        <v>2.5320999999999998</v>
      </c>
      <c r="R41" s="1197"/>
      <c r="S41" s="1197">
        <v>19.966726020000003</v>
      </c>
      <c r="T41" s="1197">
        <v>176.88468576999998</v>
      </c>
      <c r="U41" s="1197">
        <v>985.95618459000002</v>
      </c>
      <c r="V41" s="1197">
        <v>69.961567529999996</v>
      </c>
      <c r="W41" s="1197">
        <v>24.828136659999995</v>
      </c>
      <c r="X41" s="1201">
        <v>10770.462849168165</v>
      </c>
      <c r="Y41" s="1197">
        <v>26.713968000000001</v>
      </c>
      <c r="Z41" s="1201">
        <v>10797.176817168165</v>
      </c>
    </row>
    <row r="42" spans="1:26" s="1205" customFormat="1" ht="21.75" customHeight="1" x14ac:dyDescent="0.3">
      <c r="A42" s="1203" t="s">
        <v>489</v>
      </c>
      <c r="B42" s="1204">
        <v>932.31181301487504</v>
      </c>
      <c r="C42" s="1204">
        <v>20962.711166620498</v>
      </c>
      <c r="D42" s="1204">
        <v>72.482538719999994</v>
      </c>
      <c r="E42" s="1204">
        <v>7082.7795967787506</v>
      </c>
      <c r="F42" s="1204">
        <v>2562.5029793099993</v>
      </c>
      <c r="G42" s="1204">
        <v>33.224424989999996</v>
      </c>
      <c r="H42" s="1204">
        <v>891.72983598999997</v>
      </c>
      <c r="I42" s="1204">
        <v>3806.5707606700043</v>
      </c>
      <c r="J42" s="1204">
        <v>731.48140717999991</v>
      </c>
      <c r="K42" s="1204">
        <v>7307.8053825000006</v>
      </c>
      <c r="L42" s="1578"/>
      <c r="M42" s="1204">
        <v>7976.8964808438486</v>
      </c>
      <c r="N42" s="1204">
        <v>988.59597497057121</v>
      </c>
      <c r="O42" s="1204">
        <v>220.33370623605691</v>
      </c>
      <c r="P42" s="1204">
        <v>1180.39192545791</v>
      </c>
      <c r="Q42" s="1204">
        <v>29.639252020000001</v>
      </c>
      <c r="R42" s="1204"/>
      <c r="S42" s="1204">
        <v>47.830871719999998</v>
      </c>
      <c r="T42" s="1204">
        <v>1032.4371078399997</v>
      </c>
      <c r="U42" s="1204">
        <v>8560.6111250999893</v>
      </c>
      <c r="V42" s="1204">
        <v>2270.9688412799997</v>
      </c>
      <c r="W42" s="1204">
        <v>245.20619124999996</v>
      </c>
      <c r="X42" s="1201">
        <v>66936.511382492521</v>
      </c>
      <c r="Y42" s="1204">
        <v>3547.06481368</v>
      </c>
      <c r="Z42" s="1201">
        <v>70483.576196172522</v>
      </c>
    </row>
    <row r="43" spans="1:26" s="1199" customFormat="1" ht="21.75" customHeight="1" x14ac:dyDescent="0.3">
      <c r="A43" s="1196" t="s">
        <v>490</v>
      </c>
      <c r="B43" s="1197">
        <v>3843.1127072941999</v>
      </c>
      <c r="C43" s="1197">
        <v>102988.1998107899</v>
      </c>
      <c r="D43" s="1197">
        <v>1425.8103906600002</v>
      </c>
      <c r="E43" s="1197">
        <v>31402.638465756801</v>
      </c>
      <c r="F43" s="1197">
        <v>36103.005754865771</v>
      </c>
      <c r="G43" s="1197">
        <v>39.597606829999975</v>
      </c>
      <c r="H43" s="1197">
        <v>6449.9660051799992</v>
      </c>
      <c r="I43" s="1197">
        <v>73157.782420891628</v>
      </c>
      <c r="J43" s="1197">
        <v>5239.8470511299893</v>
      </c>
      <c r="K43" s="1197">
        <v>39212.283606550038</v>
      </c>
      <c r="L43" s="1577"/>
      <c r="M43" s="1197">
        <v>68462.683364830431</v>
      </c>
      <c r="N43" s="1197">
        <v>13078.266495521731</v>
      </c>
      <c r="O43" s="1197">
        <v>2142.3620004020022</v>
      </c>
      <c r="P43" s="1197">
        <v>30262.993815716211</v>
      </c>
      <c r="Q43" s="1197">
        <v>409.25775924999999</v>
      </c>
      <c r="R43" s="1197"/>
      <c r="S43" s="1197">
        <v>1735.9076390299999</v>
      </c>
      <c r="T43" s="1197">
        <v>6895.0794101699976</v>
      </c>
      <c r="U43" s="1197">
        <v>78587.813707810099</v>
      </c>
      <c r="V43" s="1197">
        <v>7906.2097224844456</v>
      </c>
      <c r="W43" s="1197">
        <v>6076.1038259800007</v>
      </c>
      <c r="X43" s="1201">
        <v>515418.92156114324</v>
      </c>
      <c r="Y43" s="1197">
        <v>3565.4441733200001</v>
      </c>
      <c r="Z43" s="1201">
        <v>518984.36573446327</v>
      </c>
    </row>
    <row r="44" spans="1:26" s="1199" customFormat="1" ht="21.75" customHeight="1" x14ac:dyDescent="0.3">
      <c r="A44" s="1200" t="s">
        <v>491</v>
      </c>
      <c r="B44" s="1197">
        <v>2923.9727275800001</v>
      </c>
      <c r="C44" s="1197">
        <v>10611.631388049998</v>
      </c>
      <c r="D44" s="1197">
        <v>104.60387609999999</v>
      </c>
      <c r="E44" s="1197">
        <v>6515.3230611199997</v>
      </c>
      <c r="F44" s="1197">
        <v>2600.6615052099996</v>
      </c>
      <c r="G44" s="1197">
        <v>3.9700000000000003E-5</v>
      </c>
      <c r="H44" s="1197">
        <v>1276.2800121000002</v>
      </c>
      <c r="I44" s="1197">
        <v>10561.793931359998</v>
      </c>
      <c r="J44" s="1197">
        <v>3423.1778448200002</v>
      </c>
      <c r="K44" s="1197">
        <v>6990.3948105599893</v>
      </c>
      <c r="L44" s="1577"/>
      <c r="M44" s="1197">
        <v>8331.1006988617119</v>
      </c>
      <c r="N44" s="1197">
        <v>954.56783591999999</v>
      </c>
      <c r="O44" s="1197">
        <v>242.53163848</v>
      </c>
      <c r="P44" s="1197">
        <v>2487.4894606112098</v>
      </c>
      <c r="Q44" s="1197">
        <v>30.748339975115822</v>
      </c>
      <c r="R44" s="1197"/>
      <c r="S44" s="1197">
        <v>152.86065559000002</v>
      </c>
      <c r="T44" s="1197">
        <v>986.61490095999989</v>
      </c>
      <c r="U44" s="1197">
        <v>7789.3139963100002</v>
      </c>
      <c r="V44" s="1197">
        <v>1293.0642857399998</v>
      </c>
      <c r="W44" s="1197">
        <v>1648.40310544</v>
      </c>
      <c r="X44" s="1201">
        <v>68924.534114488008</v>
      </c>
      <c r="Y44" s="1197">
        <v>897.47052874999997</v>
      </c>
      <c r="Z44" s="1201">
        <v>69822.004643238004</v>
      </c>
    </row>
    <row r="45" spans="1:26" s="1199" customFormat="1" ht="21.75" customHeight="1" x14ac:dyDescent="0.3">
      <c r="A45" s="1206" t="s">
        <v>492</v>
      </c>
      <c r="B45" s="1197">
        <v>254.0624929</v>
      </c>
      <c r="C45" s="1197">
        <v>19004.056793084597</v>
      </c>
      <c r="D45" s="1197">
        <v>170.29658252999999</v>
      </c>
      <c r="E45" s="1197">
        <v>1041.5527950200001</v>
      </c>
      <c r="F45" s="1197">
        <v>769.22865222999997</v>
      </c>
      <c r="G45" s="1197">
        <v>8.6862399999999992E-2</v>
      </c>
      <c r="H45" s="1197">
        <v>224.24657340000002</v>
      </c>
      <c r="I45" s="1197">
        <v>1239.6105786000003</v>
      </c>
      <c r="J45" s="1197">
        <v>268.94919069000002</v>
      </c>
      <c r="K45" s="1197">
        <v>569.30344776000004</v>
      </c>
      <c r="L45" s="1577"/>
      <c r="M45" s="1197">
        <v>2391.5681278706711</v>
      </c>
      <c r="N45" s="1197">
        <v>94.965781579999998</v>
      </c>
      <c r="O45" s="1197">
        <v>14.428768099999999</v>
      </c>
      <c r="P45" s="1197">
        <v>1862.38114103</v>
      </c>
      <c r="Q45" s="1197">
        <v>33.667884409999999</v>
      </c>
      <c r="R45" s="1197"/>
      <c r="S45" s="1197">
        <v>19.570295290000001</v>
      </c>
      <c r="T45" s="1197">
        <v>143.20828771000001</v>
      </c>
      <c r="U45" s="1197">
        <v>2027.5920404600001</v>
      </c>
      <c r="V45" s="1197">
        <v>278.75165832000005</v>
      </c>
      <c r="W45" s="1197">
        <v>179.80642297999998</v>
      </c>
      <c r="X45" s="1201">
        <v>30587.33437636527</v>
      </c>
      <c r="Y45" s="1197">
        <v>30.87359412</v>
      </c>
      <c r="Z45" s="1201">
        <v>30618.207970485269</v>
      </c>
    </row>
    <row r="46" spans="1:26" s="1199" customFormat="1" ht="21.75" customHeight="1" x14ac:dyDescent="0.3">
      <c r="A46" s="1206" t="s">
        <v>493</v>
      </c>
      <c r="B46" s="1197">
        <v>1902.52199524</v>
      </c>
      <c r="C46" s="1197">
        <v>10793.8588995236</v>
      </c>
      <c r="D46" s="1197">
        <v>362.72678698000004</v>
      </c>
      <c r="E46" s="1197">
        <v>2362.70261734</v>
      </c>
      <c r="F46" s="1197">
        <v>1891.8503184499996</v>
      </c>
      <c r="G46" s="1197">
        <v>35.460003749999998</v>
      </c>
      <c r="H46" s="1197">
        <v>722.17578990000004</v>
      </c>
      <c r="I46" s="1197">
        <v>7836.634996990002</v>
      </c>
      <c r="J46" s="1197">
        <v>1850.33955358</v>
      </c>
      <c r="K46" s="1197">
        <v>4923.1513909900004</v>
      </c>
      <c r="L46" s="1577"/>
      <c r="M46" s="1197">
        <v>4924.6430839900004</v>
      </c>
      <c r="N46" s="1197">
        <v>1856.8447007499999</v>
      </c>
      <c r="O46" s="1197">
        <v>292.25221218000001</v>
      </c>
      <c r="P46" s="1197">
        <v>3700.5797538602901</v>
      </c>
      <c r="Q46" s="1197">
        <v>116.89315883000002</v>
      </c>
      <c r="R46" s="1197"/>
      <c r="S46" s="1197">
        <v>154.07663107999997</v>
      </c>
      <c r="T46" s="1197">
        <v>960.18056098</v>
      </c>
      <c r="U46" s="1197">
        <v>5717.6291479681904</v>
      </c>
      <c r="V46" s="1197">
        <v>840.52345694000007</v>
      </c>
      <c r="W46" s="1197">
        <v>635.67295964999994</v>
      </c>
      <c r="X46" s="1201">
        <v>51880.718018972082</v>
      </c>
      <c r="Y46" s="1197">
        <v>131.15917476000001</v>
      </c>
      <c r="Z46" s="1201">
        <v>52011.877193732085</v>
      </c>
    </row>
    <row r="47" spans="1:26" s="1199" customFormat="1" ht="21.75" customHeight="1" x14ac:dyDescent="0.3">
      <c r="A47" s="1207" t="s">
        <v>494</v>
      </c>
      <c r="B47" s="1197">
        <v>5080.5572157200004</v>
      </c>
      <c r="C47" s="1197">
        <v>40409.547080658202</v>
      </c>
      <c r="D47" s="1197">
        <v>637.62724561000005</v>
      </c>
      <c r="E47" s="1197">
        <v>9919.57847348</v>
      </c>
      <c r="F47" s="1197">
        <v>5261.7404758899993</v>
      </c>
      <c r="G47" s="1197">
        <v>35.546905850000002</v>
      </c>
      <c r="H47" s="1197">
        <v>2222.7023754000006</v>
      </c>
      <c r="I47" s="1197">
        <v>19638.039506950001</v>
      </c>
      <c r="J47" s="1197">
        <v>5542.4665890900005</v>
      </c>
      <c r="K47" s="1197">
        <v>12482.84964930999</v>
      </c>
      <c r="L47" s="1577"/>
      <c r="M47" s="1197">
        <v>15647.311910722385</v>
      </c>
      <c r="N47" s="1197">
        <v>2906.3783182500001</v>
      </c>
      <c r="O47" s="1197">
        <v>549.21261875999994</v>
      </c>
      <c r="P47" s="1197">
        <v>8050.4503555014999</v>
      </c>
      <c r="Q47" s="1197">
        <v>181.30938321511584</v>
      </c>
      <c r="R47" s="1197"/>
      <c r="S47" s="1197">
        <v>326.50758196000004</v>
      </c>
      <c r="T47" s="1197">
        <v>2090.0037496499999</v>
      </c>
      <c r="U47" s="1197">
        <v>15534.53518473819</v>
      </c>
      <c r="V47" s="1197">
        <v>2412.3394010000002</v>
      </c>
      <c r="W47" s="1197">
        <v>2463.8824880700004</v>
      </c>
      <c r="X47" s="1201">
        <v>151392.58650982543</v>
      </c>
      <c r="Y47" s="1197">
        <v>1059.5032976299999</v>
      </c>
      <c r="Z47" s="1201">
        <v>152452.08980745543</v>
      </c>
    </row>
    <row r="48" spans="1:26" s="1211" customFormat="1" ht="21.75" customHeight="1" x14ac:dyDescent="0.25">
      <c r="A48" s="1208" t="s">
        <v>495</v>
      </c>
      <c r="B48" s="1209">
        <v>-204.62526993536002</v>
      </c>
      <c r="C48" s="1209">
        <v>13124.6367130819</v>
      </c>
      <c r="D48" s="1209">
        <v>-1022.21589667</v>
      </c>
      <c r="E48" s="1209">
        <v>4436.7138299588005</v>
      </c>
      <c r="F48" s="1209">
        <v>3739.8138945877076</v>
      </c>
      <c r="G48" s="1209">
        <v>-5.9194311599999816</v>
      </c>
      <c r="H48" s="1209">
        <v>87.595186899999618</v>
      </c>
      <c r="I48" s="1209">
        <v>9638.2277737884178</v>
      </c>
      <c r="J48" s="1209">
        <v>-441.55605517998998</v>
      </c>
      <c r="K48" s="1209">
        <v>2157.4361942999876</v>
      </c>
      <c r="L48" s="1579"/>
      <c r="M48" s="1209">
        <v>4481.1653440470545</v>
      </c>
      <c r="N48" s="1209">
        <v>2236.1718793031687</v>
      </c>
      <c r="O48" s="1209">
        <v>-702.04143451812229</v>
      </c>
      <c r="P48" s="1209">
        <v>1118.5043456722901</v>
      </c>
      <c r="Q48" s="1209">
        <v>60.029766344884216</v>
      </c>
      <c r="R48" s="1209"/>
      <c r="S48" s="1209">
        <v>-77.702380980000015</v>
      </c>
      <c r="T48" s="1209">
        <v>822.44893548000221</v>
      </c>
      <c r="U48" s="1209">
        <v>11132.88152407171</v>
      </c>
      <c r="V48" s="1209">
        <v>260.43544431385038</v>
      </c>
      <c r="W48" s="1209">
        <v>38.907378949999334</v>
      </c>
      <c r="X48" s="1210">
        <v>50880.907742356299</v>
      </c>
      <c r="Y48" s="1209">
        <v>-99.195841279999996</v>
      </c>
      <c r="Z48" s="1210">
        <v>50781.711901076298</v>
      </c>
    </row>
    <row r="49" spans="3:23" x14ac:dyDescent="0.3">
      <c r="C49" s="1213"/>
      <c r="D49" s="1214"/>
      <c r="E49" s="1214"/>
      <c r="F49" s="1214"/>
      <c r="G49" s="1214"/>
      <c r="H49" s="1214"/>
      <c r="I49" s="1214"/>
      <c r="J49" s="1214"/>
      <c r="K49" s="1214"/>
      <c r="L49" s="1580"/>
      <c r="M49" s="1214"/>
      <c r="N49" s="1214"/>
      <c r="O49" s="1214"/>
      <c r="P49" s="1214"/>
      <c r="Q49" s="1214"/>
      <c r="R49" s="1214"/>
      <c r="S49" s="1214"/>
      <c r="T49" s="1214"/>
      <c r="U49" s="1214"/>
      <c r="V49" s="1214"/>
      <c r="W49" s="1214"/>
    </row>
    <row r="50" spans="3:23" x14ac:dyDescent="0.3">
      <c r="C50" s="1215"/>
      <c r="D50" s="1216"/>
      <c r="E50" s="1216"/>
      <c r="F50" s="1216"/>
      <c r="G50" s="1216"/>
      <c r="H50" s="1216"/>
      <c r="I50" s="1216"/>
      <c r="J50" s="1216"/>
      <c r="K50" s="1216"/>
      <c r="L50" s="1581"/>
      <c r="M50" s="1216"/>
      <c r="N50" s="1216"/>
      <c r="O50" s="1216"/>
      <c r="P50" s="1216"/>
      <c r="Q50" s="1216"/>
      <c r="R50" s="1216"/>
      <c r="S50" s="1216"/>
      <c r="T50" s="1216"/>
      <c r="U50" s="1216"/>
      <c r="V50" s="1216"/>
      <c r="W50" s="1216"/>
    </row>
  </sheetData>
  <mergeCells count="9">
    <mergeCell ref="A1:E1"/>
    <mergeCell ref="A2:E2"/>
    <mergeCell ref="A3:B3"/>
    <mergeCell ref="V3:Z3"/>
    <mergeCell ref="A4:A5"/>
    <mergeCell ref="B4:W4"/>
    <mergeCell ref="X4:X5"/>
    <mergeCell ref="Y4:Y5"/>
    <mergeCell ref="Z4:Z5"/>
  </mergeCells>
  <pageMargins left="0.23622047244094491" right="0.23622047244094491" top="0.74803149606299213" bottom="0.74803149606299213" header="0.31496062992125984" footer="0.31496062992125984"/>
  <pageSetup paperSize="9" scale="43" orientation="landscape" r:id="rId1"/>
  <headerFooter>
    <oddFooter>&amp;C23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6" tint="0.79998168889431442"/>
  </sheetPr>
  <dimension ref="A1:Z55"/>
  <sheetViews>
    <sheetView view="pageBreakPreview" zoomScale="85" zoomScaleNormal="85" zoomScaleSheetLayoutView="85" workbookViewId="0">
      <pane xSplit="1" ySplit="5" topLeftCell="B6" activePane="bottomRight" state="frozen"/>
      <selection activeCell="B3" sqref="B3"/>
      <selection pane="topRight" activeCell="B3" sqref="B3"/>
      <selection pane="bottomLeft" activeCell="B3" sqref="B3"/>
      <selection pane="bottomRight" activeCell="A3" sqref="A3:B3"/>
    </sheetView>
  </sheetViews>
  <sheetFormatPr defaultColWidth="9" defaultRowHeight="15.6" x14ac:dyDescent="0.3"/>
  <cols>
    <col min="1" max="1" width="47" style="869" customWidth="1"/>
    <col min="2" max="2" width="10.69921875" style="869" customWidth="1"/>
    <col min="3" max="11" width="10.69921875" style="853" customWidth="1"/>
    <col min="12" max="12" width="10.69921875" style="1507" customWidth="1"/>
    <col min="13" max="17" width="10.69921875" style="853" customWidth="1"/>
    <col min="18" max="18" width="10.69921875" style="853" hidden="1" customWidth="1"/>
    <col min="19" max="19" width="10.69921875" style="854" customWidth="1"/>
    <col min="20" max="23" width="10.69921875" style="853" customWidth="1"/>
    <col min="24" max="24" width="14.69921875" style="853" customWidth="1"/>
    <col min="25" max="25" width="9.69921875" style="853" customWidth="1"/>
    <col min="26" max="26" width="14.69921875" style="853" customWidth="1"/>
    <col min="27" max="27" width="10.8984375" style="854" bestFit="1" customWidth="1"/>
    <col min="28" max="16384" width="9" style="854"/>
  </cols>
  <sheetData>
    <row r="1" spans="1:26" ht="28.8" x14ac:dyDescent="0.55000000000000004">
      <c r="A1" s="1880" t="s">
        <v>929</v>
      </c>
      <c r="B1" s="1880"/>
      <c r="C1" s="1880"/>
    </row>
    <row r="2" spans="1:26" ht="28.8" x14ac:dyDescent="0.55000000000000004">
      <c r="A2" s="1880" t="s">
        <v>974</v>
      </c>
      <c r="B2" s="1880"/>
      <c r="C2" s="1880"/>
    </row>
    <row r="3" spans="1:26" ht="21" x14ac:dyDescent="0.4">
      <c r="A3" s="1886"/>
      <c r="B3" s="1886"/>
      <c r="V3" s="1889" t="s">
        <v>249</v>
      </c>
      <c r="W3" s="1889"/>
      <c r="X3" s="1889"/>
      <c r="Y3" s="1889"/>
      <c r="Z3" s="1889"/>
    </row>
    <row r="4" spans="1:26" s="855" customFormat="1" ht="30" customHeight="1" x14ac:dyDescent="0.3">
      <c r="A4" s="1887" t="s">
        <v>0</v>
      </c>
      <c r="B4" s="1888" t="s">
        <v>831</v>
      </c>
      <c r="C4" s="1888"/>
      <c r="D4" s="1888"/>
      <c r="E4" s="1888"/>
      <c r="F4" s="1888"/>
      <c r="G4" s="1888"/>
      <c r="H4" s="1888"/>
      <c r="I4" s="1888"/>
      <c r="J4" s="1888"/>
      <c r="K4" s="1888"/>
      <c r="L4" s="1888"/>
      <c r="M4" s="1888"/>
      <c r="N4" s="1888"/>
      <c r="O4" s="1888"/>
      <c r="P4" s="1888"/>
      <c r="Q4" s="1888"/>
      <c r="R4" s="1888"/>
      <c r="S4" s="1888"/>
      <c r="T4" s="1888"/>
      <c r="U4" s="1888"/>
      <c r="V4" s="1888"/>
      <c r="W4" s="1888"/>
      <c r="X4" s="1881" t="s">
        <v>250</v>
      </c>
      <c r="Y4" s="1883" t="s">
        <v>355</v>
      </c>
      <c r="Z4" s="1881" t="s">
        <v>381</v>
      </c>
    </row>
    <row r="5" spans="1:26" s="855" customFormat="1" ht="30" customHeight="1" x14ac:dyDescent="0.3">
      <c r="A5" s="1887"/>
      <c r="B5" s="1217" t="s">
        <v>636</v>
      </c>
      <c r="C5" s="1217" t="s">
        <v>159</v>
      </c>
      <c r="D5" s="1217" t="s">
        <v>694</v>
      </c>
      <c r="E5" s="1217" t="s">
        <v>160</v>
      </c>
      <c r="F5" s="1217" t="s">
        <v>161</v>
      </c>
      <c r="G5" s="1217" t="s">
        <v>162</v>
      </c>
      <c r="H5" s="1217" t="s">
        <v>163</v>
      </c>
      <c r="I5" s="1217" t="s">
        <v>164</v>
      </c>
      <c r="J5" s="1217" t="s">
        <v>165</v>
      </c>
      <c r="K5" s="1217" t="s">
        <v>166</v>
      </c>
      <c r="L5" s="1508" t="s">
        <v>690</v>
      </c>
      <c r="M5" s="1217" t="s">
        <v>167</v>
      </c>
      <c r="N5" s="1217" t="s">
        <v>168</v>
      </c>
      <c r="O5" s="1217" t="s">
        <v>169</v>
      </c>
      <c r="P5" s="1217" t="s">
        <v>170</v>
      </c>
      <c r="Q5" s="1217" t="s">
        <v>171</v>
      </c>
      <c r="R5" s="1049" t="s">
        <v>172</v>
      </c>
      <c r="S5" s="1564" t="s">
        <v>695</v>
      </c>
      <c r="T5" s="1217" t="s">
        <v>884</v>
      </c>
      <c r="U5" s="1217" t="s">
        <v>173</v>
      </c>
      <c r="V5" s="1217" t="s">
        <v>174</v>
      </c>
      <c r="W5" s="1217" t="s">
        <v>691</v>
      </c>
      <c r="X5" s="1882"/>
      <c r="Y5" s="1884"/>
      <c r="Z5" s="1885"/>
    </row>
    <row r="6" spans="1:26" s="857" customFormat="1" ht="18" x14ac:dyDescent="0.25">
      <c r="A6" s="856" t="s">
        <v>827</v>
      </c>
      <c r="B6" s="1343">
        <v>8028.2879803588403</v>
      </c>
      <c r="C6" s="1343">
        <v>128164.32342374</v>
      </c>
      <c r="D6" s="1343">
        <v>722.23934049000002</v>
      </c>
      <c r="E6" s="1343">
        <v>37988.608994555601</v>
      </c>
      <c r="F6" s="1343">
        <v>33642.228131825475</v>
      </c>
      <c r="G6" s="1343">
        <v>39.974254869999996</v>
      </c>
      <c r="H6" s="1343">
        <v>7559.3770998299997</v>
      </c>
      <c r="I6" s="1343">
        <v>84823.567484820058</v>
      </c>
      <c r="J6" s="1343">
        <v>9268.1566872200001</v>
      </c>
      <c r="K6" s="1343">
        <v>43513.982805500018</v>
      </c>
      <c r="L6" s="1430"/>
      <c r="M6" s="1343">
        <v>67288.350753619874</v>
      </c>
      <c r="N6" s="1343">
        <v>13782.754005312401</v>
      </c>
      <c r="O6" s="1343">
        <v>1554.1038860638801</v>
      </c>
      <c r="P6" s="1343">
        <v>35244.40145741</v>
      </c>
      <c r="Q6" s="1343">
        <v>552.72283217000006</v>
      </c>
      <c r="R6" s="1344"/>
      <c r="S6" s="1345">
        <v>1751.3175648999998</v>
      </c>
      <c r="T6" s="1343">
        <v>7869.1696753599999</v>
      </c>
      <c r="U6" s="1343">
        <v>86660.97513223</v>
      </c>
      <c r="V6" s="1343">
        <v>9075.1595537882949</v>
      </c>
      <c r="W6" s="1343">
        <v>7705.0037539599998</v>
      </c>
      <c r="X6" s="1346">
        <v>585234.70481802442</v>
      </c>
      <c r="Y6" s="1343">
        <v>4450.9550284899997</v>
      </c>
      <c r="Z6" s="1346">
        <v>589685.65984651446</v>
      </c>
    </row>
    <row r="7" spans="1:26" s="857" customFormat="1" ht="18" x14ac:dyDescent="0.25">
      <c r="A7" s="856" t="s">
        <v>828</v>
      </c>
      <c r="B7" s="1343">
        <v>-0.91430339000000005</v>
      </c>
      <c r="C7" s="1343">
        <v>976.03649492</v>
      </c>
      <c r="D7" s="1343">
        <v>1.5708531999999999</v>
      </c>
      <c r="E7" s="1343">
        <v>181.82566808999999</v>
      </c>
      <c r="F7" s="1343">
        <v>347.59922508800003</v>
      </c>
      <c r="G7" s="1343">
        <v>0</v>
      </c>
      <c r="H7" s="1343">
        <v>34.651714259999991</v>
      </c>
      <c r="I7" s="1343">
        <v>882.13753302999498</v>
      </c>
      <c r="J7" s="1343">
        <v>391.02269868999997</v>
      </c>
      <c r="K7" s="1343">
        <v>912.01838614999997</v>
      </c>
      <c r="L7" s="1430"/>
      <c r="M7" s="1343">
        <v>47.832817009999999</v>
      </c>
      <c r="N7" s="1343">
        <v>29.426042649999999</v>
      </c>
      <c r="O7" s="1343">
        <v>5.1587435800000003</v>
      </c>
      <c r="P7" s="1343">
        <v>114.61956818</v>
      </c>
      <c r="Q7" s="1343">
        <v>6.2505301600000003</v>
      </c>
      <c r="R7" s="1344"/>
      <c r="S7" s="1345">
        <v>13.72006717</v>
      </c>
      <c r="T7" s="1343">
        <v>49.761138639999999</v>
      </c>
      <c r="U7" s="1343">
        <v>80.419784879999995</v>
      </c>
      <c r="V7" s="1343">
        <v>141.27329807999999</v>
      </c>
      <c r="W7" s="1343">
        <v>27.169305210000001</v>
      </c>
      <c r="X7" s="1346">
        <v>4241.5795655979946</v>
      </c>
      <c r="Y7" s="1343">
        <v>2.9700251099999999</v>
      </c>
      <c r="Z7" s="1346">
        <v>4244.5495907079949</v>
      </c>
    </row>
    <row r="8" spans="1:26" s="857" customFormat="1" ht="18" x14ac:dyDescent="0.25">
      <c r="A8" s="856" t="s">
        <v>829</v>
      </c>
      <c r="B8" s="1343">
        <v>691.67097610999997</v>
      </c>
      <c r="C8" s="1343">
        <v>27382.023685870201</v>
      </c>
      <c r="D8" s="1343">
        <v>317.41154591000003</v>
      </c>
      <c r="E8" s="1343">
        <v>7588.4961065500001</v>
      </c>
      <c r="F8" s="1343">
        <v>11114.73276843</v>
      </c>
      <c r="G8" s="1343">
        <v>29.250826649999993</v>
      </c>
      <c r="H8" s="1343">
        <v>1166.2347533900002</v>
      </c>
      <c r="I8" s="1343">
        <v>16728.34468378</v>
      </c>
      <c r="J8" s="1343">
        <v>681.57819913000003</v>
      </c>
      <c r="K8" s="1343">
        <v>9426.5682585100003</v>
      </c>
      <c r="L8" s="1430"/>
      <c r="M8" s="1343">
        <v>21254.977048969995</v>
      </c>
      <c r="N8" s="1343">
        <v>4408.6366451124604</v>
      </c>
      <c r="O8" s="1343">
        <v>430.270555</v>
      </c>
      <c r="P8" s="1343">
        <v>4072.9274913000004</v>
      </c>
      <c r="Q8" s="1343">
        <v>91.623546480000002</v>
      </c>
      <c r="R8" s="1344"/>
      <c r="S8" s="1345">
        <v>219.67520794000001</v>
      </c>
      <c r="T8" s="1343">
        <v>1888.6012813</v>
      </c>
      <c r="U8" s="1343">
        <v>18513.835499509998</v>
      </c>
      <c r="V8" s="1343">
        <v>1362.5517159299998</v>
      </c>
      <c r="W8" s="1343">
        <v>846.72063382999988</v>
      </c>
      <c r="X8" s="1346">
        <v>128216.13142970263</v>
      </c>
      <c r="Y8" s="1343">
        <v>71.826576069999987</v>
      </c>
      <c r="Z8" s="1346">
        <v>128287.95800577263</v>
      </c>
    </row>
    <row r="9" spans="1:26" s="857" customFormat="1" ht="18" x14ac:dyDescent="0.25">
      <c r="A9" s="1394" t="s">
        <v>830</v>
      </c>
      <c r="B9" s="1395">
        <v>8719.0446530788395</v>
      </c>
      <c r="C9" s="1395">
        <v>156522.38360453022</v>
      </c>
      <c r="D9" s="1395">
        <v>1041.2217396000001</v>
      </c>
      <c r="E9" s="1395">
        <v>45758.930769195606</v>
      </c>
      <c r="F9" s="1395">
        <v>45104.560125343472</v>
      </c>
      <c r="G9" s="1395">
        <v>69.225081519999989</v>
      </c>
      <c r="H9" s="1395">
        <v>8760.2635674800003</v>
      </c>
      <c r="I9" s="1395">
        <v>102434.04970163005</v>
      </c>
      <c r="J9" s="1395">
        <v>10340.757585039999</v>
      </c>
      <c r="K9" s="1395">
        <v>53852.569450160016</v>
      </c>
      <c r="L9" s="1429">
        <v>0</v>
      </c>
      <c r="M9" s="1395">
        <v>88591.160619599861</v>
      </c>
      <c r="N9" s="1395">
        <v>18220.816693074863</v>
      </c>
      <c r="O9" s="1395">
        <v>1989.5331846438801</v>
      </c>
      <c r="P9" s="1395">
        <v>39431.948516889999</v>
      </c>
      <c r="Q9" s="1395">
        <v>650.59690881000006</v>
      </c>
      <c r="R9" s="1396">
        <v>0</v>
      </c>
      <c r="S9" s="1395">
        <v>1984.7128400099998</v>
      </c>
      <c r="T9" s="1395">
        <v>9807.5320953000009</v>
      </c>
      <c r="U9" s="1395">
        <v>105255.23041661999</v>
      </c>
      <c r="V9" s="1395">
        <v>10578.984567798294</v>
      </c>
      <c r="W9" s="1395">
        <v>8578.893693</v>
      </c>
      <c r="X9" s="1349">
        <v>717692.41581332497</v>
      </c>
      <c r="Y9" s="1395">
        <v>4525.7516296699996</v>
      </c>
      <c r="Z9" s="1349">
        <v>722218.16744299501</v>
      </c>
    </row>
    <row r="10" spans="1:26" s="857" customFormat="1" ht="18" x14ac:dyDescent="0.25">
      <c r="A10" s="856" t="s">
        <v>826</v>
      </c>
      <c r="B10" s="1344">
        <v>1184.5398004493202</v>
      </c>
      <c r="C10" s="1390">
        <v>25027.93339871</v>
      </c>
      <c r="D10" s="1390">
        <v>607.8952309</v>
      </c>
      <c r="E10" s="1344">
        <v>5744.9808817980702</v>
      </c>
      <c r="F10" s="1344">
        <v>-14760.34863802423</v>
      </c>
      <c r="G10" s="1344">
        <v>-2.9294319000000208</v>
      </c>
      <c r="H10" s="1344">
        <v>1464.739611</v>
      </c>
      <c r="I10" s="1344">
        <v>-1356.1534486583569</v>
      </c>
      <c r="J10" s="1390">
        <v>2357.3525325999899</v>
      </c>
      <c r="K10" s="1390">
        <v>-5900.7459400499574</v>
      </c>
      <c r="L10" s="1427"/>
      <c r="M10" s="1344">
        <v>-3006.2722045673827</v>
      </c>
      <c r="N10" s="1344">
        <v>597.73776610118102</v>
      </c>
      <c r="O10" s="1390">
        <v>812.295954000027</v>
      </c>
      <c r="P10" s="1344">
        <v>19379.594543638301</v>
      </c>
      <c r="Q10" s="1344">
        <v>176.73492200000001</v>
      </c>
      <c r="R10" s="1344"/>
      <c r="S10" s="1384">
        <v>1060.6776789099999</v>
      </c>
      <c r="T10" s="1344">
        <v>2018.288941989998</v>
      </c>
      <c r="U10" s="1344">
        <v>17060.873711190099</v>
      </c>
      <c r="V10" s="1344">
        <v>3018.4722590844458</v>
      </c>
      <c r="W10" s="1344">
        <v>3647.3400513100014</v>
      </c>
      <c r="X10" s="1346">
        <v>59133.007620481505</v>
      </c>
      <c r="Y10" s="1343">
        <v>-65.049976390000097</v>
      </c>
      <c r="Z10" s="1346">
        <v>59067.957644091504</v>
      </c>
    </row>
    <row r="11" spans="1:26" s="857" customFormat="1" ht="18" x14ac:dyDescent="0.25">
      <c r="A11" s="856" t="s">
        <v>824</v>
      </c>
      <c r="B11" s="1344">
        <v>0</v>
      </c>
      <c r="C11" s="1344">
        <v>0</v>
      </c>
      <c r="D11" s="1344">
        <v>6.5998817000000001</v>
      </c>
      <c r="E11" s="1344">
        <v>0</v>
      </c>
      <c r="F11" s="1344">
        <v>0</v>
      </c>
      <c r="G11" s="1344">
        <v>1.5386366900000013</v>
      </c>
      <c r="H11" s="1344">
        <v>0</v>
      </c>
      <c r="I11" s="1344">
        <v>0</v>
      </c>
      <c r="J11" s="1344">
        <v>0</v>
      </c>
      <c r="K11" s="1344">
        <v>0</v>
      </c>
      <c r="L11" s="1427"/>
      <c r="M11" s="1344">
        <v>0</v>
      </c>
      <c r="N11" s="1344">
        <v>0</v>
      </c>
      <c r="O11" s="1344">
        <v>-52.314296084080006</v>
      </c>
      <c r="P11" s="1344">
        <v>0</v>
      </c>
      <c r="Q11" s="1344">
        <v>0</v>
      </c>
      <c r="R11" s="1344"/>
      <c r="S11" s="1350">
        <v>0</v>
      </c>
      <c r="T11" s="1344">
        <v>0</v>
      </c>
      <c r="U11" s="1344">
        <v>0</v>
      </c>
      <c r="V11" s="1344">
        <v>0</v>
      </c>
      <c r="W11" s="1344">
        <v>0</v>
      </c>
      <c r="X11" s="1346">
        <v>-44.175777694080004</v>
      </c>
      <c r="Y11" s="1343">
        <v>0</v>
      </c>
      <c r="Z11" s="1346">
        <v>-44.175777694080004</v>
      </c>
    </row>
    <row r="12" spans="1:26" s="857" customFormat="1" ht="18" x14ac:dyDescent="0.25">
      <c r="A12" s="856" t="s">
        <v>825</v>
      </c>
      <c r="B12" s="1344">
        <v>1726.2610938299999</v>
      </c>
      <c r="C12" s="1344">
        <v>56997.555245459502</v>
      </c>
      <c r="D12" s="1344">
        <v>738.83273933999999</v>
      </c>
      <c r="E12" s="1344">
        <v>18574.87798718</v>
      </c>
      <c r="F12" s="1344">
        <v>48300.85141358</v>
      </c>
      <c r="G12" s="1344">
        <v>7.7639770499999994</v>
      </c>
      <c r="H12" s="1344">
        <v>4093.4965581899992</v>
      </c>
      <c r="I12" s="1344">
        <v>70707.365108879996</v>
      </c>
      <c r="J12" s="1344">
        <v>2151.0131113499997</v>
      </c>
      <c r="K12" s="1344">
        <v>37805.2241641</v>
      </c>
      <c r="L12" s="1427"/>
      <c r="M12" s="1344">
        <v>63492.059088553957</v>
      </c>
      <c r="N12" s="1344">
        <v>11491.932754450001</v>
      </c>
      <c r="O12" s="1344">
        <v>1162.0466362499999</v>
      </c>
      <c r="P12" s="1344">
        <v>9703.007346620001</v>
      </c>
      <c r="Q12" s="1344">
        <v>202.88358523000002</v>
      </c>
      <c r="R12" s="1344"/>
      <c r="S12" s="1350">
        <v>627.39908839999998</v>
      </c>
      <c r="T12" s="1344">
        <v>3844.3533603400001</v>
      </c>
      <c r="U12" s="1344">
        <v>52966.328871519996</v>
      </c>
      <c r="V12" s="1344">
        <v>2616.7686221199992</v>
      </c>
      <c r="W12" s="1344">
        <v>2183.5575834199999</v>
      </c>
      <c r="X12" s="1346">
        <v>389393.57833586354</v>
      </c>
      <c r="Y12" s="1343">
        <v>83.429336030000002</v>
      </c>
      <c r="Z12" s="1346">
        <v>389477.00767189352</v>
      </c>
    </row>
    <row r="13" spans="1:26" s="857" customFormat="1" ht="18" x14ac:dyDescent="0.25">
      <c r="A13" s="856" t="s">
        <v>822</v>
      </c>
      <c r="B13" s="1344">
        <v>932.31181301487504</v>
      </c>
      <c r="C13" s="1344">
        <v>20962.711166620498</v>
      </c>
      <c r="D13" s="1344">
        <v>72.482538719999994</v>
      </c>
      <c r="E13" s="1344">
        <v>7082.7795967787506</v>
      </c>
      <c r="F13" s="1344">
        <v>2562.5029793099993</v>
      </c>
      <c r="G13" s="1344">
        <v>33.224424989999996</v>
      </c>
      <c r="H13" s="1344">
        <v>891.72983598999997</v>
      </c>
      <c r="I13" s="1344">
        <v>3806.5707606700043</v>
      </c>
      <c r="J13" s="1344">
        <v>731.48140717999991</v>
      </c>
      <c r="K13" s="1344">
        <v>7307.8053825000006</v>
      </c>
      <c r="L13" s="1427"/>
      <c r="M13" s="1344">
        <v>7976.8964808438486</v>
      </c>
      <c r="N13" s="1344">
        <v>988.59597497057405</v>
      </c>
      <c r="O13" s="1344">
        <v>220.33370623605703</v>
      </c>
      <c r="P13" s="1344">
        <v>1180.39192545791</v>
      </c>
      <c r="Q13" s="1344">
        <v>29.639252020000001</v>
      </c>
      <c r="R13" s="1344"/>
      <c r="S13" s="1350">
        <v>47.830871719999998</v>
      </c>
      <c r="T13" s="1344">
        <v>1032.4371078399997</v>
      </c>
      <c r="U13" s="1344">
        <v>8560.6111250999893</v>
      </c>
      <c r="V13" s="1344">
        <v>2270.9688412799997</v>
      </c>
      <c r="W13" s="1344">
        <v>245.20619124999996</v>
      </c>
      <c r="X13" s="1346">
        <v>66936.511382492507</v>
      </c>
      <c r="Y13" s="1343">
        <v>3547.06481368</v>
      </c>
      <c r="Z13" s="1346">
        <v>70483.576196172507</v>
      </c>
    </row>
    <row r="14" spans="1:26" s="857" customFormat="1" ht="18" x14ac:dyDescent="0.25">
      <c r="A14" s="856" t="s">
        <v>823</v>
      </c>
      <c r="B14" s="1344">
        <v>2923.9727275800001</v>
      </c>
      <c r="C14" s="1344">
        <v>10611.631388049998</v>
      </c>
      <c r="D14" s="1344">
        <v>104.60387609999999</v>
      </c>
      <c r="E14" s="1344">
        <v>6515.3230611199997</v>
      </c>
      <c r="F14" s="1344">
        <v>2600.6615052099996</v>
      </c>
      <c r="G14" s="1344">
        <v>3.9700000000000003E-5</v>
      </c>
      <c r="H14" s="1344">
        <v>1276.2800121000002</v>
      </c>
      <c r="I14" s="1344">
        <v>10561.793931359998</v>
      </c>
      <c r="J14" s="1344">
        <v>3423.1778448200002</v>
      </c>
      <c r="K14" s="1344">
        <v>6990.3948105599893</v>
      </c>
      <c r="L14" s="1427"/>
      <c r="M14" s="1344">
        <v>8331.1006988617119</v>
      </c>
      <c r="N14" s="1344">
        <v>954.56783591999999</v>
      </c>
      <c r="O14" s="1344">
        <v>242.53163848</v>
      </c>
      <c r="P14" s="1344">
        <v>2487.4894606112098</v>
      </c>
      <c r="Q14" s="1344">
        <v>30.748339975115822</v>
      </c>
      <c r="R14" s="1344"/>
      <c r="S14" s="1350">
        <v>152.86065559000002</v>
      </c>
      <c r="T14" s="1344">
        <v>986.61490095999989</v>
      </c>
      <c r="U14" s="1344">
        <v>7789.3139963100002</v>
      </c>
      <c r="V14" s="1344">
        <v>1293.0642857399998</v>
      </c>
      <c r="W14" s="1344">
        <v>1648.40310544</v>
      </c>
      <c r="X14" s="1346">
        <v>68924.534114488008</v>
      </c>
      <c r="Y14" s="1343">
        <v>897.47052874999997</v>
      </c>
      <c r="Z14" s="1346">
        <v>69822.004643238004</v>
      </c>
    </row>
    <row r="15" spans="1:26" s="857" customFormat="1" ht="18" x14ac:dyDescent="0.25">
      <c r="A15" s="856" t="s">
        <v>821</v>
      </c>
      <c r="B15" s="1344">
        <v>254.0624929</v>
      </c>
      <c r="C15" s="1344">
        <v>19004.056793084597</v>
      </c>
      <c r="D15" s="1344">
        <v>170.29658252999999</v>
      </c>
      <c r="E15" s="1344">
        <v>1041.5527950200001</v>
      </c>
      <c r="F15" s="1344">
        <v>769.22865222999997</v>
      </c>
      <c r="G15" s="1344">
        <v>8.6862399999999992E-2</v>
      </c>
      <c r="H15" s="1344">
        <v>224.24657340000002</v>
      </c>
      <c r="I15" s="1344">
        <v>1239.6105786000003</v>
      </c>
      <c r="J15" s="1344">
        <v>268.94919069000002</v>
      </c>
      <c r="K15" s="1344">
        <v>569.30344776000004</v>
      </c>
      <c r="L15" s="1427"/>
      <c r="M15" s="1344">
        <v>2391.5681278706711</v>
      </c>
      <c r="N15" s="1344">
        <v>94.965781579999998</v>
      </c>
      <c r="O15" s="1344">
        <v>14.428768099999999</v>
      </c>
      <c r="P15" s="1344">
        <v>1862.38114103</v>
      </c>
      <c r="Q15" s="1344">
        <v>33.667884409999999</v>
      </c>
      <c r="R15" s="1344"/>
      <c r="S15" s="1350">
        <v>19.570295290000001</v>
      </c>
      <c r="T15" s="1344">
        <v>143.20828771000001</v>
      </c>
      <c r="U15" s="1344">
        <v>2027.5920404600001</v>
      </c>
      <c r="V15" s="1344">
        <v>278.75165832000005</v>
      </c>
      <c r="W15" s="1344">
        <v>179.80642297999998</v>
      </c>
      <c r="X15" s="1346">
        <v>30587.33437636527</v>
      </c>
      <c r="Y15" s="1343">
        <v>30.87359412</v>
      </c>
      <c r="Z15" s="1346">
        <v>30618.207970485269</v>
      </c>
    </row>
    <row r="16" spans="1:26" s="857" customFormat="1" ht="18" x14ac:dyDescent="0.25">
      <c r="A16" s="856" t="s">
        <v>819</v>
      </c>
      <c r="B16" s="1344">
        <v>1902.52199524</v>
      </c>
      <c r="C16" s="1344">
        <v>10793.8588995236</v>
      </c>
      <c r="D16" s="1344">
        <v>362.72678698000004</v>
      </c>
      <c r="E16" s="1344">
        <v>2362.70261734</v>
      </c>
      <c r="F16" s="1344">
        <v>1891.8503184499996</v>
      </c>
      <c r="G16" s="1344">
        <v>35.460003749999998</v>
      </c>
      <c r="H16" s="1344">
        <v>722.17578990000004</v>
      </c>
      <c r="I16" s="1344">
        <v>7836.634996990002</v>
      </c>
      <c r="J16" s="1344">
        <v>1850.33955358</v>
      </c>
      <c r="K16" s="1344">
        <v>4923.1513909900004</v>
      </c>
      <c r="L16" s="1427"/>
      <c r="M16" s="1344">
        <v>4924.6430839900004</v>
      </c>
      <c r="N16" s="1344">
        <v>1856.8447007499999</v>
      </c>
      <c r="O16" s="1344">
        <v>292.25221218000001</v>
      </c>
      <c r="P16" s="1344">
        <v>3700.5797538602901</v>
      </c>
      <c r="Q16" s="1344">
        <v>116.89315883000002</v>
      </c>
      <c r="R16" s="1344"/>
      <c r="S16" s="1350">
        <v>154.07663107999997</v>
      </c>
      <c r="T16" s="1344">
        <v>960.18056098</v>
      </c>
      <c r="U16" s="1344">
        <v>5717.6291479681904</v>
      </c>
      <c r="V16" s="1344">
        <v>840.52345694000007</v>
      </c>
      <c r="W16" s="1344">
        <v>635.67295964999994</v>
      </c>
      <c r="X16" s="1346">
        <v>51880.718018972082</v>
      </c>
      <c r="Y16" s="1343">
        <v>131.15917476000001</v>
      </c>
      <c r="Z16" s="1346">
        <v>52011.877193732085</v>
      </c>
    </row>
    <row r="17" spans="1:26" s="1397" customFormat="1" ht="18" x14ac:dyDescent="0.25">
      <c r="A17" s="1394" t="s">
        <v>820</v>
      </c>
      <c r="B17" s="1395">
        <v>8923.6699230141949</v>
      </c>
      <c r="C17" s="1395">
        <v>143397.74689144819</v>
      </c>
      <c r="D17" s="1395">
        <v>2063.4376362700004</v>
      </c>
      <c r="E17" s="1395">
        <v>41322.216939236816</v>
      </c>
      <c r="F17" s="1395">
        <v>41364.746230755765</v>
      </c>
      <c r="G17" s="1395">
        <v>75.144512679999977</v>
      </c>
      <c r="H17" s="1395">
        <v>8672.6683805799985</v>
      </c>
      <c r="I17" s="1395">
        <v>92795.821927841636</v>
      </c>
      <c r="J17" s="1395">
        <v>10782.313640219993</v>
      </c>
      <c r="K17" s="1395">
        <v>51695.133255860041</v>
      </c>
      <c r="L17" s="1429">
        <v>0</v>
      </c>
      <c r="M17" s="1395">
        <v>84109.995275552821</v>
      </c>
      <c r="N17" s="1395">
        <v>15984.644813771756</v>
      </c>
      <c r="O17" s="1395">
        <v>2691.5746191620037</v>
      </c>
      <c r="P17" s="1395">
        <v>38313.444171217714</v>
      </c>
      <c r="Q17" s="1395">
        <v>590.56714246511592</v>
      </c>
      <c r="R17" s="1396">
        <v>0</v>
      </c>
      <c r="S17" s="1395">
        <v>2062.4152209900003</v>
      </c>
      <c r="T17" s="1395">
        <v>8985.0831598199966</v>
      </c>
      <c r="U17" s="1395">
        <v>94122.348892548296</v>
      </c>
      <c r="V17" s="1395">
        <v>10318.549123484445</v>
      </c>
      <c r="W17" s="1395">
        <v>8539.986314050002</v>
      </c>
      <c r="X17" s="1349">
        <v>666811.50807096867</v>
      </c>
      <c r="Y17" s="1395">
        <v>4624.94747095</v>
      </c>
      <c r="Z17" s="1349">
        <v>671436.45554191864</v>
      </c>
    </row>
    <row r="18" spans="1:26" s="857" customFormat="1" ht="18" x14ac:dyDescent="0.25">
      <c r="A18" s="856" t="s">
        <v>816</v>
      </c>
      <c r="B18" s="1390">
        <v>-204.62526993535502</v>
      </c>
      <c r="C18" s="1344">
        <v>13124.6367130818</v>
      </c>
      <c r="D18" s="1344">
        <v>-1022.21589667</v>
      </c>
      <c r="E18" s="1344">
        <v>4436.7138299587805</v>
      </c>
      <c r="F18" s="1344">
        <v>3739.8138945877076</v>
      </c>
      <c r="G18" s="1390">
        <v>-5.9194311599999816</v>
      </c>
      <c r="H18" s="1344">
        <v>87.595186899999618</v>
      </c>
      <c r="I18" s="1344">
        <v>9638.2277737884178</v>
      </c>
      <c r="J18" s="1344">
        <v>-441.55605517998998</v>
      </c>
      <c r="K18" s="1390">
        <v>2157.4361942999876</v>
      </c>
      <c r="L18" s="1427"/>
      <c r="M18" s="1344">
        <v>4481.1653440470545</v>
      </c>
      <c r="N18" s="1344">
        <v>2236.171879303145</v>
      </c>
      <c r="O18" s="1344">
        <v>-702.04143451812399</v>
      </c>
      <c r="P18" s="1344">
        <v>1118.5043456722901</v>
      </c>
      <c r="Q18" s="1344">
        <v>60.029766344884159</v>
      </c>
      <c r="R18" s="1344"/>
      <c r="S18" s="1350">
        <v>-77.702380980000015</v>
      </c>
      <c r="T18" s="1344">
        <v>822.44893548000141</v>
      </c>
      <c r="U18" s="1344">
        <v>11132.881524071719</v>
      </c>
      <c r="V18" s="1390">
        <v>260.43544431385038</v>
      </c>
      <c r="W18" s="1344">
        <v>38.907378949999334</v>
      </c>
      <c r="X18" s="1346">
        <v>50880.907742356161</v>
      </c>
      <c r="Y18" s="1343">
        <v>-99.195841279999897</v>
      </c>
      <c r="Z18" s="1346">
        <v>50781.71190107616</v>
      </c>
    </row>
    <row r="19" spans="1:26" s="857" customFormat="1" ht="18" x14ac:dyDescent="0.25">
      <c r="A19" s="856" t="s">
        <v>817</v>
      </c>
      <c r="B19" s="1344">
        <v>0</v>
      </c>
      <c r="C19" s="1344">
        <v>223.32426441999999</v>
      </c>
      <c r="D19" s="1344">
        <v>1.64903143</v>
      </c>
      <c r="E19" s="1344">
        <v>75.469956999999994</v>
      </c>
      <c r="F19" s="1344">
        <v>94.535427889999994</v>
      </c>
      <c r="G19" s="1344">
        <v>6.2682249999999995E-2</v>
      </c>
      <c r="H19" s="1344">
        <v>0.34218382000000003</v>
      </c>
      <c r="I19" s="1344">
        <v>138.51379743999999</v>
      </c>
      <c r="J19" s="1390">
        <v>2.7988180000000001E-2</v>
      </c>
      <c r="K19" s="1344">
        <v>6.7403457699999993</v>
      </c>
      <c r="L19" s="1427"/>
      <c r="M19" s="1344">
        <v>123.45877511999998</v>
      </c>
      <c r="N19" s="1344">
        <v>171.84517071000002</v>
      </c>
      <c r="O19" s="1344">
        <v>0.87935737000000003</v>
      </c>
      <c r="P19" s="1344">
        <v>100.81169855</v>
      </c>
      <c r="Q19" s="1344">
        <v>0.29683007</v>
      </c>
      <c r="R19" s="1344"/>
      <c r="S19" s="1350">
        <v>6.0758629999999994E-2</v>
      </c>
      <c r="T19" s="1344">
        <v>5.02576219</v>
      </c>
      <c r="U19" s="1344">
        <v>99.166826060000005</v>
      </c>
      <c r="V19" s="1344">
        <v>40.266095699999994</v>
      </c>
      <c r="W19" s="1344">
        <v>10.30004132</v>
      </c>
      <c r="X19" s="1346">
        <v>1092.77699392</v>
      </c>
      <c r="Y19" s="1343">
        <v>2.590306</v>
      </c>
      <c r="Z19" s="1346">
        <v>1095.3672999200001</v>
      </c>
    </row>
    <row r="20" spans="1:26" s="857" customFormat="1" ht="18" x14ac:dyDescent="0.25">
      <c r="A20" s="859" t="s">
        <v>818</v>
      </c>
      <c r="B20" s="1351">
        <v>4.1402009599999996</v>
      </c>
      <c r="C20" s="1351">
        <v>20.639106899999998</v>
      </c>
      <c r="D20" s="1351">
        <v>107.92025047</v>
      </c>
      <c r="E20" s="1351">
        <v>16.117913529999999</v>
      </c>
      <c r="F20" s="1351">
        <v>0</v>
      </c>
      <c r="G20" s="1351">
        <v>0</v>
      </c>
      <c r="H20" s="1351">
        <v>0</v>
      </c>
      <c r="I20" s="1351">
        <v>25.641092261829119</v>
      </c>
      <c r="J20" s="1351">
        <v>0</v>
      </c>
      <c r="K20" s="1351">
        <v>0.30204219300000001</v>
      </c>
      <c r="L20" s="1585"/>
      <c r="M20" s="1351">
        <v>467.55427814000006</v>
      </c>
      <c r="N20" s="1351">
        <v>52.045958720000002</v>
      </c>
      <c r="O20" s="1351">
        <v>9.6232760000000001E-2</v>
      </c>
      <c r="P20" s="1351">
        <v>0</v>
      </c>
      <c r="Q20" s="1351">
        <v>0</v>
      </c>
      <c r="R20" s="1344"/>
      <c r="S20" s="1582">
        <v>0</v>
      </c>
      <c r="T20" s="1351">
        <v>0</v>
      </c>
      <c r="U20" s="1351">
        <v>77.465434150000007</v>
      </c>
      <c r="V20" s="1351">
        <v>10.588265609999999</v>
      </c>
      <c r="W20" s="1351">
        <v>0</v>
      </c>
      <c r="X20" s="1352">
        <v>782.51077569482925</v>
      </c>
      <c r="Y20" s="1353">
        <v>0</v>
      </c>
      <c r="Z20" s="1352">
        <v>782.51077569482925</v>
      </c>
    </row>
    <row r="21" spans="1:26" s="857" customFormat="1" ht="18" x14ac:dyDescent="0.25">
      <c r="A21" s="860" t="s">
        <v>815</v>
      </c>
      <c r="B21" s="1393">
        <v>-208.76547089535501</v>
      </c>
      <c r="C21" s="1348">
        <v>13327.3218706018</v>
      </c>
      <c r="D21" s="1348">
        <v>-1128.4871157099999</v>
      </c>
      <c r="E21" s="1348">
        <v>4496.0658734287808</v>
      </c>
      <c r="F21" s="1348">
        <v>3834.3493224777076</v>
      </c>
      <c r="G21" s="1393">
        <v>-5.8567489099999817</v>
      </c>
      <c r="H21" s="1348">
        <v>87.93737071999962</v>
      </c>
      <c r="I21" s="1348">
        <v>9751.1004789665894</v>
      </c>
      <c r="J21" s="1348">
        <v>-441.52806699998996</v>
      </c>
      <c r="K21" s="1393">
        <v>2163.8744978769878</v>
      </c>
      <c r="L21" s="1509">
        <v>0</v>
      </c>
      <c r="M21" s="1348">
        <v>4137.0698410270543</v>
      </c>
      <c r="N21" s="1348">
        <v>2355.971091293145</v>
      </c>
      <c r="O21" s="1348">
        <v>-701.25830990812403</v>
      </c>
      <c r="P21" s="1348">
        <v>1219.3160442222902</v>
      </c>
      <c r="Q21" s="1348">
        <v>60.326596414884158</v>
      </c>
      <c r="R21" s="1348">
        <v>0</v>
      </c>
      <c r="S21" s="1348">
        <v>-77.64162235000002</v>
      </c>
      <c r="T21" s="1348">
        <v>827.47469767000143</v>
      </c>
      <c r="U21" s="1348">
        <v>11154.582915981719</v>
      </c>
      <c r="V21" s="1393">
        <v>290.11327440385037</v>
      </c>
      <c r="W21" s="1348">
        <v>49.207420269999332</v>
      </c>
      <c r="X21" s="1349">
        <v>51191.173960581349</v>
      </c>
      <c r="Y21" s="1348">
        <v>-96.605535279999899</v>
      </c>
      <c r="Z21" s="1349">
        <v>51094.568425301346</v>
      </c>
    </row>
    <row r="22" spans="1:26" s="857" customFormat="1" ht="46.8" x14ac:dyDescent="0.25">
      <c r="A22" s="861" t="s">
        <v>809</v>
      </c>
      <c r="B22" s="1348">
        <v>0.72526274999999996</v>
      </c>
      <c r="C22" s="1348">
        <v>-1086.6116296296093</v>
      </c>
      <c r="D22" s="1348">
        <v>42.232408980000002</v>
      </c>
      <c r="E22" s="1348">
        <v>-1806.4494995100001</v>
      </c>
      <c r="F22" s="1348">
        <v>581.41437150968545</v>
      </c>
      <c r="G22" s="1348">
        <v>0.59689566999999943</v>
      </c>
      <c r="H22" s="1348">
        <v>680.37035303000005</v>
      </c>
      <c r="I22" s="1348">
        <v>1471.8444195399995</v>
      </c>
      <c r="J22" s="1393">
        <v>963.68000118999998</v>
      </c>
      <c r="K22" s="1348">
        <v>99.84621417000001</v>
      </c>
      <c r="L22" s="1509">
        <v>0</v>
      </c>
      <c r="M22" s="1348">
        <v>2898.3236646799992</v>
      </c>
      <c r="N22" s="1348">
        <v>186.25320217676506</v>
      </c>
      <c r="O22" s="1348">
        <v>78.100505979999809</v>
      </c>
      <c r="P22" s="1393">
        <v>231.01928563520187</v>
      </c>
      <c r="Q22" s="1393">
        <v>21.00114696000001</v>
      </c>
      <c r="R22" s="1348">
        <v>0</v>
      </c>
      <c r="S22" s="1393">
        <v>6.706274040000002</v>
      </c>
      <c r="T22" s="1348">
        <v>-18.448619620000017</v>
      </c>
      <c r="U22" s="1348">
        <v>5342.3696885500003</v>
      </c>
      <c r="V22" s="1348">
        <v>2.9440639700000162</v>
      </c>
      <c r="W22" s="1393">
        <v>24.696068619999998</v>
      </c>
      <c r="X22" s="1349">
        <v>9720.6140786920423</v>
      </c>
      <c r="Y22" s="1347">
        <v>-4.3890050399999998</v>
      </c>
      <c r="Z22" s="1349">
        <v>9716.2250736520418</v>
      </c>
    </row>
    <row r="23" spans="1:26" s="857" customFormat="1" ht="18" x14ac:dyDescent="0.25">
      <c r="A23" s="856" t="s">
        <v>814</v>
      </c>
      <c r="B23" s="1344">
        <v>0</v>
      </c>
      <c r="C23" s="1344">
        <v>5.0356610099992798</v>
      </c>
      <c r="D23" s="1390">
        <v>-0.51341652999999798</v>
      </c>
      <c r="E23" s="1344">
        <v>-492.26843797000004</v>
      </c>
      <c r="F23" s="1344">
        <v>740.15348024000025</v>
      </c>
      <c r="G23" s="1390">
        <v>-2.3934436799999999</v>
      </c>
      <c r="H23" s="1390">
        <v>-225.27559345999995</v>
      </c>
      <c r="I23" s="1344">
        <v>-524.76430438000057</v>
      </c>
      <c r="J23" s="1344">
        <v>25.850103269999998</v>
      </c>
      <c r="K23" s="1344">
        <v>1.4386063400000333</v>
      </c>
      <c r="L23" s="1427"/>
      <c r="M23" s="1344">
        <v>2444.2103703899998</v>
      </c>
      <c r="N23" s="1344">
        <v>181.33583259</v>
      </c>
      <c r="O23" s="1390">
        <v>111.46858753000001</v>
      </c>
      <c r="P23" s="1344">
        <v>1020.3784813999999</v>
      </c>
      <c r="Q23" s="1344">
        <v>-8.6851177599999936</v>
      </c>
      <c r="R23" s="1344"/>
      <c r="S23" s="1384">
        <v>9.1822979600000014</v>
      </c>
      <c r="T23" s="1344">
        <v>185.25585122000001</v>
      </c>
      <c r="U23" s="1344">
        <v>5446.8147410900001</v>
      </c>
      <c r="V23" s="1344">
        <v>-18.292329149999983</v>
      </c>
      <c r="W23" s="1344">
        <v>-19.102080100000002</v>
      </c>
      <c r="X23" s="1349">
        <v>8879.8292900100005</v>
      </c>
      <c r="Y23" s="1343">
        <v>0.54140613999999998</v>
      </c>
      <c r="Z23" s="1349">
        <v>8880.3706961500011</v>
      </c>
    </row>
    <row r="24" spans="1:26" s="857" customFormat="1" ht="18" x14ac:dyDescent="0.25">
      <c r="A24" s="856" t="s">
        <v>813</v>
      </c>
      <c r="B24" s="1344">
        <v>0</v>
      </c>
      <c r="C24" s="1344">
        <v>0</v>
      </c>
      <c r="D24" s="1344">
        <v>0</v>
      </c>
      <c r="E24" s="1344">
        <v>0</v>
      </c>
      <c r="F24" s="1344">
        <v>0</v>
      </c>
      <c r="G24" s="1344">
        <v>0</v>
      </c>
      <c r="H24" s="1344">
        <v>0</v>
      </c>
      <c r="I24" s="1344">
        <v>0</v>
      </c>
      <c r="J24" s="1344">
        <v>0</v>
      </c>
      <c r="K24" s="1344">
        <v>0</v>
      </c>
      <c r="L24" s="1427"/>
      <c r="M24" s="1344">
        <v>0</v>
      </c>
      <c r="N24" s="1344">
        <v>0</v>
      </c>
      <c r="O24" s="1344">
        <v>0</v>
      </c>
      <c r="P24" s="1344">
        <v>0</v>
      </c>
      <c r="Q24" s="1344">
        <v>0</v>
      </c>
      <c r="R24" s="1344"/>
      <c r="S24" s="1350">
        <v>0</v>
      </c>
      <c r="T24" s="1344">
        <v>0</v>
      </c>
      <c r="U24" s="1344">
        <v>0</v>
      </c>
      <c r="V24" s="1344">
        <v>0</v>
      </c>
      <c r="W24" s="1344">
        <v>0</v>
      </c>
      <c r="X24" s="1349">
        <v>0</v>
      </c>
      <c r="Y24" s="1343">
        <v>0</v>
      </c>
      <c r="Z24" s="1349">
        <v>0</v>
      </c>
    </row>
    <row r="25" spans="1:26" s="857" customFormat="1" ht="18" x14ac:dyDescent="0.25">
      <c r="A25" s="856" t="s">
        <v>812</v>
      </c>
      <c r="B25" s="1390">
        <v>-0.72525751999999999</v>
      </c>
      <c r="C25" s="1344">
        <v>-18.882300220391301</v>
      </c>
      <c r="D25" s="1390">
        <v>-43.938665610000001</v>
      </c>
      <c r="E25" s="1344">
        <v>1340.0633354300001</v>
      </c>
      <c r="F25" s="1344">
        <v>213.62018300999992</v>
      </c>
      <c r="G25" s="1390">
        <v>-7.6036680499999996</v>
      </c>
      <c r="H25" s="1344">
        <v>-905.79376747000003</v>
      </c>
      <c r="I25" s="1390">
        <v>-199.37213971999998</v>
      </c>
      <c r="J25" s="1344">
        <v>0</v>
      </c>
      <c r="K25" s="1390">
        <v>-14.102312049999998</v>
      </c>
      <c r="L25" s="1586"/>
      <c r="M25" s="1390">
        <v>263.68504186999996</v>
      </c>
      <c r="N25" s="1390">
        <v>-5.6324342767650402</v>
      </c>
      <c r="O25" s="1390">
        <v>22.728260170000198</v>
      </c>
      <c r="P25" s="1344">
        <v>120.995496294798</v>
      </c>
      <c r="Q25" s="1390">
        <v>-16.29940826</v>
      </c>
      <c r="R25" s="1344"/>
      <c r="S25" s="1350">
        <v>2.4242148599999997</v>
      </c>
      <c r="T25" s="1390">
        <v>244.48636542000003</v>
      </c>
      <c r="U25" s="1390">
        <v>493.52959801999998</v>
      </c>
      <c r="V25" s="1390">
        <v>-0.48207199000000001</v>
      </c>
      <c r="W25" s="1344">
        <v>-43.79814872</v>
      </c>
      <c r="X25" s="1349">
        <v>1444.902321187642</v>
      </c>
      <c r="Y25" s="1343">
        <v>0.14161362</v>
      </c>
      <c r="Z25" s="1349">
        <v>1445.043934807642</v>
      </c>
    </row>
    <row r="26" spans="1:26" s="857" customFormat="1" ht="18" x14ac:dyDescent="0.25">
      <c r="A26" s="856" t="s">
        <v>810</v>
      </c>
      <c r="B26" s="1344">
        <v>0</v>
      </c>
      <c r="C26" s="1344">
        <v>0</v>
      </c>
      <c r="D26" s="1344">
        <v>0</v>
      </c>
      <c r="E26" s="1344">
        <v>0</v>
      </c>
      <c r="F26" s="1344">
        <v>0</v>
      </c>
      <c r="G26" s="1344">
        <v>0</v>
      </c>
      <c r="H26" s="1344">
        <v>0</v>
      </c>
      <c r="I26" s="1390">
        <v>-1797.2365842000002</v>
      </c>
      <c r="J26" s="1344">
        <v>0</v>
      </c>
      <c r="K26" s="1344">
        <v>0</v>
      </c>
      <c r="L26" s="1427"/>
      <c r="M26" s="1344">
        <v>0</v>
      </c>
      <c r="N26" s="1344">
        <v>0</v>
      </c>
      <c r="O26" s="1344">
        <v>0</v>
      </c>
      <c r="P26" s="1344">
        <v>0</v>
      </c>
      <c r="Q26" s="1344">
        <v>0</v>
      </c>
      <c r="R26" s="1344"/>
      <c r="S26" s="1350">
        <v>0</v>
      </c>
      <c r="T26" s="1344">
        <v>0</v>
      </c>
      <c r="U26" s="1344">
        <v>0</v>
      </c>
      <c r="V26" s="1344">
        <v>0</v>
      </c>
      <c r="W26" s="1344">
        <v>0</v>
      </c>
      <c r="X26" s="1381">
        <v>-1797.2365842000002</v>
      </c>
      <c r="Y26" s="1343">
        <v>4.7887975599999999</v>
      </c>
      <c r="Z26" s="1381">
        <v>-1792.4477866400002</v>
      </c>
    </row>
    <row r="27" spans="1:26" s="857" customFormat="1" ht="18" x14ac:dyDescent="0.25">
      <c r="A27" s="856" t="s">
        <v>811</v>
      </c>
      <c r="B27" s="1344">
        <v>5.2300000000000007E-6</v>
      </c>
      <c r="C27" s="1344">
        <v>-1110.5295908599999</v>
      </c>
      <c r="D27" s="1344">
        <v>-1.1928401000000002</v>
      </c>
      <c r="E27" s="1344">
        <v>25.88227389</v>
      </c>
      <c r="F27" s="1390">
        <v>54.881074279685137</v>
      </c>
      <c r="G27" s="1390">
        <v>-4.6133287000000003</v>
      </c>
      <c r="H27" s="1344">
        <v>-0.14782097999998095</v>
      </c>
      <c r="I27" s="1344">
        <v>0</v>
      </c>
      <c r="J27" s="1390">
        <v>937.82989792000001</v>
      </c>
      <c r="K27" s="1390">
        <v>84.30529577999998</v>
      </c>
      <c r="L27" s="1586"/>
      <c r="M27" s="1390">
        <v>717.79833615999962</v>
      </c>
      <c r="N27" s="1344">
        <v>-0.71506468999999995</v>
      </c>
      <c r="O27" s="1390">
        <v>-10.639821380000001</v>
      </c>
      <c r="P27" s="1390">
        <v>-668.36369947000003</v>
      </c>
      <c r="Q27" s="1390">
        <v>13.386856460000004</v>
      </c>
      <c r="R27" s="1344"/>
      <c r="S27" s="1350">
        <v>-5.1809059999999997E-2</v>
      </c>
      <c r="T27" s="1390">
        <v>40.781894579999999</v>
      </c>
      <c r="U27" s="1344">
        <v>389.08454548000003</v>
      </c>
      <c r="V27" s="1390">
        <v>20.754321129999997</v>
      </c>
      <c r="W27" s="1344">
        <v>0</v>
      </c>
      <c r="X27" s="1349">
        <v>488.45052566968502</v>
      </c>
      <c r="Y27" s="1343">
        <v>0</v>
      </c>
      <c r="Z27" s="1349">
        <v>488.45052566968502</v>
      </c>
    </row>
    <row r="28" spans="1:26" s="857" customFormat="1" ht="18" x14ac:dyDescent="0.25">
      <c r="A28" s="856" t="s">
        <v>667</v>
      </c>
      <c r="B28" s="1344">
        <v>0</v>
      </c>
      <c r="C28" s="1344">
        <v>0</v>
      </c>
      <c r="D28" s="1344">
        <v>0</v>
      </c>
      <c r="E28" s="1344">
        <v>0</v>
      </c>
      <c r="F28" s="1344">
        <v>0</v>
      </c>
      <c r="G28" s="1344">
        <v>0</v>
      </c>
      <c r="H28" s="1344">
        <v>0</v>
      </c>
      <c r="I28" s="1344">
        <v>0</v>
      </c>
      <c r="J28" s="1344">
        <v>0</v>
      </c>
      <c r="K28" s="1344">
        <v>0</v>
      </c>
      <c r="L28" s="1427"/>
      <c r="M28" s="1344">
        <v>0</v>
      </c>
      <c r="N28" s="1344">
        <v>0</v>
      </c>
      <c r="O28" s="1344">
        <v>0</v>
      </c>
      <c r="P28" s="1344">
        <v>0</v>
      </c>
      <c r="Q28" s="1344">
        <v>0</v>
      </c>
      <c r="R28" s="1344"/>
      <c r="S28" s="1350">
        <v>0</v>
      </c>
      <c r="T28" s="1344">
        <v>0</v>
      </c>
      <c r="U28" s="1344">
        <v>0</v>
      </c>
      <c r="V28" s="1344">
        <v>0</v>
      </c>
      <c r="W28" s="1344">
        <v>0</v>
      </c>
      <c r="X28" s="1349">
        <v>0</v>
      </c>
      <c r="Y28" s="1343">
        <v>0</v>
      </c>
      <c r="Z28" s="1349">
        <v>0</v>
      </c>
    </row>
    <row r="29" spans="1:26" s="857" customFormat="1" ht="18" x14ac:dyDescent="0.25">
      <c r="A29" s="856" t="s">
        <v>807</v>
      </c>
      <c r="B29" s="1344">
        <v>0</v>
      </c>
      <c r="C29" s="1344">
        <v>0</v>
      </c>
      <c r="D29" s="1344">
        <v>0</v>
      </c>
      <c r="E29" s="1344">
        <v>0</v>
      </c>
      <c r="F29" s="1344">
        <v>0</v>
      </c>
      <c r="G29" s="1344">
        <v>0</v>
      </c>
      <c r="H29" s="1344">
        <v>0</v>
      </c>
      <c r="I29" s="1344">
        <v>0</v>
      </c>
      <c r="J29" s="1344">
        <v>0</v>
      </c>
      <c r="K29" s="1344">
        <v>0</v>
      </c>
      <c r="L29" s="1427"/>
      <c r="M29" s="1344">
        <v>0</v>
      </c>
      <c r="N29" s="1344">
        <v>107.44129993999999</v>
      </c>
      <c r="O29" s="1344">
        <v>0</v>
      </c>
      <c r="P29" s="1344">
        <v>0</v>
      </c>
      <c r="Q29" s="1344">
        <v>0</v>
      </c>
      <c r="R29" s="1344"/>
      <c r="S29" s="1350">
        <v>0</v>
      </c>
      <c r="T29" s="1344">
        <v>0</v>
      </c>
      <c r="U29" s="1344">
        <v>0</v>
      </c>
      <c r="V29" s="1344">
        <v>0</v>
      </c>
      <c r="W29" s="1344">
        <v>0</v>
      </c>
      <c r="X29" s="1349">
        <v>107.44129993999999</v>
      </c>
      <c r="Y29" s="1343">
        <v>0</v>
      </c>
      <c r="Z29" s="1349">
        <v>107.44129993999999</v>
      </c>
    </row>
    <row r="30" spans="1:26" s="857" customFormat="1" ht="18" x14ac:dyDescent="0.25">
      <c r="A30" s="856" t="s">
        <v>808</v>
      </c>
      <c r="B30" s="1591">
        <v>0.78816222000000002</v>
      </c>
      <c r="C30" s="1344">
        <v>90.643134279999998</v>
      </c>
      <c r="D30" s="1344">
        <v>0.14331089999999999</v>
      </c>
      <c r="E30" s="1390">
        <v>-279.125319689999</v>
      </c>
      <c r="F30" s="1344">
        <v>0</v>
      </c>
      <c r="G30" s="1344">
        <v>0</v>
      </c>
      <c r="H30" s="1344">
        <v>0</v>
      </c>
      <c r="I30" s="1390">
        <v>29.101035590012199</v>
      </c>
      <c r="J30" s="1344">
        <v>3.0784646000000002</v>
      </c>
      <c r="K30" s="1344">
        <v>-388.14338548000001</v>
      </c>
      <c r="L30" s="1427"/>
      <c r="M30" s="1344">
        <v>0</v>
      </c>
      <c r="N30" s="1344">
        <v>0</v>
      </c>
      <c r="O30" s="1344">
        <v>-39.146978909999994</v>
      </c>
      <c r="P30" s="1344">
        <v>-1.48440919</v>
      </c>
      <c r="Q30" s="1344">
        <v>0</v>
      </c>
      <c r="R30" s="1344"/>
      <c r="S30" s="1384">
        <v>0.17041972999999999</v>
      </c>
      <c r="T30" s="1344">
        <v>-72.764797200000004</v>
      </c>
      <c r="U30" s="1390">
        <v>-1692.17757908</v>
      </c>
      <c r="V30" s="1344">
        <v>0</v>
      </c>
      <c r="W30" s="1390">
        <v>0.14222795999999999</v>
      </c>
      <c r="X30" s="1381">
        <v>-2348.7757142699866</v>
      </c>
      <c r="Y30" s="1343">
        <v>-1.72554184</v>
      </c>
      <c r="Z30" s="1381">
        <v>-2350.5012561099866</v>
      </c>
    </row>
    <row r="31" spans="1:26" s="857" customFormat="1" ht="18" x14ac:dyDescent="0.25">
      <c r="A31" s="856" t="s">
        <v>670</v>
      </c>
      <c r="B31" s="1344">
        <v>0</v>
      </c>
      <c r="C31" s="1390">
        <v>620.74628541000493</v>
      </c>
      <c r="D31" s="1344">
        <v>0</v>
      </c>
      <c r="E31" s="1344">
        <v>-58.041380490001202</v>
      </c>
      <c r="F31" s="1344">
        <v>0</v>
      </c>
      <c r="G31" s="1344">
        <v>0</v>
      </c>
      <c r="H31" s="1344">
        <v>0</v>
      </c>
      <c r="I31" s="1344">
        <v>-347.34661464999999</v>
      </c>
      <c r="J31" s="1344">
        <v>0</v>
      </c>
      <c r="K31" s="1344">
        <v>9.3856761200000012</v>
      </c>
      <c r="L31" s="1427"/>
      <c r="M31" s="1344">
        <v>-28.706893560000001</v>
      </c>
      <c r="N31" s="1344">
        <v>0</v>
      </c>
      <c r="O31" s="1344">
        <v>0</v>
      </c>
      <c r="P31" s="1344">
        <v>0</v>
      </c>
      <c r="Q31" s="1344">
        <v>0</v>
      </c>
      <c r="R31" s="1344"/>
      <c r="S31" s="1350">
        <v>0</v>
      </c>
      <c r="T31" s="1390">
        <v>-4.4268236900000018</v>
      </c>
      <c r="U31" s="1344">
        <v>0</v>
      </c>
      <c r="V31" s="1344">
        <v>0</v>
      </c>
      <c r="W31" s="1344">
        <v>0</v>
      </c>
      <c r="X31" s="1381">
        <v>191.61024914000376</v>
      </c>
      <c r="Y31" s="1343">
        <v>0</v>
      </c>
      <c r="Z31" s="1381">
        <v>191.61024914000376</v>
      </c>
    </row>
    <row r="32" spans="1:26" s="1431" customFormat="1" ht="18" x14ac:dyDescent="0.25">
      <c r="A32" s="1426" t="s">
        <v>671</v>
      </c>
      <c r="B32" s="1427"/>
      <c r="C32" s="1427"/>
      <c r="D32" s="1427"/>
      <c r="E32" s="1427"/>
      <c r="F32" s="1427">
        <v>0</v>
      </c>
      <c r="G32" s="1427"/>
      <c r="H32" s="1427"/>
      <c r="I32" s="1427"/>
      <c r="J32" s="1427"/>
      <c r="K32" s="1427"/>
      <c r="L32" s="1427"/>
      <c r="M32" s="1427"/>
      <c r="N32" s="1427"/>
      <c r="O32" s="1427"/>
      <c r="P32" s="1427"/>
      <c r="Q32" s="1427"/>
      <c r="R32" s="1427"/>
      <c r="S32" s="1428"/>
      <c r="T32" s="1427"/>
      <c r="U32" s="1427"/>
      <c r="V32" s="1427"/>
      <c r="W32" s="1427"/>
      <c r="X32" s="1429">
        <v>0</v>
      </c>
      <c r="Y32" s="1430">
        <v>0</v>
      </c>
      <c r="Z32" s="1429">
        <v>0</v>
      </c>
    </row>
    <row r="33" spans="1:26" s="857" customFormat="1" ht="18" x14ac:dyDescent="0.25">
      <c r="A33" s="862" t="s">
        <v>805</v>
      </c>
      <c r="B33" s="1344">
        <v>15.43803436</v>
      </c>
      <c r="C33" s="1344">
        <v>274.22279142000002</v>
      </c>
      <c r="D33" s="1344">
        <v>4.4326475199999997</v>
      </c>
      <c r="E33" s="1344">
        <v>70.121799140000007</v>
      </c>
      <c r="F33" s="1344">
        <v>60.89863055</v>
      </c>
      <c r="G33" s="1344">
        <v>5.9905480000000004E-2</v>
      </c>
      <c r="H33" s="1344">
        <v>15.61656239</v>
      </c>
      <c r="I33" s="1344">
        <v>164.17715117000003</v>
      </c>
      <c r="J33" s="1344">
        <v>21.40262487</v>
      </c>
      <c r="K33" s="1344">
        <v>88.452513519999997</v>
      </c>
      <c r="L33" s="1427"/>
      <c r="M33" s="1344">
        <v>128.34446173999999</v>
      </c>
      <c r="N33" s="1344">
        <v>23.25674837</v>
      </c>
      <c r="O33" s="1344">
        <v>2.44461437</v>
      </c>
      <c r="P33" s="1344">
        <v>68.940453000000005</v>
      </c>
      <c r="Q33" s="1344">
        <v>0.88710913999999996</v>
      </c>
      <c r="R33" s="1344"/>
      <c r="S33" s="1350">
        <v>2.8892712999999999</v>
      </c>
      <c r="T33" s="1344">
        <v>12.855960980000001</v>
      </c>
      <c r="U33" s="1344">
        <v>146.02019202000002</v>
      </c>
      <c r="V33" s="1344">
        <v>16.509242</v>
      </c>
      <c r="W33" s="1344">
        <v>14.596327739999998</v>
      </c>
      <c r="X33" s="1349">
        <v>1131.5670410800001</v>
      </c>
      <c r="Y33" s="1343">
        <v>10.773231089999999</v>
      </c>
      <c r="Z33" s="1349">
        <v>1142.3402721700002</v>
      </c>
    </row>
    <row r="34" spans="1:26" s="857" customFormat="1" ht="18" x14ac:dyDescent="0.25">
      <c r="A34" s="856" t="s">
        <v>806</v>
      </c>
      <c r="B34" s="1344">
        <v>8.2953098799999996</v>
      </c>
      <c r="C34" s="1344">
        <v>164.93466612999998</v>
      </c>
      <c r="D34" s="1344">
        <v>2.54611922</v>
      </c>
      <c r="E34" s="1344">
        <v>39.277579430000003</v>
      </c>
      <c r="F34" s="1344">
        <v>35.027817159999998</v>
      </c>
      <c r="G34" s="1344">
        <v>3.9974219999999998E-2</v>
      </c>
      <c r="H34" s="1344">
        <v>8.592074740000001</v>
      </c>
      <c r="I34" s="1344">
        <v>92.399196579999995</v>
      </c>
      <c r="J34" s="1344">
        <v>12.136945109999999</v>
      </c>
      <c r="K34" s="1344">
        <v>46.430252000000003</v>
      </c>
      <c r="L34" s="1427"/>
      <c r="M34" s="1344">
        <v>71.828249259999993</v>
      </c>
      <c r="N34" s="1344">
        <v>13.887906539999999</v>
      </c>
      <c r="O34" s="1344">
        <v>1.4613462099999999</v>
      </c>
      <c r="P34" s="1344">
        <v>37.774255759999996</v>
      </c>
      <c r="Q34" s="1344">
        <v>0.58152623000000003</v>
      </c>
      <c r="R34" s="1344"/>
      <c r="S34" s="1350">
        <v>1.83257486</v>
      </c>
      <c r="T34" s="1344">
        <v>7.89294692</v>
      </c>
      <c r="U34" s="1344">
        <v>87.882459389999994</v>
      </c>
      <c r="V34" s="1344">
        <v>9.8925013599999989</v>
      </c>
      <c r="W34" s="1344">
        <v>7.8122985600000003</v>
      </c>
      <c r="X34" s="1349">
        <v>650.52599956000006</v>
      </c>
      <c r="Y34" s="1343">
        <v>0</v>
      </c>
      <c r="Z34" s="1349">
        <v>650.52599956000006</v>
      </c>
    </row>
    <row r="35" spans="1:26" s="857" customFormat="1" ht="31.2" x14ac:dyDescent="0.25">
      <c r="A35" s="863" t="s">
        <v>804</v>
      </c>
      <c r="B35" s="1391">
        <v>-230.98539016535497</v>
      </c>
      <c r="C35" s="1354">
        <v>12512.942203112196</v>
      </c>
      <c r="D35" s="1354">
        <v>-1093.0901625700001</v>
      </c>
      <c r="E35" s="1354">
        <v>2243.0502951687804</v>
      </c>
      <c r="F35" s="1354">
        <v>4319.8372462773923</v>
      </c>
      <c r="G35" s="1391">
        <v>-5.3597329399999829</v>
      </c>
      <c r="H35" s="1354">
        <v>744.09908661999964</v>
      </c>
      <c r="I35" s="1354">
        <v>10648.122971696603</v>
      </c>
      <c r="J35" s="1354">
        <v>491.69082881000998</v>
      </c>
      <c r="K35" s="1354">
        <v>1750.0802371669879</v>
      </c>
      <c r="L35" s="1510">
        <v>0</v>
      </c>
      <c r="M35" s="1354">
        <v>6806.5139011470537</v>
      </c>
      <c r="N35" s="1354">
        <v>2612.5209384999102</v>
      </c>
      <c r="O35" s="1354">
        <v>-666.21074341812414</v>
      </c>
      <c r="P35" s="1354">
        <v>1342.1362119074922</v>
      </c>
      <c r="Q35" s="1354">
        <v>79.859108004884177</v>
      </c>
      <c r="R35" s="1355">
        <v>0</v>
      </c>
      <c r="S35" s="1354">
        <v>-75.486774740000016</v>
      </c>
      <c r="T35" s="1354">
        <v>711.08554926000147</v>
      </c>
      <c r="U35" s="1354">
        <v>14570.872374041717</v>
      </c>
      <c r="V35" s="1391">
        <v>266.65559501385042</v>
      </c>
      <c r="W35" s="1354">
        <v>51.637090549999321</v>
      </c>
      <c r="X35" s="1349">
        <v>57079.970833443411</v>
      </c>
      <c r="Y35" s="1354">
        <v>-113.4933132499999</v>
      </c>
      <c r="Z35" s="1349">
        <v>56966.47752019341</v>
      </c>
    </row>
    <row r="36" spans="1:26" s="857" customFormat="1" ht="18" x14ac:dyDescent="0.25">
      <c r="A36" s="859" t="s">
        <v>672</v>
      </c>
      <c r="B36" s="1392">
        <v>23.646452</v>
      </c>
      <c r="C36" s="1353">
        <v>2483.8420616399999</v>
      </c>
      <c r="D36" s="1353">
        <v>-37.635860819999998</v>
      </c>
      <c r="E36" s="1353">
        <v>425.77399981000002</v>
      </c>
      <c r="F36" s="1353">
        <v>699.29695325</v>
      </c>
      <c r="G36" s="1392">
        <v>6.0162789600000002</v>
      </c>
      <c r="H36" s="1353">
        <v>141.75642334</v>
      </c>
      <c r="I36" s="1353">
        <v>2138.8097141199983</v>
      </c>
      <c r="J36" s="1392">
        <v>183.45451118</v>
      </c>
      <c r="K36" s="1353">
        <v>389.61516042</v>
      </c>
      <c r="L36" s="1587"/>
      <c r="M36" s="1353">
        <v>1254.06789921</v>
      </c>
      <c r="N36" s="1353">
        <v>499.70466195</v>
      </c>
      <c r="O36" s="1392">
        <v>2.23970880000001</v>
      </c>
      <c r="P36" s="1353">
        <v>213.61276555000001</v>
      </c>
      <c r="Q36" s="1392">
        <v>3.89345249</v>
      </c>
      <c r="R36" s="1344"/>
      <c r="S36" s="1583">
        <v>0</v>
      </c>
      <c r="T36" s="1392">
        <v>90.193613319999997</v>
      </c>
      <c r="U36" s="1353">
        <v>2900.3687851999998</v>
      </c>
      <c r="V36" s="1392">
        <v>52.102282259999996</v>
      </c>
      <c r="W36" s="1392">
        <v>8.5997502200000007</v>
      </c>
      <c r="X36" s="1349">
        <v>11479.3586129</v>
      </c>
      <c r="Y36" s="1353">
        <v>-25.92277584</v>
      </c>
      <c r="Z36" s="1349">
        <v>11453.43583706</v>
      </c>
    </row>
    <row r="37" spans="1:26" s="857" customFormat="1" ht="18" x14ac:dyDescent="0.25">
      <c r="A37" s="858" t="s">
        <v>673</v>
      </c>
      <c r="B37" s="1382">
        <v>-254.63184216535498</v>
      </c>
      <c r="C37" s="1347">
        <v>10029.100141472196</v>
      </c>
      <c r="D37" s="1347">
        <v>-1055.45430175</v>
      </c>
      <c r="E37" s="1347">
        <v>1817.2762953587803</v>
      </c>
      <c r="F37" s="1347">
        <v>3620.5402930273922</v>
      </c>
      <c r="G37" s="1382">
        <v>-11.376011899999984</v>
      </c>
      <c r="H37" s="1347">
        <v>602.34266327999967</v>
      </c>
      <c r="I37" s="1347">
        <v>8509.3132575766049</v>
      </c>
      <c r="J37" s="1347">
        <v>308.23631763000998</v>
      </c>
      <c r="K37" s="1347">
        <v>1360.465076746988</v>
      </c>
      <c r="L37" s="1511">
        <v>0</v>
      </c>
      <c r="M37" s="1347">
        <v>5552.4460019370536</v>
      </c>
      <c r="N37" s="1347">
        <v>2112.8162765499101</v>
      </c>
      <c r="O37" s="1347">
        <v>-668.45045221812416</v>
      </c>
      <c r="P37" s="1347">
        <v>1128.5234463574923</v>
      </c>
      <c r="Q37" s="1347">
        <v>75.965655514884176</v>
      </c>
      <c r="R37" s="1348">
        <v>0</v>
      </c>
      <c r="S37" s="1347">
        <v>-75.486774740000016</v>
      </c>
      <c r="T37" s="1347">
        <v>620.89193594000153</v>
      </c>
      <c r="U37" s="1347">
        <v>11670.503588841717</v>
      </c>
      <c r="V37" s="1382">
        <v>214.55331275385043</v>
      </c>
      <c r="W37" s="1347">
        <v>43.037340329999324</v>
      </c>
      <c r="X37" s="1356">
        <v>45600.6122205434</v>
      </c>
      <c r="Y37" s="1347">
        <v>-87.570537409999901</v>
      </c>
      <c r="Z37" s="1349">
        <v>45513.041683133401</v>
      </c>
    </row>
    <row r="38" spans="1:26" s="857" customFormat="1" ht="17.399999999999999" x14ac:dyDescent="0.25">
      <c r="A38" s="856" t="s">
        <v>386</v>
      </c>
      <c r="B38" s="1343">
        <v>0</v>
      </c>
      <c r="C38" s="1343">
        <v>0</v>
      </c>
      <c r="D38" s="1343">
        <v>0</v>
      </c>
      <c r="E38" s="1343">
        <v>0</v>
      </c>
      <c r="F38" s="1343">
        <v>0</v>
      </c>
      <c r="G38" s="1343">
        <v>0</v>
      </c>
      <c r="H38" s="1343">
        <v>0</v>
      </c>
      <c r="I38" s="1343">
        <v>0</v>
      </c>
      <c r="J38" s="1343">
        <v>0</v>
      </c>
      <c r="K38" s="1343">
        <v>0</v>
      </c>
      <c r="L38" s="1430">
        <v>0</v>
      </c>
      <c r="M38" s="1343">
        <v>0</v>
      </c>
      <c r="N38" s="1343">
        <v>0</v>
      </c>
      <c r="O38" s="1343">
        <v>0</v>
      </c>
      <c r="P38" s="1343">
        <v>0</v>
      </c>
      <c r="Q38" s="1343">
        <v>0</v>
      </c>
      <c r="R38" s="1357"/>
      <c r="S38" s="1584">
        <v>0</v>
      </c>
      <c r="T38" s="1343">
        <v>0</v>
      </c>
      <c r="U38" s="1343">
        <v>0</v>
      </c>
      <c r="V38" s="1343">
        <v>0</v>
      </c>
      <c r="W38" s="1357">
        <v>0</v>
      </c>
      <c r="X38" s="1356">
        <v>0</v>
      </c>
      <c r="Y38" s="1345">
        <v>0</v>
      </c>
      <c r="Z38" s="1349">
        <v>0</v>
      </c>
    </row>
    <row r="39" spans="1:26" s="1431" customFormat="1" ht="18" x14ac:dyDescent="0.25">
      <c r="A39" s="1426" t="s">
        <v>674</v>
      </c>
      <c r="B39" s="1427"/>
      <c r="C39" s="1430"/>
      <c r="D39" s="1427"/>
      <c r="E39" s="1427"/>
      <c r="F39" s="1427"/>
      <c r="G39" s="1427"/>
      <c r="H39" s="1427"/>
      <c r="I39" s="1427"/>
      <c r="J39" s="1427"/>
      <c r="K39" s="1427"/>
      <c r="L39" s="1427"/>
      <c r="M39" s="1427"/>
      <c r="N39" s="1427"/>
      <c r="O39" s="1427"/>
      <c r="P39" s="1427"/>
      <c r="Q39" s="1427"/>
      <c r="R39" s="1427"/>
      <c r="S39" s="1427"/>
      <c r="T39" s="1427"/>
      <c r="U39" s="1427"/>
      <c r="V39" s="1427"/>
      <c r="W39" s="1432"/>
      <c r="X39" s="1433">
        <v>0</v>
      </c>
      <c r="Y39" s="1428">
        <v>0</v>
      </c>
      <c r="Z39" s="1429">
        <v>0</v>
      </c>
    </row>
    <row r="40" spans="1:26" s="857" customFormat="1" ht="31.2" x14ac:dyDescent="0.25">
      <c r="A40" s="864" t="s">
        <v>803</v>
      </c>
      <c r="B40" s="1385">
        <v>2003.3177133699999</v>
      </c>
      <c r="C40" s="1344">
        <v>13038.605215055901</v>
      </c>
      <c r="D40" s="1344">
        <v>0</v>
      </c>
      <c r="E40" s="1385">
        <v>6553.8870918500006</v>
      </c>
      <c r="F40" s="1385">
        <v>2091.91461009965</v>
      </c>
      <c r="G40" s="1344">
        <v>0</v>
      </c>
      <c r="H40" s="1385">
        <v>1287.8605340699999</v>
      </c>
      <c r="I40" s="1385">
        <v>17956.412722519963</v>
      </c>
      <c r="J40" s="1343">
        <v>0</v>
      </c>
      <c r="K40" s="1385">
        <v>14357.653877529998</v>
      </c>
      <c r="L40" s="1588"/>
      <c r="M40" s="1385">
        <v>385.87673281000002</v>
      </c>
      <c r="N40" s="1385">
        <v>2422.05506092</v>
      </c>
      <c r="O40" s="1385">
        <v>272.39570217000096</v>
      </c>
      <c r="P40" s="1385">
        <v>6615.2903387402002</v>
      </c>
      <c r="Q40" s="1344">
        <v>0</v>
      </c>
      <c r="R40" s="1358"/>
      <c r="S40" s="1343">
        <v>17.975124299999997</v>
      </c>
      <c r="T40" s="1385">
        <v>876.3861869000001</v>
      </c>
      <c r="U40" s="1385">
        <v>-1481.0255648</v>
      </c>
      <c r="V40" s="1385">
        <v>4083.9830185100004</v>
      </c>
      <c r="W40" s="1389">
        <v>2348.2306632899999</v>
      </c>
      <c r="X40" s="1377">
        <v>72830.819027335718</v>
      </c>
      <c r="Y40" s="1350">
        <v>0</v>
      </c>
      <c r="Z40" s="1381">
        <v>72830.819027335718</v>
      </c>
    </row>
    <row r="41" spans="1:26" s="857" customFormat="1" ht="31.2" x14ac:dyDescent="0.25">
      <c r="A41" s="862" t="s">
        <v>797</v>
      </c>
      <c r="B41" s="1343">
        <v>0</v>
      </c>
      <c r="C41" s="1343">
        <v>2285.7447495199999</v>
      </c>
      <c r="D41" s="1344">
        <v>0</v>
      </c>
      <c r="E41" s="1343">
        <v>1095.9995244375</v>
      </c>
      <c r="F41" s="1343">
        <v>212.33802695000006</v>
      </c>
      <c r="G41" s="1344">
        <v>0</v>
      </c>
      <c r="H41" s="1344">
        <v>1.0566650500000001</v>
      </c>
      <c r="I41" s="1385">
        <v>1164.261703089981</v>
      </c>
      <c r="J41" s="1343">
        <v>0</v>
      </c>
      <c r="K41" s="1343">
        <v>1236.4617498200003</v>
      </c>
      <c r="L41" s="1427"/>
      <c r="M41" s="1343">
        <v>1636.7928826099997</v>
      </c>
      <c r="N41" s="1385">
        <v>1648.1743469100002</v>
      </c>
      <c r="O41" s="1344">
        <v>0</v>
      </c>
      <c r="P41" s="1390">
        <v>3129.6369062800004</v>
      </c>
      <c r="Q41" s="1344">
        <v>0</v>
      </c>
      <c r="R41" s="1358"/>
      <c r="S41" s="1344">
        <v>0</v>
      </c>
      <c r="T41" s="1385">
        <v>100.95180778999999</v>
      </c>
      <c r="U41" s="1343">
        <v>2392.8646056100001</v>
      </c>
      <c r="V41" s="1385">
        <v>1347.04024</v>
      </c>
      <c r="W41" s="1358">
        <v>0</v>
      </c>
      <c r="X41" s="1346">
        <v>16251.323208067481</v>
      </c>
      <c r="Y41" s="1350">
        <v>0</v>
      </c>
      <c r="Z41" s="1349">
        <v>16251.323208067481</v>
      </c>
    </row>
    <row r="42" spans="1:26" s="857" customFormat="1" ht="31.2" x14ac:dyDescent="0.25">
      <c r="A42" s="862" t="s">
        <v>796</v>
      </c>
      <c r="B42" s="1344">
        <v>0</v>
      </c>
      <c r="C42" s="1344">
        <v>0</v>
      </c>
      <c r="D42" s="1344">
        <v>0</v>
      </c>
      <c r="E42" s="1344">
        <v>0</v>
      </c>
      <c r="F42" s="1344">
        <v>0</v>
      </c>
      <c r="G42" s="1344">
        <v>0</v>
      </c>
      <c r="H42" s="1344">
        <v>0</v>
      </c>
      <c r="I42" s="1344">
        <v>0</v>
      </c>
      <c r="J42" s="1343">
        <v>0</v>
      </c>
      <c r="K42" s="1344">
        <v>0</v>
      </c>
      <c r="L42" s="1427"/>
      <c r="M42" s="1358">
        <v>0</v>
      </c>
      <c r="N42" s="1358">
        <v>0</v>
      </c>
      <c r="O42" s="1344">
        <v>0</v>
      </c>
      <c r="P42" s="1344">
        <v>0</v>
      </c>
      <c r="Q42" s="1344">
        <v>0</v>
      </c>
      <c r="R42" s="1358"/>
      <c r="S42" s="1344">
        <v>0</v>
      </c>
      <c r="T42" s="1358">
        <v>0</v>
      </c>
      <c r="U42" s="1358">
        <v>0</v>
      </c>
      <c r="V42" s="1358">
        <v>0</v>
      </c>
      <c r="W42" s="1358">
        <v>0</v>
      </c>
      <c r="X42" s="1346">
        <v>0</v>
      </c>
      <c r="Y42" s="1350">
        <v>0</v>
      </c>
      <c r="Z42" s="1349">
        <v>0</v>
      </c>
    </row>
    <row r="43" spans="1:26" s="857" customFormat="1" ht="18" x14ac:dyDescent="0.25">
      <c r="A43" s="862" t="s">
        <v>675</v>
      </c>
      <c r="B43" s="1344">
        <v>0</v>
      </c>
      <c r="C43" s="1385">
        <v>627.25844374999997</v>
      </c>
      <c r="D43" s="1344">
        <v>0</v>
      </c>
      <c r="E43" s="1344">
        <v>0</v>
      </c>
      <c r="F43" s="1344">
        <v>0</v>
      </c>
      <c r="G43" s="1344">
        <v>0</v>
      </c>
      <c r="H43" s="1344">
        <v>0</v>
      </c>
      <c r="I43" s="1344">
        <v>0</v>
      </c>
      <c r="J43" s="1343">
        <v>0</v>
      </c>
      <c r="K43" s="1385">
        <v>398.62473975999995</v>
      </c>
      <c r="L43" s="1427"/>
      <c r="M43" s="1358">
        <v>0</v>
      </c>
      <c r="N43" s="1358">
        <v>0</v>
      </c>
      <c r="O43" s="1344">
        <v>0</v>
      </c>
      <c r="P43" s="1344">
        <v>-143.35180518000001</v>
      </c>
      <c r="Q43" s="1344">
        <v>0</v>
      </c>
      <c r="R43" s="1358"/>
      <c r="S43" s="1344">
        <v>0</v>
      </c>
      <c r="T43" s="1343">
        <v>-4.1298761599999967</v>
      </c>
      <c r="U43" s="1358">
        <v>0</v>
      </c>
      <c r="V43" s="1385">
        <v>19.224898</v>
      </c>
      <c r="W43" s="1358">
        <v>0</v>
      </c>
      <c r="X43" s="1377">
        <v>897.62640017000001</v>
      </c>
      <c r="Y43" s="1350">
        <v>0</v>
      </c>
      <c r="Z43" s="1381">
        <v>897.62640017000001</v>
      </c>
    </row>
    <row r="44" spans="1:26" s="857" customFormat="1" ht="18" x14ac:dyDescent="0.25">
      <c r="A44" s="864" t="s">
        <v>676</v>
      </c>
      <c r="B44" s="1344">
        <v>0</v>
      </c>
      <c r="C44" s="1344">
        <v>0</v>
      </c>
      <c r="D44" s="1344">
        <v>0</v>
      </c>
      <c r="E44" s="1344">
        <v>0</v>
      </c>
      <c r="F44" s="1344">
        <v>0</v>
      </c>
      <c r="G44" s="1344">
        <v>0</v>
      </c>
      <c r="H44" s="1344">
        <v>0</v>
      </c>
      <c r="I44" s="1344">
        <v>0</v>
      </c>
      <c r="J44" s="1343">
        <v>0</v>
      </c>
      <c r="K44" s="1344">
        <v>0</v>
      </c>
      <c r="L44" s="1427"/>
      <c r="M44" s="1358">
        <v>0</v>
      </c>
      <c r="N44" s="1358">
        <v>0</v>
      </c>
      <c r="O44" s="1344">
        <v>0</v>
      </c>
      <c r="P44" s="1344">
        <v>0</v>
      </c>
      <c r="Q44" s="1344">
        <v>0</v>
      </c>
      <c r="R44" s="1358"/>
      <c r="S44" s="1344">
        <v>0</v>
      </c>
      <c r="T44" s="1358">
        <v>0</v>
      </c>
      <c r="U44" s="1358">
        <v>0</v>
      </c>
      <c r="V44" s="1358">
        <v>0</v>
      </c>
      <c r="W44" s="1358">
        <v>0</v>
      </c>
      <c r="X44" s="1346">
        <v>0</v>
      </c>
      <c r="Y44" s="1350">
        <v>0</v>
      </c>
      <c r="Z44" s="1349">
        <v>0</v>
      </c>
    </row>
    <row r="45" spans="1:26" s="857" customFormat="1" ht="30" customHeight="1" x14ac:dyDescent="0.25">
      <c r="A45" s="864" t="s">
        <v>798</v>
      </c>
      <c r="B45" s="1344">
        <v>0</v>
      </c>
      <c r="C45" s="1344">
        <v>0</v>
      </c>
      <c r="D45" s="1344">
        <v>0</v>
      </c>
      <c r="E45" s="1344">
        <v>0</v>
      </c>
      <c r="F45" s="1344">
        <v>0</v>
      </c>
      <c r="G45" s="1344">
        <v>0</v>
      </c>
      <c r="H45" s="1344">
        <v>0</v>
      </c>
      <c r="I45" s="1344">
        <v>0</v>
      </c>
      <c r="J45" s="1343">
        <v>0</v>
      </c>
      <c r="K45" s="1344">
        <v>0</v>
      </c>
      <c r="L45" s="1427"/>
      <c r="M45" s="1358">
        <v>0</v>
      </c>
      <c r="N45" s="1358">
        <v>0</v>
      </c>
      <c r="O45" s="1344">
        <v>0</v>
      </c>
      <c r="P45" s="1344">
        <v>0</v>
      </c>
      <c r="Q45" s="1344">
        <v>0</v>
      </c>
      <c r="R45" s="1358"/>
      <c r="S45" s="1344">
        <v>0</v>
      </c>
      <c r="T45" s="1358">
        <v>0</v>
      </c>
      <c r="U45" s="1358">
        <v>0</v>
      </c>
      <c r="V45" s="1358">
        <v>0</v>
      </c>
      <c r="W45" s="1358">
        <v>0</v>
      </c>
      <c r="X45" s="1346">
        <v>0</v>
      </c>
      <c r="Y45" s="1350">
        <v>0</v>
      </c>
      <c r="Z45" s="1349">
        <v>0</v>
      </c>
    </row>
    <row r="46" spans="1:26" s="857" customFormat="1" ht="18" x14ac:dyDescent="0.25">
      <c r="A46" s="864" t="s">
        <v>677</v>
      </c>
      <c r="B46" s="1344">
        <v>0</v>
      </c>
      <c r="C46" s="1343">
        <v>68.282572080000207</v>
      </c>
      <c r="D46" s="1344">
        <v>0</v>
      </c>
      <c r="E46" s="1344">
        <v>0</v>
      </c>
      <c r="F46" s="1344">
        <v>0</v>
      </c>
      <c r="G46" s="1344">
        <v>0</v>
      </c>
      <c r="H46" s="1344">
        <v>0</v>
      </c>
      <c r="I46" s="1344">
        <v>0</v>
      </c>
      <c r="J46" s="1343">
        <v>0</v>
      </c>
      <c r="K46" s="1344">
        <v>0</v>
      </c>
      <c r="L46" s="1427"/>
      <c r="M46" s="1358">
        <v>0</v>
      </c>
      <c r="N46" s="1343">
        <v>286.56020822000005</v>
      </c>
      <c r="O46" s="1344">
        <v>0</v>
      </c>
      <c r="P46" s="1358">
        <v>0</v>
      </c>
      <c r="Q46" s="1344">
        <v>0</v>
      </c>
      <c r="R46" s="1358"/>
      <c r="S46" s="1344">
        <v>0</v>
      </c>
      <c r="T46" s="1385">
        <v>-1.4123324399999977</v>
      </c>
      <c r="U46" s="1358">
        <v>0</v>
      </c>
      <c r="V46" s="1358">
        <v>0</v>
      </c>
      <c r="W46" s="1358">
        <v>0</v>
      </c>
      <c r="X46" s="1346">
        <v>353.43044786000024</v>
      </c>
      <c r="Y46" s="1350">
        <v>0</v>
      </c>
      <c r="Z46" s="1349">
        <v>353.43044786000024</v>
      </c>
    </row>
    <row r="47" spans="1:26" s="857" customFormat="1" ht="30" customHeight="1" x14ac:dyDescent="0.25">
      <c r="A47" s="864" t="s">
        <v>799</v>
      </c>
      <c r="B47" s="1390">
        <v>-2.9507570400000001</v>
      </c>
      <c r="C47" s="1385">
        <v>3009.3467712700199</v>
      </c>
      <c r="D47" s="1344">
        <v>0</v>
      </c>
      <c r="E47" s="1385">
        <v>97.189009287500312</v>
      </c>
      <c r="F47" s="1385">
        <v>-1444.64410694</v>
      </c>
      <c r="G47" s="1344">
        <v>0</v>
      </c>
      <c r="H47" s="1385">
        <v>145.25516372999988</v>
      </c>
      <c r="I47" s="1344">
        <v>0</v>
      </c>
      <c r="J47" s="1343">
        <v>0</v>
      </c>
      <c r="K47" s="1385">
        <v>579.60721378999995</v>
      </c>
      <c r="L47" s="1427"/>
      <c r="M47" s="1385">
        <v>-169.33423096000001</v>
      </c>
      <c r="N47" s="1385">
        <v>-69.348692530000008</v>
      </c>
      <c r="O47" s="1385">
        <v>352.66016334999904</v>
      </c>
      <c r="P47" s="1343">
        <v>88.881766654593704</v>
      </c>
      <c r="Q47" s="1344">
        <v>0</v>
      </c>
      <c r="R47" s="1358"/>
      <c r="S47" s="1343">
        <v>-16.350564020000004</v>
      </c>
      <c r="T47" s="1385">
        <v>-291.73516279</v>
      </c>
      <c r="U47" s="1385">
        <v>1566.1634828800002</v>
      </c>
      <c r="V47" s="1385">
        <v>72.68883627000001</v>
      </c>
      <c r="W47" s="1358">
        <v>0</v>
      </c>
      <c r="X47" s="1377">
        <v>3917.4288929521131</v>
      </c>
      <c r="Y47" s="1384">
        <v>2.7710437200000002</v>
      </c>
      <c r="Z47" s="1381">
        <v>3920.1999366721129</v>
      </c>
    </row>
    <row r="48" spans="1:26" s="857" customFormat="1" ht="30" customHeight="1" x14ac:dyDescent="0.25">
      <c r="A48" s="864" t="s">
        <v>800</v>
      </c>
      <c r="B48" s="1344">
        <v>0</v>
      </c>
      <c r="C48" s="1344">
        <v>0</v>
      </c>
      <c r="D48" s="1344">
        <v>0</v>
      </c>
      <c r="E48" s="1344">
        <v>0</v>
      </c>
      <c r="F48" s="1344">
        <v>0</v>
      </c>
      <c r="G48" s="1344">
        <v>0</v>
      </c>
      <c r="H48" s="1344">
        <v>0</v>
      </c>
      <c r="I48" s="1344">
        <v>0</v>
      </c>
      <c r="J48" s="1343">
        <v>0</v>
      </c>
      <c r="K48" s="1344">
        <v>0</v>
      </c>
      <c r="L48" s="1427"/>
      <c r="M48" s="1358">
        <v>0</v>
      </c>
      <c r="N48" s="1358">
        <v>0</v>
      </c>
      <c r="O48" s="1358">
        <v>0</v>
      </c>
      <c r="P48" s="1358">
        <v>0</v>
      </c>
      <c r="Q48" s="1344">
        <v>0</v>
      </c>
      <c r="R48" s="1358"/>
      <c r="S48" s="1344">
        <v>0</v>
      </c>
      <c r="T48" s="1358">
        <v>0</v>
      </c>
      <c r="U48" s="1358">
        <v>0</v>
      </c>
      <c r="V48" s="1358">
        <v>0</v>
      </c>
      <c r="W48" s="1358">
        <v>0</v>
      </c>
      <c r="X48" s="1346">
        <v>0</v>
      </c>
      <c r="Y48" s="1350">
        <v>0</v>
      </c>
      <c r="Z48" s="1349">
        <v>0</v>
      </c>
    </row>
    <row r="49" spans="1:26" s="857" customFormat="1" ht="30" customHeight="1" x14ac:dyDescent="0.25">
      <c r="A49" s="864" t="s">
        <v>802</v>
      </c>
      <c r="B49" s="1385">
        <v>-1.3313223300000001</v>
      </c>
      <c r="C49" s="1343">
        <v>-317.43533500000001</v>
      </c>
      <c r="D49" s="1390">
        <v>-3.2830192</v>
      </c>
      <c r="E49" s="1343">
        <v>-36.750480000000003</v>
      </c>
      <c r="F49" s="1343">
        <v>6.5140679700000064</v>
      </c>
      <c r="G49" s="1344">
        <v>0</v>
      </c>
      <c r="H49" s="1343">
        <v>-4.1140782900000001</v>
      </c>
      <c r="I49" s="1344">
        <v>0</v>
      </c>
      <c r="J49" s="1343">
        <v>0</v>
      </c>
      <c r="K49" s="1343">
        <v>0</v>
      </c>
      <c r="L49" s="1430"/>
      <c r="M49" s="1343">
        <v>-68.912444260000001</v>
      </c>
      <c r="N49" s="1343">
        <v>0</v>
      </c>
      <c r="O49" s="1343">
        <v>0</v>
      </c>
      <c r="P49" s="1385">
        <v>-21.227191999999999</v>
      </c>
      <c r="Q49" s="1343">
        <v>0</v>
      </c>
      <c r="R49" s="1344"/>
      <c r="S49" s="1345">
        <v>-2.6144509999999999</v>
      </c>
      <c r="T49" s="1343">
        <v>3.7004607999999997</v>
      </c>
      <c r="U49" s="1343">
        <v>18.436738399999999</v>
      </c>
      <c r="V49" s="1343">
        <v>-6.0068320000000002</v>
      </c>
      <c r="W49" s="1357">
        <v>-2.545297549999999</v>
      </c>
      <c r="X49" s="1346">
        <v>-435.56918445999997</v>
      </c>
      <c r="Y49" s="1345">
        <v>-0.715673</v>
      </c>
      <c r="Z49" s="1349">
        <v>-436.28485745999996</v>
      </c>
    </row>
    <row r="50" spans="1:26" s="857" customFormat="1" ht="46.8" x14ac:dyDescent="0.25">
      <c r="A50" s="864" t="s">
        <v>801</v>
      </c>
      <c r="B50" s="1344">
        <v>0</v>
      </c>
      <c r="C50" s="1344">
        <v>0</v>
      </c>
      <c r="D50" s="1344">
        <v>0</v>
      </c>
      <c r="E50" s="1344">
        <v>0</v>
      </c>
      <c r="F50" s="1344">
        <v>0</v>
      </c>
      <c r="G50" s="1344">
        <v>0</v>
      </c>
      <c r="H50" s="1344">
        <v>0</v>
      </c>
      <c r="I50" s="1344">
        <v>0</v>
      </c>
      <c r="J50" s="1344">
        <v>0</v>
      </c>
      <c r="K50" s="1344">
        <v>0</v>
      </c>
      <c r="L50" s="1427"/>
      <c r="M50" s="1344">
        <v>0</v>
      </c>
      <c r="N50" s="1344">
        <v>0</v>
      </c>
      <c r="O50" s="1344">
        <v>0</v>
      </c>
      <c r="P50" s="1344">
        <v>0</v>
      </c>
      <c r="Q50" s="1344">
        <v>0</v>
      </c>
      <c r="R50" s="1358"/>
      <c r="S50" s="1344">
        <v>0</v>
      </c>
      <c r="T50" s="1344">
        <v>0</v>
      </c>
      <c r="U50" s="1344">
        <v>0</v>
      </c>
      <c r="V50" s="1344">
        <v>0</v>
      </c>
      <c r="W50" s="1358">
        <v>0</v>
      </c>
      <c r="X50" s="1346">
        <v>0</v>
      </c>
      <c r="Y50" s="1350">
        <v>0</v>
      </c>
      <c r="Z50" s="1349">
        <v>0</v>
      </c>
    </row>
    <row r="51" spans="1:26" s="857" customFormat="1" ht="19.5" customHeight="1" x14ac:dyDescent="0.25">
      <c r="A51" s="864" t="s">
        <v>678</v>
      </c>
      <c r="B51" s="1344">
        <v>0</v>
      </c>
      <c r="C51" s="1344">
        <v>0</v>
      </c>
      <c r="D51" s="1385">
        <v>74.093740049999994</v>
      </c>
      <c r="E51" s="1344">
        <v>0</v>
      </c>
      <c r="F51" s="1344">
        <v>0</v>
      </c>
      <c r="G51" s="1385">
        <v>-1.3904386499999999</v>
      </c>
      <c r="H51" s="1344">
        <v>0</v>
      </c>
      <c r="I51" s="1344">
        <v>0</v>
      </c>
      <c r="J51" s="1344">
        <v>0</v>
      </c>
      <c r="K51" s="1390">
        <v>-63.594773239999995</v>
      </c>
      <c r="L51" s="1427"/>
      <c r="M51" s="1344">
        <v>0</v>
      </c>
      <c r="N51" s="1344">
        <v>0</v>
      </c>
      <c r="O51" s="1344">
        <v>0</v>
      </c>
      <c r="P51" s="1344">
        <v>0</v>
      </c>
      <c r="Q51" s="1343">
        <v>0</v>
      </c>
      <c r="R51" s="1344"/>
      <c r="S51" s="1350">
        <v>0</v>
      </c>
      <c r="T51" s="1344">
        <v>0</v>
      </c>
      <c r="U51" s="1344">
        <v>0</v>
      </c>
      <c r="V51" s="1344">
        <v>0</v>
      </c>
      <c r="W51" s="1358">
        <v>0</v>
      </c>
      <c r="X51" s="1377">
        <v>9.1085281600000059</v>
      </c>
      <c r="Y51" s="1345">
        <v>0</v>
      </c>
      <c r="Z51" s="1381">
        <v>9.1085281600000059</v>
      </c>
    </row>
    <row r="52" spans="1:26" s="857" customFormat="1" ht="18" x14ac:dyDescent="0.25">
      <c r="A52" s="856" t="s">
        <v>679</v>
      </c>
      <c r="B52" s="1385">
        <v>400.592872</v>
      </c>
      <c r="C52" s="1344">
        <v>3742.3604833300001</v>
      </c>
      <c r="D52" s="1344">
        <v>0</v>
      </c>
      <c r="E52" s="1385">
        <v>1549.4151251149999</v>
      </c>
      <c r="F52" s="1385">
        <v>171.92170598999999</v>
      </c>
      <c r="G52" s="1344">
        <v>0</v>
      </c>
      <c r="H52" s="1385">
        <v>286.01165689999999</v>
      </c>
      <c r="I52" s="1344">
        <v>0</v>
      </c>
      <c r="J52" s="1344">
        <v>0</v>
      </c>
      <c r="K52" s="1385">
        <v>3301.7505615299997</v>
      </c>
      <c r="L52" s="1588"/>
      <c r="M52" s="1385">
        <v>343.51599199000015</v>
      </c>
      <c r="N52" s="1385">
        <v>756.89168099999904</v>
      </c>
      <c r="O52" s="1385">
        <v>125.01118648000001</v>
      </c>
      <c r="P52" s="1385">
        <v>1938.0914413199998</v>
      </c>
      <c r="Q52" s="1343">
        <v>0</v>
      </c>
      <c r="R52" s="1344"/>
      <c r="S52" s="1380">
        <v>0</v>
      </c>
      <c r="T52" s="1385">
        <v>268.49630711999998</v>
      </c>
      <c r="U52" s="1385">
        <v>495.60050474000002</v>
      </c>
      <c r="V52" s="1344">
        <v>0</v>
      </c>
      <c r="W52" s="1389">
        <v>469.41096535999998</v>
      </c>
      <c r="X52" s="1377">
        <v>13849.070482875</v>
      </c>
      <c r="Y52" s="1380">
        <v>0.55420873999999798</v>
      </c>
      <c r="Z52" s="1381">
        <v>13849.624691615001</v>
      </c>
    </row>
    <row r="53" spans="1:26" s="857" customFormat="1" ht="31.2" x14ac:dyDescent="0.25">
      <c r="A53" s="865" t="s">
        <v>795</v>
      </c>
      <c r="B53" s="1382">
        <v>1598.4427619999999</v>
      </c>
      <c r="C53" s="1382">
        <v>14969.441933345921</v>
      </c>
      <c r="D53" s="1382">
        <v>70.810720849999996</v>
      </c>
      <c r="E53" s="1382">
        <v>6160.9100204600018</v>
      </c>
      <c r="F53" s="1382">
        <v>694.2008920896501</v>
      </c>
      <c r="G53" s="1382">
        <v>-1.3904386499999999</v>
      </c>
      <c r="H53" s="1382">
        <v>1144.0466276599998</v>
      </c>
      <c r="I53" s="1382">
        <v>19120.674425609945</v>
      </c>
      <c r="J53" s="1347">
        <v>0</v>
      </c>
      <c r="K53" s="1382">
        <v>13207.00224613</v>
      </c>
      <c r="L53" s="1589">
        <v>0</v>
      </c>
      <c r="M53" s="1382">
        <v>1440.9069482099994</v>
      </c>
      <c r="N53" s="1382">
        <v>3530.5492425200009</v>
      </c>
      <c r="O53" s="1382">
        <v>500.04467904000001</v>
      </c>
      <c r="P53" s="1382">
        <v>7731.1385731747951</v>
      </c>
      <c r="Q53" s="1347">
        <v>0</v>
      </c>
      <c r="R53" s="1348">
        <v>0</v>
      </c>
      <c r="S53" s="1347">
        <v>-0.98989072000000533</v>
      </c>
      <c r="T53" s="1382">
        <v>415.26477698000008</v>
      </c>
      <c r="U53" s="1382">
        <v>2000.8387573500008</v>
      </c>
      <c r="V53" s="1382">
        <v>5516.9301607800007</v>
      </c>
      <c r="W53" s="1388">
        <v>1876.2744003799999</v>
      </c>
      <c r="X53" s="1378">
        <v>79975.096837210323</v>
      </c>
      <c r="Y53" s="1382">
        <v>1.501161980000002</v>
      </c>
      <c r="Z53" s="1381">
        <v>79976.59799919033</v>
      </c>
    </row>
    <row r="54" spans="1:26" s="857" customFormat="1" ht="18.600000000000001" thickBot="1" x14ac:dyDescent="0.3">
      <c r="A54" s="866" t="s">
        <v>680</v>
      </c>
      <c r="B54" s="1386">
        <v>1343.8109198346449</v>
      </c>
      <c r="C54" s="1386">
        <v>24998.542074818117</v>
      </c>
      <c r="D54" s="1359">
        <v>-984.64358089999996</v>
      </c>
      <c r="E54" s="1386">
        <v>7978.1863158187825</v>
      </c>
      <c r="F54" s="1386">
        <v>4314.7411851170418</v>
      </c>
      <c r="G54" s="1386">
        <v>-12.766450549999984</v>
      </c>
      <c r="H54" s="1359">
        <v>1746.3892909399995</v>
      </c>
      <c r="I54" s="1386">
        <v>27629.987683186548</v>
      </c>
      <c r="J54" s="1359">
        <v>308.23631763000998</v>
      </c>
      <c r="K54" s="1386">
        <v>14567.467322876988</v>
      </c>
      <c r="L54" s="1590">
        <v>0</v>
      </c>
      <c r="M54" s="1359">
        <v>6993.352950147053</v>
      </c>
      <c r="N54" s="1386">
        <v>5643.365519069911</v>
      </c>
      <c r="O54" s="1359">
        <v>-168.40577317812415</v>
      </c>
      <c r="P54" s="1386">
        <v>8859.6620195322866</v>
      </c>
      <c r="Q54" s="1359">
        <v>75.965655514884176</v>
      </c>
      <c r="R54" s="1360">
        <v>0</v>
      </c>
      <c r="S54" s="1359">
        <v>-76.476665460000021</v>
      </c>
      <c r="T54" s="1386">
        <v>1036.1567129200016</v>
      </c>
      <c r="U54" s="1359">
        <v>13671.342346191717</v>
      </c>
      <c r="V54" s="1386">
        <v>5731.4834735338509</v>
      </c>
      <c r="W54" s="1387">
        <v>1919.3117407099992</v>
      </c>
      <c r="X54" s="1379">
        <v>125575.70905775369</v>
      </c>
      <c r="Y54" s="1359">
        <v>-86.069375429999894</v>
      </c>
      <c r="Z54" s="1383">
        <v>125489.63968232369</v>
      </c>
    </row>
    <row r="55" spans="1:26" ht="16.2" thickTop="1" x14ac:dyDescent="0.3">
      <c r="A55" s="867" t="s">
        <v>138</v>
      </c>
      <c r="B55" s="853"/>
      <c r="C55" s="868"/>
    </row>
  </sheetData>
  <mergeCells count="9">
    <mergeCell ref="A1:C1"/>
    <mergeCell ref="A2:C2"/>
    <mergeCell ref="X4:X5"/>
    <mergeCell ref="Y4:Y5"/>
    <mergeCell ref="Z4:Z5"/>
    <mergeCell ref="A3:B3"/>
    <mergeCell ref="A4:A5"/>
    <mergeCell ref="B4:W4"/>
    <mergeCell ref="V3:Z3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>
    <oddFooter>&amp;C23</oddFooter>
  </headerFooter>
  <rowBreaks count="1" manualBreakCount="1">
    <brk id="21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6" tint="0.79998168889431442"/>
  </sheetPr>
  <dimension ref="A1:Z55"/>
  <sheetViews>
    <sheetView view="pageBreakPreview" zoomScale="55" zoomScaleNormal="70" zoomScaleSheetLayoutView="55" workbookViewId="0">
      <pane xSplit="1" ySplit="5" topLeftCell="D24" activePane="bottomRight" state="frozen"/>
      <selection activeCell="B3" sqref="B3"/>
      <selection pane="topRight" activeCell="B3" sqref="B3"/>
      <selection pane="bottomLeft" activeCell="B3" sqref="B3"/>
      <selection pane="bottomRight" activeCell="A2" sqref="A2:D2"/>
    </sheetView>
  </sheetViews>
  <sheetFormatPr defaultColWidth="9" defaultRowHeight="15.6" x14ac:dyDescent="0.3"/>
  <cols>
    <col min="1" max="1" width="41" style="1212" customWidth="1"/>
    <col min="2" max="2" width="11.3984375" style="1212" customWidth="1"/>
    <col min="3" max="17" width="11.3984375" style="1218" customWidth="1"/>
    <col min="18" max="18" width="11.3984375" style="1218" hidden="1" customWidth="1"/>
    <col min="19" max="23" width="11.3984375" style="1218" customWidth="1"/>
    <col min="24" max="24" width="13.09765625" style="1218" customWidth="1"/>
    <col min="25" max="25" width="10.8984375" style="1218" customWidth="1"/>
    <col min="26" max="26" width="12.8984375" style="1218" customWidth="1"/>
    <col min="27" max="16384" width="9" style="1218"/>
  </cols>
  <sheetData>
    <row r="1" spans="1:26" ht="28.8" x14ac:dyDescent="0.55000000000000004">
      <c r="A1" s="1826" t="s">
        <v>930</v>
      </c>
      <c r="B1" s="1826"/>
      <c r="C1" s="1826"/>
      <c r="D1" s="1826"/>
    </row>
    <row r="2" spans="1:26" ht="28.8" x14ac:dyDescent="0.55000000000000004">
      <c r="A2" s="1826" t="s">
        <v>975</v>
      </c>
      <c r="B2" s="1826"/>
      <c r="C2" s="1826"/>
      <c r="D2" s="1826"/>
    </row>
    <row r="3" spans="1:26" ht="20.25" customHeight="1" x14ac:dyDescent="0.4">
      <c r="A3" s="1870"/>
      <c r="B3" s="1870"/>
      <c r="C3" s="1219"/>
      <c r="V3" s="1894" t="s">
        <v>249</v>
      </c>
      <c r="W3" s="1894"/>
      <c r="X3" s="1894"/>
      <c r="Y3" s="1894"/>
      <c r="Z3" s="1894"/>
    </row>
    <row r="4" spans="1:26" s="1220" customFormat="1" ht="21" x14ac:dyDescent="0.4">
      <c r="A4" s="1893" t="s">
        <v>0</v>
      </c>
      <c r="B4" s="1812" t="s">
        <v>351</v>
      </c>
      <c r="C4" s="1812"/>
      <c r="D4" s="1812"/>
      <c r="E4" s="1812"/>
      <c r="F4" s="1812"/>
      <c r="G4" s="1812"/>
      <c r="H4" s="1812"/>
      <c r="I4" s="1812"/>
      <c r="J4" s="1812"/>
      <c r="K4" s="1812"/>
      <c r="L4" s="1812"/>
      <c r="M4" s="1812"/>
      <c r="N4" s="1812"/>
      <c r="O4" s="1812"/>
      <c r="P4" s="1812"/>
      <c r="Q4" s="1812"/>
      <c r="R4" s="1812"/>
      <c r="S4" s="1812"/>
      <c r="T4" s="1812"/>
      <c r="U4" s="1812"/>
      <c r="V4" s="1812"/>
      <c r="W4" s="1812"/>
      <c r="X4" s="1891" t="s">
        <v>250</v>
      </c>
      <c r="Y4" s="1813" t="s">
        <v>355</v>
      </c>
      <c r="Z4" s="1891" t="s">
        <v>381</v>
      </c>
    </row>
    <row r="5" spans="1:26" s="1220" customFormat="1" ht="21" x14ac:dyDescent="0.4">
      <c r="A5" s="1893"/>
      <c r="B5" s="49" t="s">
        <v>636</v>
      </c>
      <c r="C5" s="49" t="s">
        <v>159</v>
      </c>
      <c r="D5" s="49" t="s">
        <v>694</v>
      </c>
      <c r="E5" s="49" t="s">
        <v>160</v>
      </c>
      <c r="F5" s="49" t="s">
        <v>161</v>
      </c>
      <c r="G5" s="49" t="s">
        <v>162</v>
      </c>
      <c r="H5" s="49" t="s">
        <v>163</v>
      </c>
      <c r="I5" s="49" t="s">
        <v>164</v>
      </c>
      <c r="J5" s="49" t="s">
        <v>165</v>
      </c>
      <c r="K5" s="49" t="s">
        <v>166</v>
      </c>
      <c r="L5" s="49" t="s">
        <v>690</v>
      </c>
      <c r="M5" s="49" t="s">
        <v>167</v>
      </c>
      <c r="N5" s="49" t="s">
        <v>168</v>
      </c>
      <c r="O5" s="49" t="s">
        <v>169</v>
      </c>
      <c r="P5" s="49" t="s">
        <v>170</v>
      </c>
      <c r="Q5" s="49" t="s">
        <v>171</v>
      </c>
      <c r="R5" s="49" t="s">
        <v>172</v>
      </c>
      <c r="S5" s="49" t="s">
        <v>695</v>
      </c>
      <c r="T5" s="49" t="s">
        <v>884</v>
      </c>
      <c r="U5" s="49" t="s">
        <v>173</v>
      </c>
      <c r="V5" s="49" t="s">
        <v>174</v>
      </c>
      <c r="W5" s="49" t="s">
        <v>691</v>
      </c>
      <c r="X5" s="1825"/>
      <c r="Y5" s="1890"/>
      <c r="Z5" s="1892"/>
    </row>
    <row r="6" spans="1:26" s="38" customFormat="1" ht="36" customHeight="1" x14ac:dyDescent="0.25">
      <c r="A6" s="1221" t="s">
        <v>387</v>
      </c>
      <c r="B6" s="1222"/>
      <c r="C6" s="1222"/>
      <c r="D6" s="1222"/>
      <c r="E6" s="1222"/>
      <c r="F6" s="1222"/>
      <c r="G6" s="1222"/>
      <c r="H6" s="1222"/>
      <c r="I6" s="1222"/>
      <c r="J6" s="1222"/>
      <c r="K6" s="1222"/>
      <c r="L6" s="1592"/>
      <c r="M6" s="1222"/>
      <c r="N6" s="1222"/>
      <c r="O6" s="1222"/>
      <c r="P6" s="1222"/>
      <c r="Q6" s="1222"/>
      <c r="R6" s="1222"/>
      <c r="S6" s="1222"/>
      <c r="T6" s="1222"/>
      <c r="U6" s="1222"/>
      <c r="V6" s="1222"/>
      <c r="W6" s="1222"/>
      <c r="X6" s="1223"/>
      <c r="Y6" s="1222"/>
      <c r="Z6" s="1223"/>
    </row>
    <row r="7" spans="1:26" s="38" customFormat="1" ht="29.25" customHeight="1" x14ac:dyDescent="0.25">
      <c r="A7" s="1224" t="s">
        <v>702</v>
      </c>
      <c r="B7" s="1225">
        <v>2923.9727275800001</v>
      </c>
      <c r="C7" s="1225">
        <v>10611.631388049998</v>
      </c>
      <c r="D7" s="1225">
        <v>104.60387609999999</v>
      </c>
      <c r="E7" s="1225">
        <v>4819.2751694300005</v>
      </c>
      <c r="F7" s="1225">
        <v>2013.7992231400003</v>
      </c>
      <c r="G7" s="1225">
        <v>3.9700000000000003E-5</v>
      </c>
      <c r="H7" s="1225">
        <v>1275.98098228</v>
      </c>
      <c r="I7" s="1225">
        <v>8755.0027525900005</v>
      </c>
      <c r="J7" s="1225">
        <v>2597.0152304600001</v>
      </c>
      <c r="K7" s="1225">
        <v>5531.5700313400002</v>
      </c>
      <c r="L7" s="1593"/>
      <c r="M7" s="1225">
        <v>5630.8818247200006</v>
      </c>
      <c r="N7" s="1225">
        <v>722.980323</v>
      </c>
      <c r="O7" s="1225">
        <v>148.95569784</v>
      </c>
      <c r="P7" s="1225">
        <v>2390.1051707500001</v>
      </c>
      <c r="Q7" s="1225">
        <v>29.316530259999997</v>
      </c>
      <c r="R7" s="1225"/>
      <c r="S7" s="1225">
        <v>152.86065558999996</v>
      </c>
      <c r="T7" s="1225">
        <v>897.47940791000008</v>
      </c>
      <c r="U7" s="1225">
        <v>5446.2015159599996</v>
      </c>
      <c r="V7" s="1225">
        <v>1293.0642857399998</v>
      </c>
      <c r="W7" s="1225">
        <v>731.12450176000004</v>
      </c>
      <c r="X7" s="1226">
        <v>56075.821334200016</v>
      </c>
      <c r="Y7" s="1225">
        <v>0</v>
      </c>
      <c r="Z7" s="1226">
        <v>56075.821334200016</v>
      </c>
    </row>
    <row r="8" spans="1:26" s="38" customFormat="1" ht="29.25" customHeight="1" x14ac:dyDescent="0.25">
      <c r="A8" s="1224" t="s">
        <v>143</v>
      </c>
      <c r="B8" s="1225">
        <v>0</v>
      </c>
      <c r="C8" s="1225">
        <v>0</v>
      </c>
      <c r="D8" s="1225">
        <v>0</v>
      </c>
      <c r="E8" s="1225">
        <v>0</v>
      </c>
      <c r="F8" s="1225">
        <v>0</v>
      </c>
      <c r="G8" s="1225">
        <v>0</v>
      </c>
      <c r="H8" s="1225">
        <v>0.1918125</v>
      </c>
      <c r="I8" s="1225">
        <v>0</v>
      </c>
      <c r="J8" s="1225">
        <v>0</v>
      </c>
      <c r="K8" s="1225">
        <v>0</v>
      </c>
      <c r="L8" s="1593"/>
      <c r="M8" s="1225">
        <v>0</v>
      </c>
      <c r="N8" s="1225">
        <v>0</v>
      </c>
      <c r="O8" s="1225">
        <v>0</v>
      </c>
      <c r="P8" s="1225">
        <v>0</v>
      </c>
      <c r="Q8" s="1225">
        <v>0</v>
      </c>
      <c r="R8" s="1225"/>
      <c r="S8" s="1225">
        <v>0</v>
      </c>
      <c r="T8" s="1225">
        <v>8.3815499999999998E-3</v>
      </c>
      <c r="U8" s="1225">
        <v>0</v>
      </c>
      <c r="V8" s="1225">
        <v>0</v>
      </c>
      <c r="W8" s="1225">
        <v>0</v>
      </c>
      <c r="X8" s="1226">
        <v>0.20019404999999998</v>
      </c>
      <c r="Y8" s="1225">
        <v>897.47052874999997</v>
      </c>
      <c r="Z8" s="1226">
        <v>897.67072280000002</v>
      </c>
    </row>
    <row r="9" spans="1:26" s="38" customFormat="1" ht="29.25" customHeight="1" x14ac:dyDescent="0.25">
      <c r="A9" s="1224" t="s">
        <v>388</v>
      </c>
      <c r="B9" s="1227">
        <v>0</v>
      </c>
      <c r="C9" s="1227">
        <v>0</v>
      </c>
      <c r="D9" s="1227">
        <v>0</v>
      </c>
      <c r="E9" s="1227">
        <v>1696.0478916900001</v>
      </c>
      <c r="F9" s="1227">
        <v>586.86228207000011</v>
      </c>
      <c r="G9" s="1227">
        <v>0</v>
      </c>
      <c r="H9" s="1227">
        <v>0.10721731999999998</v>
      </c>
      <c r="I9" s="1227">
        <v>1806.7911787700002</v>
      </c>
      <c r="J9" s="1227">
        <v>826.16261436000002</v>
      </c>
      <c r="K9" s="1227">
        <v>1458.82477922</v>
      </c>
      <c r="L9" s="1594"/>
      <c r="M9" s="1227">
        <v>2700.2188741400009</v>
      </c>
      <c r="N9" s="1227">
        <v>231.58751291999999</v>
      </c>
      <c r="O9" s="1227">
        <v>93.575940639999999</v>
      </c>
      <c r="P9" s="1227">
        <v>97.384289859999996</v>
      </c>
      <c r="Q9" s="1227">
        <v>1.43180972</v>
      </c>
      <c r="R9" s="1227"/>
      <c r="S9" s="1227">
        <v>0</v>
      </c>
      <c r="T9" s="1227">
        <v>89.127111499999998</v>
      </c>
      <c r="U9" s="1227">
        <v>2343.1124803499997</v>
      </c>
      <c r="V9" s="1227">
        <v>0</v>
      </c>
      <c r="W9" s="1227">
        <v>917.27860367999983</v>
      </c>
      <c r="X9" s="1228">
        <v>12848.512586239998</v>
      </c>
      <c r="Y9" s="1227">
        <v>0</v>
      </c>
      <c r="Z9" s="1228">
        <v>12848.512586239998</v>
      </c>
    </row>
    <row r="10" spans="1:26" s="1232" customFormat="1" ht="36" customHeight="1" x14ac:dyDescent="0.25">
      <c r="A10" s="1229" t="s">
        <v>389</v>
      </c>
      <c r="B10" s="1230">
        <v>2923.9727275800001</v>
      </c>
      <c r="C10" s="1230">
        <v>10611.631388049998</v>
      </c>
      <c r="D10" s="1230">
        <v>104.60387609999999</v>
      </c>
      <c r="E10" s="1230">
        <v>6515.3230611200006</v>
      </c>
      <c r="F10" s="1230">
        <v>2600.6615052100005</v>
      </c>
      <c r="G10" s="1230">
        <v>3.9700000000000003E-5</v>
      </c>
      <c r="H10" s="1230">
        <v>1276.2800121</v>
      </c>
      <c r="I10" s="1230">
        <v>10561.79393136</v>
      </c>
      <c r="J10" s="1230">
        <v>3423.1778448200002</v>
      </c>
      <c r="K10" s="1230">
        <v>6990.3948105600002</v>
      </c>
      <c r="L10" s="1595">
        <v>0</v>
      </c>
      <c r="M10" s="1230">
        <v>8331.100698860002</v>
      </c>
      <c r="N10" s="1230">
        <v>954.56783591999999</v>
      </c>
      <c r="O10" s="1230">
        <v>242.53163848</v>
      </c>
      <c r="P10" s="1230">
        <v>2487.4894606100002</v>
      </c>
      <c r="Q10" s="1230">
        <v>30.748339979999997</v>
      </c>
      <c r="R10" s="1230">
        <v>0</v>
      </c>
      <c r="S10" s="1230">
        <v>152.86065558999996</v>
      </c>
      <c r="T10" s="1230">
        <v>986.61490096</v>
      </c>
      <c r="U10" s="1230">
        <v>7789.3139963099993</v>
      </c>
      <c r="V10" s="1230">
        <v>1293.0642857399998</v>
      </c>
      <c r="W10" s="1230">
        <v>1648.4031054399998</v>
      </c>
      <c r="X10" s="1231">
        <v>68924.534114489987</v>
      </c>
      <c r="Y10" s="1230">
        <v>897.47052874999997</v>
      </c>
      <c r="Z10" s="1231">
        <v>69822.004643239983</v>
      </c>
    </row>
    <row r="11" spans="1:26" s="38" customFormat="1" ht="36" customHeight="1" x14ac:dyDescent="0.25">
      <c r="A11" s="1233" t="s">
        <v>390</v>
      </c>
      <c r="B11" s="1234">
        <v>0</v>
      </c>
      <c r="C11" s="1234">
        <v>0</v>
      </c>
      <c r="D11" s="1234">
        <v>0</v>
      </c>
      <c r="E11" s="1234">
        <v>0</v>
      </c>
      <c r="F11" s="1234">
        <v>0</v>
      </c>
      <c r="G11" s="1234">
        <v>0</v>
      </c>
      <c r="H11" s="1234"/>
      <c r="I11" s="1234">
        <v>0</v>
      </c>
      <c r="J11" s="1234">
        <v>0</v>
      </c>
      <c r="K11" s="1234">
        <v>0</v>
      </c>
      <c r="L11" s="1596"/>
      <c r="M11" s="1234">
        <v>0</v>
      </c>
      <c r="N11" s="1234">
        <v>0</v>
      </c>
      <c r="O11" s="1234">
        <v>0</v>
      </c>
      <c r="P11" s="1234">
        <v>0</v>
      </c>
      <c r="Q11" s="1234">
        <v>0</v>
      </c>
      <c r="R11" s="1234"/>
      <c r="S11" s="1234">
        <v>0</v>
      </c>
      <c r="T11" s="1234">
        <v>0</v>
      </c>
      <c r="U11" s="1234">
        <v>0</v>
      </c>
      <c r="V11" s="1234">
        <v>0</v>
      </c>
      <c r="W11" s="1234">
        <v>0</v>
      </c>
      <c r="X11" s="1235">
        <v>0</v>
      </c>
      <c r="Y11" s="1234">
        <v>0</v>
      </c>
      <c r="Z11" s="1235">
        <v>0</v>
      </c>
    </row>
    <row r="12" spans="1:26" s="38" customFormat="1" ht="42" x14ac:dyDescent="0.25">
      <c r="A12" s="1236" t="s">
        <v>832</v>
      </c>
      <c r="B12" s="1237">
        <v>0.34294000000000002</v>
      </c>
      <c r="C12" s="1237">
        <v>2.5443560000000001</v>
      </c>
      <c r="D12" s="1237">
        <v>5.0020000000000002E-2</v>
      </c>
      <c r="E12" s="1237">
        <v>229.02462969000001</v>
      </c>
      <c r="F12" s="1237">
        <v>0</v>
      </c>
      <c r="G12" s="1237">
        <v>0</v>
      </c>
      <c r="H12" s="1237">
        <v>1.0800000000000001E-2</v>
      </c>
      <c r="I12" s="1237">
        <v>30.473744499999999</v>
      </c>
      <c r="J12" s="1237">
        <v>0.45493</v>
      </c>
      <c r="K12" s="1237">
        <v>0</v>
      </c>
      <c r="L12" s="1597"/>
      <c r="M12" s="1237">
        <v>29.2680921</v>
      </c>
      <c r="N12" s="1237">
        <v>0.15737000000000001</v>
      </c>
      <c r="O12" s="1237">
        <v>0.21690652000000019</v>
      </c>
      <c r="P12" s="1237">
        <v>0.1720576</v>
      </c>
      <c r="Q12" s="1237">
        <v>0.68956110999999998</v>
      </c>
      <c r="R12" s="1237"/>
      <c r="S12" s="1237">
        <v>9.7046000000000021E-2</v>
      </c>
      <c r="T12" s="1237">
        <v>0.32683000000000001</v>
      </c>
      <c r="U12" s="1237">
        <v>13.92469977</v>
      </c>
      <c r="V12" s="1237">
        <v>0</v>
      </c>
      <c r="W12" s="1237">
        <v>0.86765000000000003</v>
      </c>
      <c r="X12" s="1226">
        <v>308.62163329000003</v>
      </c>
      <c r="Y12" s="1237">
        <v>0</v>
      </c>
      <c r="Z12" s="1238">
        <v>308.62163329000003</v>
      </c>
    </row>
    <row r="13" spans="1:26" s="38" customFormat="1" ht="29.25" customHeight="1" x14ac:dyDescent="0.25">
      <c r="A13" s="1224" t="s">
        <v>391</v>
      </c>
      <c r="B13" s="1225">
        <v>3.3573789000000001</v>
      </c>
      <c r="C13" s="1225">
        <v>213.38201457</v>
      </c>
      <c r="D13" s="1225">
        <v>0.12388399999999999</v>
      </c>
      <c r="E13" s="1225">
        <v>15.90310100000001</v>
      </c>
      <c r="F13" s="1225">
        <v>9.883662300000001</v>
      </c>
      <c r="G13" s="1225">
        <v>0</v>
      </c>
      <c r="H13" s="1225">
        <v>1.2221846399999998</v>
      </c>
      <c r="I13" s="1225">
        <v>11.477653950000001</v>
      </c>
      <c r="J13" s="1225">
        <v>1.2201139999999999</v>
      </c>
      <c r="K13" s="1225">
        <v>21.312925189999998</v>
      </c>
      <c r="L13" s="1593"/>
      <c r="M13" s="1225">
        <v>28.900374729999996</v>
      </c>
      <c r="N13" s="1225">
        <v>0.68309149999999996</v>
      </c>
      <c r="O13" s="1225">
        <v>8.7696999999999997E-2</v>
      </c>
      <c r="P13" s="1225">
        <v>3.4398516800000003</v>
      </c>
      <c r="Q13" s="1225">
        <v>0.13411799999999999</v>
      </c>
      <c r="R13" s="1225"/>
      <c r="S13" s="1225">
        <v>0.49473440000000007</v>
      </c>
      <c r="T13" s="1225">
        <v>2.4960209100000004</v>
      </c>
      <c r="U13" s="1225">
        <v>23.043515899999999</v>
      </c>
      <c r="V13" s="1225">
        <v>15.639363509999999</v>
      </c>
      <c r="W13" s="1225">
        <v>1.887464</v>
      </c>
      <c r="X13" s="1226">
        <v>354.68915018000007</v>
      </c>
      <c r="Y13" s="1225">
        <v>0</v>
      </c>
      <c r="Z13" s="1226">
        <v>354.68915018000007</v>
      </c>
    </row>
    <row r="14" spans="1:26" s="38" customFormat="1" ht="29.25" customHeight="1" x14ac:dyDescent="0.25">
      <c r="A14" s="1224" t="s">
        <v>392</v>
      </c>
      <c r="B14" s="1225">
        <v>249.59983121000002</v>
      </c>
      <c r="C14" s="1225">
        <v>16528.709735330001</v>
      </c>
      <c r="D14" s="1225">
        <v>30.771098500000001</v>
      </c>
      <c r="E14" s="1225">
        <v>796.62506432999999</v>
      </c>
      <c r="F14" s="1225">
        <v>383.61091013999999</v>
      </c>
      <c r="G14" s="1225">
        <v>8.6862399999999992E-2</v>
      </c>
      <c r="H14" s="1225">
        <v>98.458899779999996</v>
      </c>
      <c r="I14" s="1225">
        <v>628.52787252999997</v>
      </c>
      <c r="J14" s="1225">
        <v>259.30449732</v>
      </c>
      <c r="K14" s="1225">
        <v>387.63609758999996</v>
      </c>
      <c r="L14" s="1593"/>
      <c r="M14" s="1225">
        <v>42.359451760000006</v>
      </c>
      <c r="N14" s="1225">
        <v>94.125320079999995</v>
      </c>
      <c r="O14" s="1225">
        <v>14.12416458</v>
      </c>
      <c r="P14" s="1225">
        <v>1529.3021205499999</v>
      </c>
      <c r="Q14" s="1225">
        <v>26.812935009999997</v>
      </c>
      <c r="R14" s="1225"/>
      <c r="S14" s="1225">
        <v>11.478383290000002</v>
      </c>
      <c r="T14" s="1225">
        <v>84.994048559999996</v>
      </c>
      <c r="U14" s="1225">
        <v>1557.4042740099999</v>
      </c>
      <c r="V14" s="1225">
        <v>0</v>
      </c>
      <c r="W14" s="1225">
        <v>174.77292720999998</v>
      </c>
      <c r="X14" s="1226">
        <v>22898.704494179998</v>
      </c>
      <c r="Y14" s="1225">
        <v>0</v>
      </c>
      <c r="Z14" s="1226">
        <v>22898.704494179998</v>
      </c>
    </row>
    <row r="15" spans="1:26" s="38" customFormat="1" ht="29.25" customHeight="1" x14ac:dyDescent="0.25">
      <c r="A15" s="1224" t="s">
        <v>393</v>
      </c>
      <c r="B15" s="1227">
        <v>-8.5921000000000001E-4</v>
      </c>
      <c r="C15" s="1227">
        <v>2169.0406487800001</v>
      </c>
      <c r="D15" s="1227">
        <v>139.35158002</v>
      </c>
      <c r="E15" s="1227">
        <v>0</v>
      </c>
      <c r="F15" s="1227">
        <v>375.73407979000007</v>
      </c>
      <c r="G15" s="1227">
        <v>0</v>
      </c>
      <c r="H15" s="1227">
        <v>124.55468898000002</v>
      </c>
      <c r="I15" s="1227">
        <v>569.13130762000003</v>
      </c>
      <c r="J15" s="1227">
        <v>7.96964937</v>
      </c>
      <c r="K15" s="1227">
        <v>71.833427880000016</v>
      </c>
      <c r="L15" s="1594"/>
      <c r="M15" s="1227">
        <v>2128.24081234</v>
      </c>
      <c r="N15" s="1227">
        <v>0</v>
      </c>
      <c r="O15" s="1227">
        <v>0</v>
      </c>
      <c r="P15" s="1227">
        <v>329.46711119999998</v>
      </c>
      <c r="Q15" s="1227">
        <v>6.0312702899999993</v>
      </c>
      <c r="R15" s="1227"/>
      <c r="S15" s="1227">
        <v>7.5001315999999996</v>
      </c>
      <c r="T15" s="1227">
        <v>26.986281340000001</v>
      </c>
      <c r="U15" s="1227">
        <v>139.80074499</v>
      </c>
      <c r="V15" s="1227">
        <v>60.287832920000007</v>
      </c>
      <c r="W15" s="1227">
        <v>2.2783817700000002</v>
      </c>
      <c r="X15" s="1228">
        <v>6158.2070896799987</v>
      </c>
      <c r="Y15" s="1227">
        <v>30.87359412</v>
      </c>
      <c r="Z15" s="1228">
        <v>6189.080683799999</v>
      </c>
    </row>
    <row r="16" spans="1:26" s="1232" customFormat="1" ht="36" customHeight="1" x14ac:dyDescent="0.25">
      <c r="A16" s="1229" t="s">
        <v>394</v>
      </c>
      <c r="B16" s="1239">
        <v>253.29929090000005</v>
      </c>
      <c r="C16" s="1239">
        <v>18913.67675468</v>
      </c>
      <c r="D16" s="1239">
        <v>170.29658252000002</v>
      </c>
      <c r="E16" s="1239">
        <v>1041.5527950200001</v>
      </c>
      <c r="F16" s="1239">
        <v>769.22865223000008</v>
      </c>
      <c r="G16" s="1239">
        <v>8.6862399999999992E-2</v>
      </c>
      <c r="H16" s="1239">
        <v>224.24657340000002</v>
      </c>
      <c r="I16" s="1239">
        <v>1239.6105785999998</v>
      </c>
      <c r="J16" s="1239">
        <v>268.94919069000002</v>
      </c>
      <c r="K16" s="1239">
        <v>480.78245065999999</v>
      </c>
      <c r="L16" s="1598">
        <v>0</v>
      </c>
      <c r="M16" s="1239">
        <v>2228.7687309299999</v>
      </c>
      <c r="N16" s="1239">
        <v>94.965781579999998</v>
      </c>
      <c r="O16" s="1239">
        <v>14.428768100000001</v>
      </c>
      <c r="P16" s="1239">
        <v>1862.38114103</v>
      </c>
      <c r="Q16" s="1239">
        <v>33.667884409999999</v>
      </c>
      <c r="R16" s="1239">
        <v>0</v>
      </c>
      <c r="S16" s="1239">
        <v>19.570295290000001</v>
      </c>
      <c r="T16" s="1239">
        <v>114.80318081</v>
      </c>
      <c r="U16" s="1239">
        <v>1734.1732346700001</v>
      </c>
      <c r="V16" s="1239">
        <v>75.927196430000009</v>
      </c>
      <c r="W16" s="1239">
        <v>179.80642297999998</v>
      </c>
      <c r="X16" s="1240">
        <v>29720.222367329996</v>
      </c>
      <c r="Y16" s="1239">
        <v>30.87359412</v>
      </c>
      <c r="Z16" s="1240">
        <v>29751.095961449995</v>
      </c>
    </row>
    <row r="17" spans="1:26" s="38" customFormat="1" ht="36" customHeight="1" x14ac:dyDescent="0.25">
      <c r="A17" s="1224" t="s">
        <v>395</v>
      </c>
      <c r="B17" s="1241">
        <v>0</v>
      </c>
      <c r="C17" s="1241">
        <v>0</v>
      </c>
      <c r="D17" s="1241">
        <v>0</v>
      </c>
      <c r="E17" s="1241">
        <v>0</v>
      </c>
      <c r="F17" s="1241">
        <v>0</v>
      </c>
      <c r="G17" s="1241">
        <v>0</v>
      </c>
      <c r="H17" s="1241"/>
      <c r="I17" s="1241">
        <v>0</v>
      </c>
      <c r="J17" s="1241">
        <v>0</v>
      </c>
      <c r="K17" s="1241">
        <v>0</v>
      </c>
      <c r="L17" s="1599"/>
      <c r="M17" s="1241">
        <v>0</v>
      </c>
      <c r="N17" s="1241">
        <v>0</v>
      </c>
      <c r="O17" s="1241">
        <v>0</v>
      </c>
      <c r="P17" s="1241">
        <v>0</v>
      </c>
      <c r="Q17" s="1241">
        <v>0</v>
      </c>
      <c r="R17" s="1241"/>
      <c r="S17" s="1241">
        <v>0</v>
      </c>
      <c r="T17" s="1241">
        <v>0</v>
      </c>
      <c r="U17" s="1241">
        <v>0</v>
      </c>
      <c r="V17" s="1241">
        <v>0</v>
      </c>
      <c r="W17" s="1241">
        <v>0</v>
      </c>
      <c r="X17" s="1242">
        <v>0</v>
      </c>
      <c r="Y17" s="1241">
        <v>0</v>
      </c>
      <c r="Z17" s="1242">
        <v>0</v>
      </c>
    </row>
    <row r="18" spans="1:26" s="38" customFormat="1" ht="36" customHeight="1" x14ac:dyDescent="0.25">
      <c r="A18" s="1224" t="s">
        <v>396</v>
      </c>
      <c r="B18" s="1241">
        <v>0</v>
      </c>
      <c r="C18" s="1241">
        <v>0</v>
      </c>
      <c r="D18" s="1241">
        <v>0</v>
      </c>
      <c r="E18" s="1241">
        <v>0</v>
      </c>
      <c r="F18" s="1241">
        <v>0</v>
      </c>
      <c r="G18" s="1241">
        <v>0</v>
      </c>
      <c r="H18" s="1241"/>
      <c r="I18" s="1241">
        <v>0</v>
      </c>
      <c r="J18" s="1241">
        <v>0</v>
      </c>
      <c r="K18" s="1241">
        <v>0</v>
      </c>
      <c r="L18" s="1599"/>
      <c r="M18" s="1241">
        <v>0</v>
      </c>
      <c r="N18" s="1241">
        <v>0</v>
      </c>
      <c r="O18" s="1241">
        <v>0</v>
      </c>
      <c r="P18" s="1241">
        <v>0</v>
      </c>
      <c r="Q18" s="1241">
        <v>0</v>
      </c>
      <c r="R18" s="1241"/>
      <c r="S18" s="1241">
        <v>0</v>
      </c>
      <c r="T18" s="1241">
        <v>0</v>
      </c>
      <c r="U18" s="1241">
        <v>0</v>
      </c>
      <c r="V18" s="1241">
        <v>0</v>
      </c>
      <c r="W18" s="1241">
        <v>0</v>
      </c>
      <c r="X18" s="1242">
        <v>0</v>
      </c>
      <c r="Y18" s="1241">
        <v>0</v>
      </c>
      <c r="Z18" s="1242">
        <v>0</v>
      </c>
    </row>
    <row r="19" spans="1:26" s="38" customFormat="1" ht="29.25" customHeight="1" x14ac:dyDescent="0.25">
      <c r="A19" s="1224" t="s">
        <v>397</v>
      </c>
      <c r="B19" s="1241">
        <v>0</v>
      </c>
      <c r="C19" s="1241">
        <v>0</v>
      </c>
      <c r="D19" s="1241">
        <v>0</v>
      </c>
      <c r="E19" s="1241">
        <v>0</v>
      </c>
      <c r="F19" s="1241">
        <v>0</v>
      </c>
      <c r="G19" s="1241">
        <v>0</v>
      </c>
      <c r="H19" s="1241"/>
      <c r="I19" s="1241">
        <v>0</v>
      </c>
      <c r="J19" s="1241">
        <v>0</v>
      </c>
      <c r="K19" s="1241">
        <v>0</v>
      </c>
      <c r="L19" s="1599"/>
      <c r="M19" s="1241">
        <v>0</v>
      </c>
      <c r="N19" s="1241">
        <v>0</v>
      </c>
      <c r="O19" s="1241">
        <v>0</v>
      </c>
      <c r="P19" s="1241">
        <v>0</v>
      </c>
      <c r="Q19" s="1241">
        <v>0</v>
      </c>
      <c r="R19" s="1241"/>
      <c r="S19" s="1241">
        <v>0</v>
      </c>
      <c r="T19" s="1241">
        <v>0</v>
      </c>
      <c r="U19" s="1241">
        <v>0</v>
      </c>
      <c r="V19" s="1241">
        <v>0</v>
      </c>
      <c r="W19" s="1241">
        <v>0</v>
      </c>
      <c r="X19" s="1242">
        <v>0</v>
      </c>
      <c r="Y19" s="1241">
        <v>0</v>
      </c>
      <c r="Z19" s="1242">
        <v>0</v>
      </c>
    </row>
    <row r="20" spans="1:26" s="38" customFormat="1" ht="29.25" customHeight="1" x14ac:dyDescent="0.25">
      <c r="A20" s="1224" t="s">
        <v>155</v>
      </c>
      <c r="B20" s="1225">
        <v>79.688458999999995</v>
      </c>
      <c r="C20" s="1225">
        <v>0</v>
      </c>
      <c r="D20" s="1225">
        <v>0</v>
      </c>
      <c r="E20" s="1225">
        <v>0</v>
      </c>
      <c r="F20" s="1225">
        <v>0</v>
      </c>
      <c r="G20" s="1225">
        <v>0</v>
      </c>
      <c r="H20" s="1225">
        <v>0</v>
      </c>
      <c r="I20" s="1225">
        <v>0</v>
      </c>
      <c r="J20" s="1225">
        <v>0</v>
      </c>
      <c r="K20" s="1225">
        <v>4.1020000000000003</v>
      </c>
      <c r="L20" s="1593"/>
      <c r="M20" s="1225">
        <v>45.534999999999997</v>
      </c>
      <c r="N20" s="1225">
        <v>0</v>
      </c>
      <c r="O20" s="1225">
        <v>0</v>
      </c>
      <c r="P20" s="1225">
        <v>0</v>
      </c>
      <c r="Q20" s="1225">
        <v>6.7074499999999988</v>
      </c>
      <c r="R20" s="1225"/>
      <c r="S20" s="1225">
        <v>0</v>
      </c>
      <c r="T20" s="1225">
        <v>33.680284999999998</v>
      </c>
      <c r="U20" s="1225">
        <v>64.091639999999998</v>
      </c>
      <c r="V20" s="1241">
        <v>0</v>
      </c>
      <c r="W20" s="1225">
        <v>11.55505</v>
      </c>
      <c r="X20" s="1226">
        <v>245.35988399999997</v>
      </c>
      <c r="Y20" s="1225">
        <v>0</v>
      </c>
      <c r="Z20" s="1226">
        <v>245.35988399999997</v>
      </c>
    </row>
    <row r="21" spans="1:26" s="38" customFormat="1" ht="29.25" customHeight="1" x14ac:dyDescent="0.25">
      <c r="A21" s="1224" t="s">
        <v>703</v>
      </c>
      <c r="B21" s="1225">
        <v>352.37148193000104</v>
      </c>
      <c r="C21" s="1225">
        <v>3018.6515290900002</v>
      </c>
      <c r="D21" s="1225">
        <v>102.08974600000001</v>
      </c>
      <c r="E21" s="1225">
        <v>772.63209724000001</v>
      </c>
      <c r="F21" s="1225">
        <v>860.50737024999978</v>
      </c>
      <c r="G21" s="1225">
        <v>20.997306999999999</v>
      </c>
      <c r="H21" s="1225">
        <v>168.70837586000002</v>
      </c>
      <c r="I21" s="1225">
        <v>1570.1594806699995</v>
      </c>
      <c r="J21" s="1225">
        <v>524.65279151999994</v>
      </c>
      <c r="K21" s="1225">
        <v>1484.0541315499997</v>
      </c>
      <c r="L21" s="1593"/>
      <c r="M21" s="1225">
        <v>1608.2024522599997</v>
      </c>
      <c r="N21" s="1225">
        <v>1000.3501666799999</v>
      </c>
      <c r="O21" s="1225">
        <v>193.2053115100002</v>
      </c>
      <c r="P21" s="1225">
        <v>941.70912962</v>
      </c>
      <c r="Q21" s="1225">
        <v>49.956470650000007</v>
      </c>
      <c r="R21" s="1225"/>
      <c r="S21" s="1225">
        <v>80.103241659999995</v>
      </c>
      <c r="T21" s="1225">
        <v>250.56684240999996</v>
      </c>
      <c r="U21" s="1225">
        <v>2108.9606321100009</v>
      </c>
      <c r="V21" s="1225">
        <v>430.83120524000003</v>
      </c>
      <c r="W21" s="1225">
        <v>181.70529461000001</v>
      </c>
      <c r="X21" s="1226">
        <v>15720.41505786</v>
      </c>
      <c r="Y21" s="1225">
        <v>56.639211950000004</v>
      </c>
      <c r="Z21" s="1226">
        <v>15777.05426981</v>
      </c>
    </row>
    <row r="22" spans="1:26" s="38" customFormat="1" ht="29.25" customHeight="1" x14ac:dyDescent="0.25">
      <c r="A22" s="1224" t="s">
        <v>398</v>
      </c>
      <c r="B22" s="1241">
        <v>0</v>
      </c>
      <c r="C22" s="1241">
        <v>0</v>
      </c>
      <c r="D22" s="1241">
        <v>0</v>
      </c>
      <c r="E22" s="1241">
        <v>0</v>
      </c>
      <c r="F22" s="1241">
        <v>0</v>
      </c>
      <c r="G22" s="1241">
        <v>0</v>
      </c>
      <c r="H22" s="1241"/>
      <c r="I22" s="1241">
        <v>0</v>
      </c>
      <c r="J22" s="1241">
        <v>0</v>
      </c>
      <c r="K22" s="1241">
        <v>0</v>
      </c>
      <c r="L22" s="1599"/>
      <c r="M22" s="1241">
        <v>0</v>
      </c>
      <c r="N22" s="1241">
        <v>0</v>
      </c>
      <c r="O22" s="1241">
        <v>0</v>
      </c>
      <c r="P22" s="1241">
        <v>0</v>
      </c>
      <c r="Q22" s="1241">
        <v>0</v>
      </c>
      <c r="R22" s="1241"/>
      <c r="S22" s="1241">
        <v>0</v>
      </c>
      <c r="T22" s="1241">
        <v>0</v>
      </c>
      <c r="U22" s="1241">
        <v>0</v>
      </c>
      <c r="V22" s="1225">
        <v>0</v>
      </c>
      <c r="W22" s="1241">
        <v>0</v>
      </c>
      <c r="X22" s="1242">
        <v>0</v>
      </c>
      <c r="Y22" s="1241">
        <v>0</v>
      </c>
      <c r="Z22" s="1242">
        <v>0</v>
      </c>
    </row>
    <row r="23" spans="1:26" s="38" customFormat="1" ht="29.25" customHeight="1" x14ac:dyDescent="0.25">
      <c r="A23" s="1224" t="s">
        <v>156</v>
      </c>
      <c r="B23" s="1225">
        <v>86.00237879833341</v>
      </c>
      <c r="C23" s="1225">
        <v>0</v>
      </c>
      <c r="D23" s="1225">
        <v>1.91</v>
      </c>
      <c r="E23" s="1225">
        <v>3.569999999999995</v>
      </c>
      <c r="F23" s="1225">
        <v>14.09</v>
      </c>
      <c r="G23" s="1225">
        <v>1.08</v>
      </c>
      <c r="H23" s="1225">
        <v>29.913178150000004</v>
      </c>
      <c r="I23" s="1225">
        <v>13.562479869999997</v>
      </c>
      <c r="J23" s="1225">
        <v>0</v>
      </c>
      <c r="K23" s="1225">
        <v>0</v>
      </c>
      <c r="L23" s="1593"/>
      <c r="M23" s="1225">
        <v>2.6790119800000003</v>
      </c>
      <c r="N23" s="1225">
        <v>0</v>
      </c>
      <c r="O23" s="1225">
        <v>0</v>
      </c>
      <c r="P23" s="1225">
        <v>2.5196749399999998</v>
      </c>
      <c r="Q23" s="1225">
        <v>0</v>
      </c>
      <c r="R23" s="1225"/>
      <c r="S23" s="1225">
        <v>3.6</v>
      </c>
      <c r="T23" s="1225">
        <v>1.8757520000000001</v>
      </c>
      <c r="U23" s="1225">
        <v>31.650985530000021</v>
      </c>
      <c r="V23" s="1241">
        <v>2.2418909999999999</v>
      </c>
      <c r="W23" s="1225">
        <v>9.4425799699999988</v>
      </c>
      <c r="X23" s="1226">
        <v>204.13793223833343</v>
      </c>
      <c r="Y23" s="1225">
        <v>3.47</v>
      </c>
      <c r="Z23" s="1226">
        <v>207.60793223833343</v>
      </c>
    </row>
    <row r="24" spans="1:26" s="38" customFormat="1" ht="29.25" customHeight="1" x14ac:dyDescent="0.25">
      <c r="A24" s="1224" t="s">
        <v>704</v>
      </c>
      <c r="B24" s="1225">
        <v>567.64384797166701</v>
      </c>
      <c r="C24" s="1225">
        <v>1626.6380270900011</v>
      </c>
      <c r="D24" s="1225">
        <v>33.504478089999999</v>
      </c>
      <c r="E24" s="1225">
        <v>738.05566701999999</v>
      </c>
      <c r="F24" s="1225">
        <v>84.732351120000004</v>
      </c>
      <c r="G24" s="1225">
        <v>2.8908649</v>
      </c>
      <c r="H24" s="1225">
        <v>102.22031218000001</v>
      </c>
      <c r="I24" s="1225">
        <v>554.90260075000015</v>
      </c>
      <c r="J24" s="1225">
        <v>306.59927079000005</v>
      </c>
      <c r="K24" s="1225">
        <v>883.05640018000008</v>
      </c>
      <c r="L24" s="1593"/>
      <c r="M24" s="1225">
        <v>1089.5029693900003</v>
      </c>
      <c r="N24" s="1225">
        <v>305.68239140999958</v>
      </c>
      <c r="O24" s="1225">
        <v>0</v>
      </c>
      <c r="P24" s="1225">
        <v>529.87354744999993</v>
      </c>
      <c r="Q24" s="1225">
        <v>4.443185709999999</v>
      </c>
      <c r="R24" s="1225"/>
      <c r="S24" s="1225">
        <v>19.162989410000002</v>
      </c>
      <c r="T24" s="1225">
        <v>73.461078060000006</v>
      </c>
      <c r="U24" s="1225">
        <v>808.97319062000201</v>
      </c>
      <c r="V24" s="1225">
        <v>146.83568584000002</v>
      </c>
      <c r="W24" s="1225">
        <v>102.99055957999998</v>
      </c>
      <c r="X24" s="1226">
        <v>7981.1694175616694</v>
      </c>
      <c r="Y24" s="1225">
        <v>16.939472120000001</v>
      </c>
      <c r="Z24" s="1226">
        <v>7998.1088896816691</v>
      </c>
    </row>
    <row r="25" spans="1:26" s="38" customFormat="1" ht="29.25" customHeight="1" x14ac:dyDescent="0.25">
      <c r="A25" s="1224" t="s">
        <v>399</v>
      </c>
      <c r="B25" s="1241">
        <v>0</v>
      </c>
      <c r="C25" s="1241">
        <v>0</v>
      </c>
      <c r="D25" s="1241">
        <v>0</v>
      </c>
      <c r="E25" s="1241">
        <v>0</v>
      </c>
      <c r="F25" s="1241">
        <v>0</v>
      </c>
      <c r="G25" s="1241">
        <v>0</v>
      </c>
      <c r="H25" s="1241"/>
      <c r="I25" s="1241">
        <v>0</v>
      </c>
      <c r="J25" s="1241">
        <v>0</v>
      </c>
      <c r="K25" s="1241">
        <v>0</v>
      </c>
      <c r="L25" s="1599"/>
      <c r="M25" s="1241">
        <v>0</v>
      </c>
      <c r="N25" s="1241">
        <v>0</v>
      </c>
      <c r="O25" s="1241">
        <v>0</v>
      </c>
      <c r="P25" s="1241">
        <v>0</v>
      </c>
      <c r="Q25" s="1241">
        <v>0</v>
      </c>
      <c r="R25" s="1241"/>
      <c r="S25" s="1241">
        <v>0</v>
      </c>
      <c r="T25" s="1241">
        <v>0</v>
      </c>
      <c r="U25" s="1241">
        <v>0</v>
      </c>
      <c r="V25" s="1225">
        <v>0</v>
      </c>
      <c r="W25" s="1241">
        <v>0</v>
      </c>
      <c r="X25" s="1242">
        <v>0</v>
      </c>
      <c r="Y25" s="1241">
        <v>0</v>
      </c>
      <c r="Z25" s="1242">
        <v>0</v>
      </c>
    </row>
    <row r="26" spans="1:26" s="38" customFormat="1" ht="29.25" customHeight="1" x14ac:dyDescent="0.25">
      <c r="A26" s="1224" t="s">
        <v>157</v>
      </c>
      <c r="B26" s="1225">
        <v>0</v>
      </c>
      <c r="C26" s="1225">
        <v>0</v>
      </c>
      <c r="D26" s="1225">
        <v>0</v>
      </c>
      <c r="E26" s="1225">
        <v>0</v>
      </c>
      <c r="F26" s="1225">
        <v>0</v>
      </c>
      <c r="G26" s="1225">
        <v>0</v>
      </c>
      <c r="H26" s="1225">
        <v>0</v>
      </c>
      <c r="I26" s="1225">
        <v>87.467040419999989</v>
      </c>
      <c r="J26" s="1225">
        <v>0</v>
      </c>
      <c r="K26" s="1225">
        <v>0</v>
      </c>
      <c r="L26" s="1593"/>
      <c r="M26" s="1225">
        <v>0</v>
      </c>
      <c r="N26" s="1225">
        <v>0</v>
      </c>
      <c r="O26" s="1225">
        <v>0</v>
      </c>
      <c r="P26" s="1225">
        <v>0</v>
      </c>
      <c r="Q26" s="1225">
        <v>0</v>
      </c>
      <c r="R26" s="1225"/>
      <c r="S26" s="1225">
        <v>0</v>
      </c>
      <c r="T26" s="1225">
        <v>2.125769</v>
      </c>
      <c r="U26" s="1225">
        <v>2.3231633999999963</v>
      </c>
      <c r="V26" s="1241">
        <v>0</v>
      </c>
      <c r="W26" s="1225">
        <v>0</v>
      </c>
      <c r="X26" s="1226">
        <v>91.915972819999993</v>
      </c>
      <c r="Y26" s="1225">
        <v>0</v>
      </c>
      <c r="Z26" s="1226">
        <v>91.915972819999993</v>
      </c>
    </row>
    <row r="27" spans="1:26" s="38" customFormat="1" ht="29.25" customHeight="1" x14ac:dyDescent="0.25">
      <c r="A27" s="1224" t="s">
        <v>705</v>
      </c>
      <c r="B27" s="1225">
        <v>54.888235880000003</v>
      </c>
      <c r="C27" s="1225">
        <v>617.35103537999998</v>
      </c>
      <c r="D27" s="1225">
        <v>4.2262000000000004</v>
      </c>
      <c r="E27" s="1225">
        <v>-82.012096850000091</v>
      </c>
      <c r="F27" s="1225">
        <v>49.364237100000011</v>
      </c>
      <c r="G27" s="1225">
        <v>0</v>
      </c>
      <c r="H27" s="1225">
        <v>7.0467496399999998</v>
      </c>
      <c r="I27" s="1225">
        <v>190.88943631000004</v>
      </c>
      <c r="J27" s="1225">
        <v>0</v>
      </c>
      <c r="K27" s="1225">
        <v>39.764073659999994</v>
      </c>
      <c r="L27" s="1593"/>
      <c r="M27" s="1225">
        <v>125.59513424000002</v>
      </c>
      <c r="N27" s="1225">
        <v>112.46076191</v>
      </c>
      <c r="O27" s="1225">
        <v>0</v>
      </c>
      <c r="P27" s="1225">
        <v>107.51073798</v>
      </c>
      <c r="Q27" s="1225">
        <v>0.41989268999999996</v>
      </c>
      <c r="R27" s="1225"/>
      <c r="S27" s="1225">
        <v>2.8896487999999994</v>
      </c>
      <c r="T27" s="1225">
        <v>10.968619</v>
      </c>
      <c r="U27" s="1225">
        <v>246.6886915999994</v>
      </c>
      <c r="V27" s="1225">
        <v>18.554714000000001</v>
      </c>
      <c r="W27" s="1225">
        <v>0</v>
      </c>
      <c r="X27" s="1226">
        <v>1506.6060713399995</v>
      </c>
      <c r="Y27" s="1225">
        <v>1.8175736999999998</v>
      </c>
      <c r="Z27" s="1226">
        <v>1508.4236450399994</v>
      </c>
    </row>
    <row r="28" spans="1:26" s="1232" customFormat="1" ht="36" customHeight="1" x14ac:dyDescent="0.25">
      <c r="A28" s="1229" t="s">
        <v>400</v>
      </c>
      <c r="B28" s="1239">
        <v>1140.5944035800014</v>
      </c>
      <c r="C28" s="1239">
        <v>5262.6405915600017</v>
      </c>
      <c r="D28" s="1239">
        <v>141.73042409000001</v>
      </c>
      <c r="E28" s="1239">
        <v>1432.2456674099999</v>
      </c>
      <c r="F28" s="1239">
        <v>1008.6939584699998</v>
      </c>
      <c r="G28" s="1239">
        <v>24.968171899999998</v>
      </c>
      <c r="H28" s="1239">
        <v>307.88861582999999</v>
      </c>
      <c r="I28" s="1239">
        <v>2416.9810380199997</v>
      </c>
      <c r="J28" s="1239">
        <v>831.25206230999993</v>
      </c>
      <c r="K28" s="1239">
        <v>2410.9766053899998</v>
      </c>
      <c r="L28" s="1598">
        <v>0</v>
      </c>
      <c r="M28" s="1239">
        <v>2871.5145678700001</v>
      </c>
      <c r="N28" s="1239">
        <v>1418.4933199999994</v>
      </c>
      <c r="O28" s="1239">
        <v>193.2053115100002</v>
      </c>
      <c r="P28" s="1239">
        <v>1581.6130899899997</v>
      </c>
      <c r="Q28" s="1239">
        <v>61.526999050000008</v>
      </c>
      <c r="R28" s="1239">
        <v>0</v>
      </c>
      <c r="S28" s="1239">
        <v>105.75587987</v>
      </c>
      <c r="T28" s="1239">
        <v>372.67834546999995</v>
      </c>
      <c r="U28" s="1239">
        <v>3262.6883032600022</v>
      </c>
      <c r="V28" s="1239">
        <v>598.46349608000003</v>
      </c>
      <c r="W28" s="1239">
        <v>305.69348415999997</v>
      </c>
      <c r="X28" s="1240">
        <v>25749.60433582</v>
      </c>
      <c r="Y28" s="1239">
        <v>78.866257770000004</v>
      </c>
      <c r="Z28" s="1240">
        <v>25828.470593590002</v>
      </c>
    </row>
    <row r="29" spans="1:26" s="38" customFormat="1" ht="36" customHeight="1" x14ac:dyDescent="0.25">
      <c r="A29" s="1224" t="s">
        <v>706</v>
      </c>
      <c r="B29" s="1241">
        <v>0</v>
      </c>
      <c r="C29" s="1241">
        <v>0</v>
      </c>
      <c r="D29" s="1241">
        <v>0</v>
      </c>
      <c r="E29" s="1241">
        <v>0</v>
      </c>
      <c r="F29" s="1241">
        <v>0</v>
      </c>
      <c r="G29" s="1241">
        <v>0</v>
      </c>
      <c r="H29" s="1241"/>
      <c r="I29" s="1241">
        <v>0</v>
      </c>
      <c r="J29" s="1241">
        <v>0</v>
      </c>
      <c r="K29" s="1241">
        <v>0</v>
      </c>
      <c r="L29" s="1599"/>
      <c r="M29" s="1241">
        <v>0</v>
      </c>
      <c r="N29" s="1241">
        <v>0</v>
      </c>
      <c r="O29" s="1241">
        <v>0</v>
      </c>
      <c r="P29" s="1241">
        <v>0</v>
      </c>
      <c r="Q29" s="1241">
        <v>0</v>
      </c>
      <c r="R29" s="1241"/>
      <c r="S29" s="1241">
        <v>0</v>
      </c>
      <c r="T29" s="1241">
        <v>0</v>
      </c>
      <c r="U29" s="1241">
        <v>0</v>
      </c>
      <c r="V29" s="1241">
        <v>0</v>
      </c>
      <c r="W29" s="1241">
        <v>0</v>
      </c>
      <c r="X29" s="1242">
        <v>0</v>
      </c>
      <c r="Y29" s="1241">
        <v>0</v>
      </c>
      <c r="Z29" s="1242">
        <v>0</v>
      </c>
    </row>
    <row r="30" spans="1:26" s="38" customFormat="1" ht="29.25" customHeight="1" x14ac:dyDescent="0.25">
      <c r="A30" s="1224" t="s">
        <v>401</v>
      </c>
      <c r="B30" s="1225">
        <v>0.81264513999999999</v>
      </c>
      <c r="C30" s="1225">
        <v>9.8084424400000199</v>
      </c>
      <c r="D30" s="1225">
        <v>11.584223060000001</v>
      </c>
      <c r="E30" s="1225">
        <v>78.36407281999999</v>
      </c>
      <c r="F30" s="1225">
        <v>0.21182400000000001</v>
      </c>
      <c r="G30" s="1225">
        <v>0.36</v>
      </c>
      <c r="H30" s="1225">
        <v>0</v>
      </c>
      <c r="I30" s="1225">
        <v>61.766357370000001</v>
      </c>
      <c r="J30" s="1225">
        <v>10.088940019999999</v>
      </c>
      <c r="K30" s="1225">
        <v>14.835337919999999</v>
      </c>
      <c r="L30" s="1593"/>
      <c r="M30" s="1225">
        <v>110.72138834</v>
      </c>
      <c r="N30" s="1225">
        <v>20.748791639999961</v>
      </c>
      <c r="O30" s="1225">
        <v>1.7349564699999982</v>
      </c>
      <c r="P30" s="1225">
        <v>43.999365909999995</v>
      </c>
      <c r="Q30" s="1225">
        <v>1.2272795499999998</v>
      </c>
      <c r="R30" s="1225"/>
      <c r="S30" s="1225">
        <v>4.8056203100000001</v>
      </c>
      <c r="T30" s="1225">
        <v>52.154077069999992</v>
      </c>
      <c r="U30" s="1225">
        <v>40.666045740000001</v>
      </c>
      <c r="V30" s="1225">
        <v>1.4587135800000002</v>
      </c>
      <c r="W30" s="1225">
        <v>3.3077736199999999</v>
      </c>
      <c r="X30" s="1226">
        <v>468.65585499999992</v>
      </c>
      <c r="Y30" s="1225">
        <v>1.6280050000000001E-2</v>
      </c>
      <c r="Z30" s="1226">
        <v>468.67213504999989</v>
      </c>
    </row>
    <row r="31" spans="1:26" s="38" customFormat="1" ht="29.25" customHeight="1" x14ac:dyDescent="0.25">
      <c r="A31" s="1224" t="s">
        <v>402</v>
      </c>
      <c r="B31" s="1225">
        <v>0.4209922999999996</v>
      </c>
      <c r="C31" s="1225">
        <v>35.307880130000001</v>
      </c>
      <c r="D31" s="1225">
        <v>0.39604226000000003</v>
      </c>
      <c r="E31" s="1225">
        <v>-49.823563010000001</v>
      </c>
      <c r="F31" s="1225">
        <v>24.796078519999998</v>
      </c>
      <c r="G31" s="1225">
        <v>5.4000000000000003E-3</v>
      </c>
      <c r="H31" s="1225">
        <v>0</v>
      </c>
      <c r="I31" s="1225">
        <v>14.34567697</v>
      </c>
      <c r="J31" s="1225">
        <v>23.550462239999998</v>
      </c>
      <c r="K31" s="1225">
        <v>55.27282246</v>
      </c>
      <c r="L31" s="1593"/>
      <c r="M31" s="1225">
        <v>76.443991030000007</v>
      </c>
      <c r="N31" s="1225">
        <v>25.934263399999981</v>
      </c>
      <c r="O31" s="1225">
        <v>0.6003551800000001</v>
      </c>
      <c r="P31" s="1225">
        <v>387.82030541</v>
      </c>
      <c r="Q31" s="1225">
        <v>0.92492553999999982</v>
      </c>
      <c r="R31" s="1225"/>
      <c r="S31" s="1225">
        <v>0.17516438000000001</v>
      </c>
      <c r="T31" s="1225">
        <v>1.46855822</v>
      </c>
      <c r="U31" s="1225">
        <v>143.47887755000019</v>
      </c>
      <c r="V31" s="1225">
        <v>8.9294386699999997</v>
      </c>
      <c r="W31" s="1225">
        <v>1.56192672</v>
      </c>
      <c r="X31" s="1226">
        <v>751.6095979700001</v>
      </c>
      <c r="Y31" s="1225">
        <v>0.66484898999999997</v>
      </c>
      <c r="Z31" s="1226">
        <v>752.27444696000009</v>
      </c>
    </row>
    <row r="32" spans="1:26" s="38" customFormat="1" ht="29.25" customHeight="1" x14ac:dyDescent="0.25">
      <c r="A32" s="1224" t="s">
        <v>403</v>
      </c>
      <c r="B32" s="1225">
        <v>1.2068603899999999</v>
      </c>
      <c r="C32" s="1225">
        <v>23.91716375</v>
      </c>
      <c r="D32" s="1225">
        <v>0.10428348</v>
      </c>
      <c r="E32" s="1225">
        <v>2.22481807</v>
      </c>
      <c r="F32" s="1225">
        <v>3.0523558799999999</v>
      </c>
      <c r="G32" s="1225">
        <v>0.29352655000000005</v>
      </c>
      <c r="H32" s="1225">
        <v>3.8835690199999999</v>
      </c>
      <c r="I32" s="1225">
        <v>0.32013832000000009</v>
      </c>
      <c r="J32" s="1225">
        <v>0.99495199000000001</v>
      </c>
      <c r="K32" s="1225">
        <v>0.56463936000000003</v>
      </c>
      <c r="L32" s="1593"/>
      <c r="M32" s="1225">
        <v>14.634377890000005</v>
      </c>
      <c r="N32" s="1225">
        <v>0.11596363000000011</v>
      </c>
      <c r="O32" s="1225">
        <v>0.91253812000000001</v>
      </c>
      <c r="P32" s="1225">
        <v>0</v>
      </c>
      <c r="Q32" s="1225">
        <v>9.1176959999999987E-2</v>
      </c>
      <c r="R32" s="1225"/>
      <c r="S32" s="1225">
        <v>3.2341350000000005E-2</v>
      </c>
      <c r="T32" s="1225">
        <v>1.57691348</v>
      </c>
      <c r="U32" s="1225">
        <v>5.1711849499999998</v>
      </c>
      <c r="V32" s="1225">
        <v>0.73899985000000001</v>
      </c>
      <c r="W32" s="1225">
        <v>0.16768823999999999</v>
      </c>
      <c r="X32" s="1226">
        <v>60.003491279999999</v>
      </c>
      <c r="Y32" s="1225">
        <v>1.5986063899999998</v>
      </c>
      <c r="Z32" s="1226">
        <v>61.602097669999999</v>
      </c>
    </row>
    <row r="33" spans="1:26" s="38" customFormat="1" ht="29.25" customHeight="1" x14ac:dyDescent="0.25">
      <c r="A33" s="1224" t="s">
        <v>404</v>
      </c>
      <c r="B33" s="1225">
        <v>1.8924717400000031</v>
      </c>
      <c r="C33" s="1225">
        <v>38.999747479999996</v>
      </c>
      <c r="D33" s="1225">
        <v>2.3408820299999999</v>
      </c>
      <c r="E33" s="1225">
        <v>13.724075179999979</v>
      </c>
      <c r="F33" s="1225">
        <v>11.32743159</v>
      </c>
      <c r="G33" s="1225">
        <v>0.24950654999999999</v>
      </c>
      <c r="H33" s="1225">
        <v>4.2691972799999993</v>
      </c>
      <c r="I33" s="1225">
        <v>0</v>
      </c>
      <c r="J33" s="1225">
        <v>5.3041848099999998</v>
      </c>
      <c r="K33" s="1225">
        <v>10.898918040000002</v>
      </c>
      <c r="L33" s="1593"/>
      <c r="M33" s="1225">
        <v>91.963561220000003</v>
      </c>
      <c r="N33" s="1225">
        <v>29.97988042000005</v>
      </c>
      <c r="O33" s="1225">
        <v>3.4212452299999998</v>
      </c>
      <c r="P33" s="1225">
        <v>6.0586952800000002</v>
      </c>
      <c r="Q33" s="1225">
        <v>1.86191474</v>
      </c>
      <c r="R33" s="1225"/>
      <c r="S33" s="1225">
        <v>0.32758898000000003</v>
      </c>
      <c r="T33" s="1225">
        <v>10.242231159999999</v>
      </c>
      <c r="U33" s="1225">
        <v>179.21101116999989</v>
      </c>
      <c r="V33" s="1225">
        <v>10.648994060000003</v>
      </c>
      <c r="W33" s="1225">
        <v>6.0354034600000004</v>
      </c>
      <c r="X33" s="1226">
        <v>428.75694041999992</v>
      </c>
      <c r="Y33" s="1225">
        <v>0.43465630999999999</v>
      </c>
      <c r="Z33" s="1226">
        <v>429.1915967299999</v>
      </c>
    </row>
    <row r="34" spans="1:26" s="38" customFormat="1" ht="29.25" customHeight="1" x14ac:dyDescent="0.25">
      <c r="A34" s="1243" t="s">
        <v>405</v>
      </c>
      <c r="B34" s="1227">
        <v>138.08130209000001</v>
      </c>
      <c r="C34" s="1227">
        <v>1450.87910304</v>
      </c>
      <c r="D34" s="1227">
        <v>38.757669490000005</v>
      </c>
      <c r="E34" s="1227">
        <v>24.701098519999988</v>
      </c>
      <c r="F34" s="1227">
        <v>100.09169947000001</v>
      </c>
      <c r="G34" s="1227">
        <v>0.11910941</v>
      </c>
      <c r="H34" s="1227">
        <v>96.13480589000001</v>
      </c>
      <c r="I34" s="1227">
        <v>480.03937511000004</v>
      </c>
      <c r="J34" s="1227">
        <v>63.289844619999997</v>
      </c>
      <c r="K34" s="1227">
        <v>50.226980090000005</v>
      </c>
      <c r="L34" s="1594"/>
      <c r="M34" s="1227">
        <v>471.56253949000001</v>
      </c>
      <c r="N34" s="1227">
        <v>53.850864799999997</v>
      </c>
      <c r="O34" s="1227">
        <v>9.4048209700000012</v>
      </c>
      <c r="P34" s="1227">
        <v>2.3269485899999998</v>
      </c>
      <c r="Q34" s="1227">
        <v>2.1393088399999995</v>
      </c>
      <c r="R34" s="1227"/>
      <c r="S34" s="1227">
        <v>12.32052644</v>
      </c>
      <c r="T34" s="1227">
        <v>79.65459546000001</v>
      </c>
      <c r="U34" s="1227">
        <v>471.68434242000001</v>
      </c>
      <c r="V34" s="1227">
        <v>22.054592939999999</v>
      </c>
      <c r="W34" s="1227">
        <v>93.817496849999998</v>
      </c>
      <c r="X34" s="1228">
        <v>3661.1370245300004</v>
      </c>
      <c r="Y34" s="1227">
        <v>16.023658529999999</v>
      </c>
      <c r="Z34" s="1228">
        <v>3677.1606830600003</v>
      </c>
    </row>
    <row r="35" spans="1:26" s="38" customFormat="1" ht="29.25" customHeight="1" x14ac:dyDescent="0.25">
      <c r="A35" s="1224" t="s">
        <v>406</v>
      </c>
      <c r="B35" s="1225">
        <v>144.52732055999991</v>
      </c>
      <c r="C35" s="1225">
        <v>685.69378634000009</v>
      </c>
      <c r="D35" s="1225">
        <v>40.757235479999999</v>
      </c>
      <c r="E35" s="1225">
        <v>48.088389219999996</v>
      </c>
      <c r="F35" s="1225">
        <v>162.57654543000001</v>
      </c>
      <c r="G35" s="1225">
        <v>0.20700815</v>
      </c>
      <c r="H35" s="1225">
        <v>41.853338649999998</v>
      </c>
      <c r="I35" s="1225">
        <v>84.693469730000018</v>
      </c>
      <c r="J35" s="1225">
        <v>373.98778723999999</v>
      </c>
      <c r="K35" s="1225">
        <v>229.98813412999999</v>
      </c>
      <c r="L35" s="1593"/>
      <c r="M35" s="1225">
        <v>624.60734443999991</v>
      </c>
      <c r="N35" s="1225">
        <v>149.20929415000001</v>
      </c>
      <c r="O35" s="1225">
        <v>31.944391940000003</v>
      </c>
      <c r="P35" s="1225">
        <v>278.5694833</v>
      </c>
      <c r="Q35" s="1225">
        <v>11.9050888</v>
      </c>
      <c r="R35" s="1225"/>
      <c r="S35" s="1225">
        <v>5.3015220200000011</v>
      </c>
      <c r="T35" s="1225">
        <v>30.472816039999998</v>
      </c>
      <c r="U35" s="1225">
        <v>552.62232053000002</v>
      </c>
      <c r="V35" s="1225">
        <v>100.85930992999999</v>
      </c>
      <c r="W35" s="1225">
        <v>77.560429889999995</v>
      </c>
      <c r="X35" s="1226">
        <v>3675.42501597</v>
      </c>
      <c r="Y35" s="1225">
        <v>11.482935810000001</v>
      </c>
      <c r="Z35" s="1226">
        <v>3686.9079517800001</v>
      </c>
    </row>
    <row r="36" spans="1:26" s="38" customFormat="1" ht="29.25" customHeight="1" x14ac:dyDescent="0.25">
      <c r="A36" s="1224" t="s">
        <v>707</v>
      </c>
      <c r="B36" s="1225">
        <v>0</v>
      </c>
      <c r="C36" s="1225">
        <v>1.2401530000000001E-2</v>
      </c>
      <c r="D36" s="1225">
        <v>3.22942193</v>
      </c>
      <c r="E36" s="1225">
        <v>0</v>
      </c>
      <c r="F36" s="1225">
        <v>0</v>
      </c>
      <c r="G36" s="1225">
        <v>6.4713787300000005</v>
      </c>
      <c r="H36" s="1225">
        <v>1.65302847</v>
      </c>
      <c r="I36" s="1225">
        <v>8.9833162899999994</v>
      </c>
      <c r="J36" s="1225">
        <v>2.7337339100000002</v>
      </c>
      <c r="K36" s="1225">
        <v>692.93712264999999</v>
      </c>
      <c r="L36" s="1593"/>
      <c r="M36" s="1225">
        <v>99.21980434000001</v>
      </c>
      <c r="N36" s="1225">
        <v>0</v>
      </c>
      <c r="O36" s="1225">
        <v>1.6679496999999999</v>
      </c>
      <c r="P36" s="1225">
        <v>96.436794059999997</v>
      </c>
      <c r="Q36" s="1225">
        <v>0</v>
      </c>
      <c r="R36" s="1225"/>
      <c r="S36" s="1225">
        <v>0.39236149999999997</v>
      </c>
      <c r="T36" s="1225">
        <v>0</v>
      </c>
      <c r="U36" s="1225">
        <v>73.708401219999999</v>
      </c>
      <c r="V36" s="1225">
        <v>2.3466016500000002</v>
      </c>
      <c r="W36" s="1225">
        <v>0</v>
      </c>
      <c r="X36" s="1226">
        <v>989.79231598000013</v>
      </c>
      <c r="Y36" s="1225">
        <v>0.44789333000000003</v>
      </c>
      <c r="Z36" s="1226">
        <v>990.24020931000018</v>
      </c>
    </row>
    <row r="37" spans="1:26" s="1232" customFormat="1" ht="29.25" customHeight="1" x14ac:dyDescent="0.25">
      <c r="A37" s="1229" t="s">
        <v>407</v>
      </c>
      <c r="B37" s="1239">
        <v>286.9415922199999</v>
      </c>
      <c r="C37" s="1239">
        <v>2244.6185247100002</v>
      </c>
      <c r="D37" s="1239">
        <v>97.169757730000015</v>
      </c>
      <c r="E37" s="1239">
        <v>117.27889079999996</v>
      </c>
      <c r="F37" s="1239">
        <v>302.05593489</v>
      </c>
      <c r="G37" s="1239">
        <v>7.7059293900000005</v>
      </c>
      <c r="H37" s="1239">
        <v>147.79393931000001</v>
      </c>
      <c r="I37" s="1239">
        <v>650.14833379000004</v>
      </c>
      <c r="J37" s="1239">
        <v>479.94990482999998</v>
      </c>
      <c r="K37" s="1239">
        <v>1054.72395465</v>
      </c>
      <c r="L37" s="1598">
        <v>0</v>
      </c>
      <c r="M37" s="1239">
        <v>1489.15300675</v>
      </c>
      <c r="N37" s="1239">
        <v>279.83905804</v>
      </c>
      <c r="O37" s="1239">
        <v>49.686257610000006</v>
      </c>
      <c r="P37" s="1239">
        <v>815.21159254999998</v>
      </c>
      <c r="Q37" s="1239">
        <v>18.149694429999997</v>
      </c>
      <c r="R37" s="1239">
        <v>0</v>
      </c>
      <c r="S37" s="1239">
        <v>23.355124979999999</v>
      </c>
      <c r="T37" s="1239">
        <v>175.56919142999999</v>
      </c>
      <c r="U37" s="1239">
        <v>1466.54218358</v>
      </c>
      <c r="V37" s="1239">
        <v>147.03665068000001</v>
      </c>
      <c r="W37" s="1239">
        <v>182.45071877999999</v>
      </c>
      <c r="X37" s="1240">
        <v>10035.38024115</v>
      </c>
      <c r="Y37" s="1239">
        <v>30.668879409999999</v>
      </c>
      <c r="Z37" s="1240">
        <v>10066.049120559999</v>
      </c>
    </row>
    <row r="38" spans="1:26" s="38" customFormat="1" ht="36" customHeight="1" x14ac:dyDescent="0.25">
      <c r="A38" s="1224" t="s">
        <v>408</v>
      </c>
      <c r="B38" s="1225">
        <v>21.485059460000002</v>
      </c>
      <c r="C38" s="1225">
        <v>730.81498165999994</v>
      </c>
      <c r="D38" s="1225">
        <v>10.53235671</v>
      </c>
      <c r="E38" s="1225">
        <v>63.916481670000003</v>
      </c>
      <c r="F38" s="1225">
        <v>285.95037413</v>
      </c>
      <c r="G38" s="1225">
        <v>0</v>
      </c>
      <c r="H38" s="1225">
        <v>29.247280000000003</v>
      </c>
      <c r="I38" s="1225">
        <v>185.04886493999996</v>
      </c>
      <c r="J38" s="1225">
        <v>25.300743739999998</v>
      </c>
      <c r="K38" s="1225">
        <v>5.39880812</v>
      </c>
      <c r="L38" s="1593"/>
      <c r="M38" s="1225">
        <v>23.564958290000007</v>
      </c>
      <c r="N38" s="1225">
        <v>140.06782274999969</v>
      </c>
      <c r="O38" s="1225">
        <v>0.69534447999999993</v>
      </c>
      <c r="P38" s="1225">
        <v>8.8500336400000013</v>
      </c>
      <c r="Q38" s="1225">
        <v>2.7702092299999999</v>
      </c>
      <c r="R38" s="1225"/>
      <c r="S38" s="1225">
        <v>5.4966315900000007</v>
      </c>
      <c r="T38" s="1225">
        <v>5.2407957400000003</v>
      </c>
      <c r="U38" s="1225">
        <v>548.30337163000002</v>
      </c>
      <c r="V38" s="1225">
        <v>0</v>
      </c>
      <c r="W38" s="1225">
        <v>24.033525040000001</v>
      </c>
      <c r="X38" s="1226">
        <v>2116.7176428199996</v>
      </c>
      <c r="Y38" s="1225">
        <v>6.6200679999999998E-2</v>
      </c>
      <c r="Z38" s="1226">
        <v>2116.7838434999994</v>
      </c>
    </row>
    <row r="39" spans="1:26" s="38" customFormat="1" ht="36" customHeight="1" x14ac:dyDescent="0.25">
      <c r="A39" s="1224" t="s">
        <v>409</v>
      </c>
      <c r="B39" s="1225">
        <v>0</v>
      </c>
      <c r="C39" s="1225">
        <v>2.4146946099999997</v>
      </c>
      <c r="D39" s="1225">
        <v>-4.7977439999999998</v>
      </c>
      <c r="E39" s="1225">
        <v>34.058445580000026</v>
      </c>
      <c r="F39" s="1225">
        <v>0</v>
      </c>
      <c r="G39" s="1225">
        <v>0</v>
      </c>
      <c r="H39" s="1225">
        <v>-0.22564294000000001</v>
      </c>
      <c r="I39" s="1225">
        <v>0</v>
      </c>
      <c r="J39" s="1225">
        <v>-0.83703101000000002</v>
      </c>
      <c r="K39" s="1225">
        <v>3.8158690000000002E-2</v>
      </c>
      <c r="L39" s="1593"/>
      <c r="M39" s="1225">
        <v>27.535847410000002</v>
      </c>
      <c r="N39" s="1225">
        <v>-1.0490184599999999</v>
      </c>
      <c r="O39" s="1225">
        <v>9.7571205899999995</v>
      </c>
      <c r="P39" s="1225">
        <v>0.44407418999999998</v>
      </c>
      <c r="Q39" s="1225">
        <v>0.30590176000000002</v>
      </c>
      <c r="R39" s="1225"/>
      <c r="S39" s="1225">
        <v>-1.6048880000000005E-2</v>
      </c>
      <c r="T39" s="1225">
        <v>-7.5090000000000003</v>
      </c>
      <c r="U39" s="1225">
        <v>43.616820340000004</v>
      </c>
      <c r="V39" s="1225">
        <v>0</v>
      </c>
      <c r="W39" s="1225">
        <v>0.77354756000000002</v>
      </c>
      <c r="X39" s="1226">
        <v>104.51012544000002</v>
      </c>
      <c r="Y39" s="1225">
        <v>0</v>
      </c>
      <c r="Z39" s="1226">
        <v>104.51012544000002</v>
      </c>
    </row>
    <row r="40" spans="1:26" s="38" customFormat="1" ht="36" customHeight="1" x14ac:dyDescent="0.25">
      <c r="A40" s="1224" t="s">
        <v>410</v>
      </c>
      <c r="B40" s="1241">
        <v>0</v>
      </c>
      <c r="C40" s="1241">
        <v>0</v>
      </c>
      <c r="D40" s="1241">
        <v>0</v>
      </c>
      <c r="E40" s="1241">
        <v>0</v>
      </c>
      <c r="F40" s="1241">
        <v>0</v>
      </c>
      <c r="G40" s="1241">
        <v>0</v>
      </c>
      <c r="H40" s="1241"/>
      <c r="I40" s="1241">
        <v>0</v>
      </c>
      <c r="J40" s="1241">
        <v>0</v>
      </c>
      <c r="K40" s="1241">
        <v>0</v>
      </c>
      <c r="L40" s="1599"/>
      <c r="M40" s="1241">
        <v>0</v>
      </c>
      <c r="N40" s="1241">
        <v>0</v>
      </c>
      <c r="O40" s="1241">
        <v>0</v>
      </c>
      <c r="P40" s="1241">
        <v>0</v>
      </c>
      <c r="Q40" s="1241">
        <v>0</v>
      </c>
      <c r="R40" s="1241"/>
      <c r="S40" s="1241">
        <v>0</v>
      </c>
      <c r="T40" s="1241">
        <v>0</v>
      </c>
      <c r="U40" s="1241">
        <v>0</v>
      </c>
      <c r="V40" s="1241">
        <v>0</v>
      </c>
      <c r="W40" s="1241">
        <v>0</v>
      </c>
      <c r="X40" s="1242">
        <v>0</v>
      </c>
      <c r="Y40" s="1241">
        <v>0</v>
      </c>
      <c r="Z40" s="1242">
        <v>0</v>
      </c>
    </row>
    <row r="41" spans="1:26" s="38" customFormat="1" ht="29.25" customHeight="1" x14ac:dyDescent="0.25">
      <c r="A41" s="1224" t="s">
        <v>411</v>
      </c>
      <c r="B41" s="1225">
        <v>3.40150263</v>
      </c>
      <c r="C41" s="1225">
        <v>39.428497049999997</v>
      </c>
      <c r="D41" s="1225">
        <v>3.46036104</v>
      </c>
      <c r="E41" s="1225">
        <v>14.41935590000001</v>
      </c>
      <c r="F41" s="1225">
        <v>18.116158719999998</v>
      </c>
      <c r="G41" s="1225">
        <v>0.13229109999999999</v>
      </c>
      <c r="H41" s="1225">
        <v>0.64398115</v>
      </c>
      <c r="I41" s="1225">
        <v>33.363037810000009</v>
      </c>
      <c r="J41" s="1225">
        <v>12.42997673</v>
      </c>
      <c r="K41" s="1225">
        <v>46.917930370000008</v>
      </c>
      <c r="L41" s="1593"/>
      <c r="M41" s="1225">
        <v>30.195491120000003</v>
      </c>
      <c r="N41" s="1225">
        <v>42.788403899999985</v>
      </c>
      <c r="O41" s="1225">
        <v>0.51110134000000007</v>
      </c>
      <c r="P41" s="1225">
        <v>13.48390352</v>
      </c>
      <c r="Q41" s="1225">
        <v>3.5630349499999996</v>
      </c>
      <c r="R41" s="1225"/>
      <c r="S41" s="1225">
        <v>1.8789729600000005</v>
      </c>
      <c r="T41" s="1225">
        <v>2.9647759800000006</v>
      </c>
      <c r="U41" s="1225">
        <v>123.81558493000001</v>
      </c>
      <c r="V41" s="1225">
        <v>1.5175447999999998</v>
      </c>
      <c r="W41" s="1225">
        <v>1.6210637399999999</v>
      </c>
      <c r="X41" s="1226">
        <v>394.65296974000006</v>
      </c>
      <c r="Y41" s="1225">
        <v>0.25077442</v>
      </c>
      <c r="Z41" s="1226">
        <v>394.90374416000009</v>
      </c>
    </row>
    <row r="42" spans="1:26" s="38" customFormat="1" ht="29.25" customHeight="1" x14ac:dyDescent="0.25">
      <c r="A42" s="1224" t="s">
        <v>412</v>
      </c>
      <c r="B42" s="1225">
        <v>25.528315249999999</v>
      </c>
      <c r="C42" s="1225">
        <v>223.27044701</v>
      </c>
      <c r="D42" s="1225">
        <v>0.68874599999999997</v>
      </c>
      <c r="E42" s="1225">
        <v>26.434808340000011</v>
      </c>
      <c r="F42" s="1225">
        <v>25.22322471</v>
      </c>
      <c r="G42" s="1225">
        <v>6.0558470000000003E-2</v>
      </c>
      <c r="H42" s="1225">
        <v>6.2031773299999999</v>
      </c>
      <c r="I42" s="1225">
        <v>92.539746409999992</v>
      </c>
      <c r="J42" s="1225">
        <v>6.5786294000000005</v>
      </c>
      <c r="K42" s="1225">
        <v>59.539391219999999</v>
      </c>
      <c r="L42" s="1593"/>
      <c r="M42" s="1225">
        <v>56.777867270000009</v>
      </c>
      <c r="N42" s="1225">
        <v>14.95161939999997</v>
      </c>
      <c r="O42" s="1225">
        <v>2.74212173</v>
      </c>
      <c r="P42" s="1225">
        <v>0</v>
      </c>
      <c r="Q42" s="1225">
        <v>2.3056032199999996</v>
      </c>
      <c r="R42" s="1225"/>
      <c r="S42" s="1225">
        <v>1.5018912799999999</v>
      </c>
      <c r="T42" s="1225">
        <v>30.402465410000001</v>
      </c>
      <c r="U42" s="1225">
        <v>75.680878650000011</v>
      </c>
      <c r="V42" s="1225">
        <v>1.7150220500000002</v>
      </c>
      <c r="W42" s="1225">
        <v>9.3965028899999989</v>
      </c>
      <c r="X42" s="1226">
        <v>661.54101603999993</v>
      </c>
      <c r="Y42" s="1225">
        <v>0.40496900000000002</v>
      </c>
      <c r="Z42" s="1226">
        <v>661.94598503999998</v>
      </c>
    </row>
    <row r="43" spans="1:26" s="38" customFormat="1" ht="29.25" customHeight="1" x14ac:dyDescent="0.25">
      <c r="A43" s="1224" t="s">
        <v>413</v>
      </c>
      <c r="B43" s="1225">
        <v>19.872844290000028</v>
      </c>
      <c r="C43" s="1225">
        <v>63.875533439999998</v>
      </c>
      <c r="D43" s="1225">
        <v>1.4924362799999999</v>
      </c>
      <c r="E43" s="1225">
        <v>6.9075320700000002</v>
      </c>
      <c r="F43" s="1225">
        <v>8.2832769400000004</v>
      </c>
      <c r="G43" s="1225">
        <v>3.5016150000000003E-2</v>
      </c>
      <c r="H43" s="1225">
        <v>0.50936350999999991</v>
      </c>
      <c r="I43" s="1225">
        <v>44.87198978</v>
      </c>
      <c r="J43" s="1225">
        <v>29.641218210000002</v>
      </c>
      <c r="K43" s="1225">
        <v>8.5310958900000013</v>
      </c>
      <c r="L43" s="1593"/>
      <c r="M43" s="1225">
        <v>44.962677840000005</v>
      </c>
      <c r="N43" s="1225">
        <v>13.883400959999991</v>
      </c>
      <c r="O43" s="1225">
        <v>0.69163490999999999</v>
      </c>
      <c r="P43" s="1225">
        <v>0.38656790999999996</v>
      </c>
      <c r="Q43" s="1225">
        <v>2.0975685599999996</v>
      </c>
      <c r="R43" s="1225"/>
      <c r="S43" s="1225">
        <v>0.16125545000000008</v>
      </c>
      <c r="T43" s="1225">
        <v>1.4225503599999998</v>
      </c>
      <c r="U43" s="1225">
        <v>50.566077130000004</v>
      </c>
      <c r="V43" s="1225">
        <v>1.52878855</v>
      </c>
      <c r="W43" s="1225">
        <v>6.2497762600000009</v>
      </c>
      <c r="X43" s="1226">
        <v>305.97060449000003</v>
      </c>
      <c r="Y43" s="1225">
        <v>0.18379461999999999</v>
      </c>
      <c r="Z43" s="1226">
        <v>306.15439911000004</v>
      </c>
    </row>
    <row r="44" spans="1:26" s="38" customFormat="1" ht="29.25" customHeight="1" x14ac:dyDescent="0.25">
      <c r="A44" s="1224" t="s">
        <v>414</v>
      </c>
      <c r="B44" s="1225">
        <v>28.81128358999996</v>
      </c>
      <c r="C44" s="1225">
        <v>329.86125623000004</v>
      </c>
      <c r="D44" s="1225">
        <v>3.6</v>
      </c>
      <c r="E44" s="1225">
        <v>52.081688399999997</v>
      </c>
      <c r="F44" s="1225">
        <v>5.1934009999999997</v>
      </c>
      <c r="G44" s="1225">
        <v>0.85</v>
      </c>
      <c r="H44" s="1225">
        <v>27.093615130000003</v>
      </c>
      <c r="I44" s="1225">
        <v>994.19267868000009</v>
      </c>
      <c r="J44" s="1225">
        <v>95.827005920000005</v>
      </c>
      <c r="K44" s="1225">
        <v>21.513623410000001</v>
      </c>
      <c r="L44" s="1593"/>
      <c r="M44" s="1225">
        <v>85.569978460000002</v>
      </c>
      <c r="N44" s="1225">
        <v>12.679847499999971</v>
      </c>
      <c r="O44" s="1225">
        <v>9.8141545399999988</v>
      </c>
      <c r="P44" s="1225">
        <v>61.634869209999998</v>
      </c>
      <c r="Q44" s="1225">
        <v>11.511202999999998</v>
      </c>
      <c r="R44" s="1225"/>
      <c r="S44" s="1225">
        <v>8.6295575000000007</v>
      </c>
      <c r="T44" s="1225">
        <v>11.290454</v>
      </c>
      <c r="U44" s="1225">
        <v>180.71747176999989</v>
      </c>
      <c r="V44" s="1225">
        <v>80.102411500000017</v>
      </c>
      <c r="W44" s="1225">
        <v>32.094690580000005</v>
      </c>
      <c r="X44" s="1226">
        <v>2053.0691904199998</v>
      </c>
      <c r="Y44" s="1225">
        <v>10.7000776</v>
      </c>
      <c r="Z44" s="1226">
        <v>2063.7692680199998</v>
      </c>
    </row>
    <row r="45" spans="1:26" s="38" customFormat="1" ht="29.25" customHeight="1" x14ac:dyDescent="0.25">
      <c r="A45" s="1224" t="s">
        <v>708</v>
      </c>
      <c r="B45" s="1225">
        <v>51.839143759999956</v>
      </c>
      <c r="C45" s="1225">
        <v>511.03224781</v>
      </c>
      <c r="D45" s="1225">
        <v>13.73588709</v>
      </c>
      <c r="E45" s="1225">
        <v>34.870067219999861</v>
      </c>
      <c r="F45" s="1225">
        <v>236.15865849000002</v>
      </c>
      <c r="G45" s="1225">
        <v>1.8367480000000002E-2</v>
      </c>
      <c r="H45" s="1225">
        <v>17.711698649999999</v>
      </c>
      <c r="I45" s="1225">
        <v>721.38993647000007</v>
      </c>
      <c r="J45" s="1225">
        <v>30.120214470000001</v>
      </c>
      <c r="K45" s="1225">
        <v>261.04652362000002</v>
      </c>
      <c r="L45" s="1593"/>
      <c r="M45" s="1225">
        <v>3.9224843900000006</v>
      </c>
      <c r="N45" s="1225">
        <v>25.790975060000051</v>
      </c>
      <c r="O45" s="1225">
        <v>5.9364691100000098</v>
      </c>
      <c r="P45" s="1225">
        <v>286.11019706999997</v>
      </c>
      <c r="Q45" s="1225">
        <v>3.1455048499999996</v>
      </c>
      <c r="R45" s="1225"/>
      <c r="S45" s="1225">
        <v>1.5866225900000002</v>
      </c>
      <c r="T45" s="1225">
        <v>30.121869380000003</v>
      </c>
      <c r="U45" s="1225">
        <v>451.27544783999997</v>
      </c>
      <c r="V45" s="1225">
        <v>28.372264520000002</v>
      </c>
      <c r="W45" s="1225">
        <v>62.320162279999998</v>
      </c>
      <c r="X45" s="1226">
        <v>2776.5047421500003</v>
      </c>
      <c r="Y45" s="1225">
        <v>0.8283158100000001</v>
      </c>
      <c r="Z45" s="1226">
        <v>2777.3330579600001</v>
      </c>
    </row>
    <row r="46" spans="1:26" s="38" customFormat="1" ht="29.25" customHeight="1" x14ac:dyDescent="0.25">
      <c r="A46" s="1224" t="s">
        <v>415</v>
      </c>
      <c r="B46" s="1225">
        <v>0</v>
      </c>
      <c r="C46" s="1225">
        <v>54.307230579999995</v>
      </c>
      <c r="D46" s="1225">
        <v>1.2481466799999998</v>
      </c>
      <c r="E46" s="1225">
        <v>1.5499999999999999E-3</v>
      </c>
      <c r="F46" s="1225">
        <v>5.9855517699999998</v>
      </c>
      <c r="G46" s="1225">
        <v>0.12542629999999999</v>
      </c>
      <c r="H46" s="1225">
        <v>7.8636266600000013</v>
      </c>
      <c r="I46" s="1225">
        <v>5.8825506400000007</v>
      </c>
      <c r="J46" s="1225">
        <v>3.1083806000000003</v>
      </c>
      <c r="K46" s="1225">
        <v>0.40078343999999994</v>
      </c>
      <c r="L46" s="1593"/>
      <c r="M46" s="1225">
        <v>34.785621480000003</v>
      </c>
      <c r="N46" s="1225">
        <v>2.5336184399999961</v>
      </c>
      <c r="O46" s="1225">
        <v>0.47266410999999997</v>
      </c>
      <c r="P46" s="1225">
        <v>0</v>
      </c>
      <c r="Q46" s="1225">
        <v>0.95986553999999991</v>
      </c>
      <c r="R46" s="1225"/>
      <c r="S46" s="1225">
        <v>0.85200000000000009</v>
      </c>
      <c r="T46" s="1225">
        <v>1.7866659599999999</v>
      </c>
      <c r="U46" s="1225">
        <v>12.678958300000001</v>
      </c>
      <c r="V46" s="1225">
        <v>0.7855039399999999</v>
      </c>
      <c r="W46" s="1225">
        <v>6.9404670000000002E-2</v>
      </c>
      <c r="X46" s="1226">
        <v>133.84754911000002</v>
      </c>
      <c r="Y46" s="1225">
        <v>3.8495955499999996</v>
      </c>
      <c r="Z46" s="1226">
        <v>137.69714466000002</v>
      </c>
    </row>
    <row r="47" spans="1:26" s="38" customFormat="1" ht="29.25" customHeight="1" x14ac:dyDescent="0.25">
      <c r="A47" s="1224" t="s">
        <v>416</v>
      </c>
      <c r="B47" s="1225">
        <v>16.229795630000009</v>
      </c>
      <c r="C47" s="1225">
        <v>225.4299603</v>
      </c>
      <c r="D47" s="1225">
        <v>46.461994900000001</v>
      </c>
      <c r="E47" s="1225">
        <v>39.246323229999994</v>
      </c>
      <c r="F47" s="1225">
        <v>137.74603611000001</v>
      </c>
      <c r="G47" s="1225">
        <v>4.8971000000000001E-2</v>
      </c>
      <c r="H47" s="1225">
        <v>128.11675719000002</v>
      </c>
      <c r="I47" s="1225">
        <v>391.53489694000007</v>
      </c>
      <c r="J47" s="1225">
        <v>87.528336899999999</v>
      </c>
      <c r="K47" s="1225">
        <v>348.91180543000002</v>
      </c>
      <c r="L47" s="1593"/>
      <c r="M47" s="1225">
        <v>320.60978592999999</v>
      </c>
      <c r="N47" s="1225">
        <v>46.056903000000027</v>
      </c>
      <c r="O47" s="1225">
        <v>1.9861502799999962</v>
      </c>
      <c r="P47" s="1225">
        <v>116.62914673</v>
      </c>
      <c r="Q47" s="1225">
        <v>1.7656042499999998</v>
      </c>
      <c r="R47" s="1225"/>
      <c r="S47" s="1225">
        <v>1.6062479200000002</v>
      </c>
      <c r="T47" s="1225">
        <v>6.4200000000000004E-3</v>
      </c>
      <c r="U47" s="1225">
        <v>453.09742826999997</v>
      </c>
      <c r="V47" s="1225">
        <v>9.9081884999999996</v>
      </c>
      <c r="W47" s="1225">
        <v>3.3669159</v>
      </c>
      <c r="X47" s="1226">
        <v>2376.2876684100002</v>
      </c>
      <c r="Y47" s="1225">
        <v>8.1320000000000003E-2</v>
      </c>
      <c r="Z47" s="1226">
        <v>2376.3689884099999</v>
      </c>
    </row>
    <row r="48" spans="1:26" s="38" customFormat="1" ht="29.25" customHeight="1" x14ac:dyDescent="0.25">
      <c r="A48" s="1224" t="s">
        <v>417</v>
      </c>
      <c r="B48" s="1225">
        <v>1.1476980800000001</v>
      </c>
      <c r="C48" s="1225">
        <v>5.29155335</v>
      </c>
      <c r="D48" s="1225">
        <v>2.09374912</v>
      </c>
      <c r="E48" s="1225">
        <v>1.9593655699999961</v>
      </c>
      <c r="F48" s="1225">
        <v>1.9585118100000001</v>
      </c>
      <c r="G48" s="1225">
        <v>1.9577520000000001E-2</v>
      </c>
      <c r="H48" s="1225">
        <v>5.465723810000001</v>
      </c>
      <c r="I48" s="1225">
        <v>9.4762301000000022</v>
      </c>
      <c r="J48" s="1225">
        <v>3.5937892599999999</v>
      </c>
      <c r="K48" s="1225">
        <v>61.35587116</v>
      </c>
      <c r="L48" s="1593"/>
      <c r="M48" s="1225">
        <v>4.0669490000000001</v>
      </c>
      <c r="N48" s="1225">
        <v>0.54793032999999991</v>
      </c>
      <c r="O48" s="1225">
        <v>3.3570629999999997E-2</v>
      </c>
      <c r="P48" s="1225">
        <v>8.4135561800000005</v>
      </c>
      <c r="Q48" s="1225">
        <v>0.16705404999999995</v>
      </c>
      <c r="R48" s="1225"/>
      <c r="S48" s="1225">
        <v>1.0631391499999998</v>
      </c>
      <c r="T48" s="1225">
        <v>2.4155845899999999</v>
      </c>
      <c r="U48" s="1225">
        <v>17.910649710000019</v>
      </c>
      <c r="V48" s="1225">
        <v>0.55656167999999995</v>
      </c>
      <c r="W48" s="1225">
        <v>0.54129714000000007</v>
      </c>
      <c r="X48" s="1226">
        <v>128.07836224000002</v>
      </c>
      <c r="Y48" s="1225">
        <v>0.68088099999999996</v>
      </c>
      <c r="Z48" s="1226">
        <v>128.75924324000002</v>
      </c>
    </row>
    <row r="49" spans="1:26" s="38" customFormat="1" ht="29.25" customHeight="1" x14ac:dyDescent="0.25">
      <c r="A49" s="1224" t="s">
        <v>418</v>
      </c>
      <c r="B49" s="1225">
        <v>0</v>
      </c>
      <c r="C49" s="1225">
        <v>0</v>
      </c>
      <c r="D49" s="1225">
        <v>2.8000000000000001E-2</v>
      </c>
      <c r="E49" s="1225">
        <v>0.03</v>
      </c>
      <c r="F49" s="1225">
        <v>2.1535899999999999</v>
      </c>
      <c r="G49" s="1225">
        <v>0</v>
      </c>
      <c r="H49" s="1225">
        <v>1.7549999999999999</v>
      </c>
      <c r="I49" s="1225">
        <v>0.43541000000000002</v>
      </c>
      <c r="J49" s="1225">
        <v>0</v>
      </c>
      <c r="K49" s="1225">
        <v>0.64861741000000006</v>
      </c>
      <c r="L49" s="1593"/>
      <c r="M49" s="1225">
        <v>54.701552430000007</v>
      </c>
      <c r="N49" s="1225">
        <v>5.6549501900000001</v>
      </c>
      <c r="O49" s="1225">
        <v>3.2500000000000001E-2</v>
      </c>
      <c r="P49" s="1225">
        <v>0.73640972999999998</v>
      </c>
      <c r="Q49" s="1225">
        <v>0.01</v>
      </c>
      <c r="R49" s="1225"/>
      <c r="S49" s="1225">
        <v>0.12000000000000001</v>
      </c>
      <c r="T49" s="1225">
        <v>4.2694999999999997E-2</v>
      </c>
      <c r="U49" s="1225">
        <v>0</v>
      </c>
      <c r="V49" s="1225">
        <v>3.2995999999999998E-2</v>
      </c>
      <c r="W49" s="1225">
        <v>0.13</v>
      </c>
      <c r="X49" s="1226">
        <v>66.511720760000003</v>
      </c>
      <c r="Y49" s="1225">
        <v>7.302786E-2</v>
      </c>
      <c r="Z49" s="1226">
        <v>66.584748619999999</v>
      </c>
    </row>
    <row r="50" spans="1:26" s="38" customFormat="1" ht="29.25" customHeight="1" x14ac:dyDescent="0.25">
      <c r="A50" s="1224" t="s">
        <v>419</v>
      </c>
      <c r="B50" s="1225">
        <v>3.4933111299999999</v>
      </c>
      <c r="C50" s="1225">
        <v>7.4493761100000002</v>
      </c>
      <c r="D50" s="1225">
        <v>1.0943426399999998</v>
      </c>
      <c r="E50" s="1225">
        <v>7.2593953499999992</v>
      </c>
      <c r="F50" s="1225">
        <v>7.2831072699999995</v>
      </c>
      <c r="G50" s="1225">
        <v>0.25284185999999997</v>
      </c>
      <c r="H50" s="1225">
        <v>2.8377733199999997</v>
      </c>
      <c r="I50" s="1225">
        <v>1.7647919999999999</v>
      </c>
      <c r="J50" s="1225">
        <v>6.3304782800000003</v>
      </c>
      <c r="K50" s="1225">
        <v>11.386674899999999</v>
      </c>
      <c r="L50" s="1593"/>
      <c r="M50" s="1225">
        <v>8.5778226300000036</v>
      </c>
      <c r="N50" s="1225">
        <v>5.53202792</v>
      </c>
      <c r="O50" s="1225">
        <v>1.766833510000005</v>
      </c>
      <c r="P50" s="1225">
        <v>0</v>
      </c>
      <c r="Q50" s="1225">
        <v>0.48153109999999993</v>
      </c>
      <c r="R50" s="1225"/>
      <c r="S50" s="1225">
        <v>0.59660889999999989</v>
      </c>
      <c r="T50" s="1225">
        <v>0</v>
      </c>
      <c r="U50" s="1225">
        <v>0</v>
      </c>
      <c r="V50" s="1225">
        <v>9.2067966199999987</v>
      </c>
      <c r="W50" s="1225">
        <v>3.1929454299999995</v>
      </c>
      <c r="X50" s="1226">
        <v>78.506658970000004</v>
      </c>
      <c r="Y50" s="1225">
        <v>1.5508994599999999</v>
      </c>
      <c r="Z50" s="1226">
        <v>80.05755843</v>
      </c>
    </row>
    <row r="51" spans="1:26" s="38" customFormat="1" ht="29.25" customHeight="1" x14ac:dyDescent="0.25">
      <c r="A51" s="1224" t="s">
        <v>420</v>
      </c>
      <c r="B51" s="1225">
        <v>156.64788093999999</v>
      </c>
      <c r="C51" s="1225">
        <v>12.085293400000001</v>
      </c>
      <c r="D51" s="1225">
        <v>13.31633547</v>
      </c>
      <c r="E51" s="1225">
        <v>-26.85399509000003</v>
      </c>
      <c r="F51" s="1225">
        <v>19.85283008</v>
      </c>
      <c r="G51" s="1225">
        <v>0.29555923000000001</v>
      </c>
      <c r="H51" s="1225">
        <v>5.7352140000000003E-2</v>
      </c>
      <c r="I51" s="1225">
        <v>0</v>
      </c>
      <c r="J51" s="1225">
        <v>0.83345289</v>
      </c>
      <c r="K51" s="1225">
        <v>0</v>
      </c>
      <c r="L51" s="1593"/>
      <c r="M51" s="1225">
        <v>0.53913042000000011</v>
      </c>
      <c r="N51" s="1225">
        <v>1.6084782099999999</v>
      </c>
      <c r="O51" s="1225">
        <v>0.31135856000000001</v>
      </c>
      <c r="P51" s="1225">
        <v>9.5930701500000009</v>
      </c>
      <c r="Q51" s="1225">
        <v>3.5309999999999999E-5</v>
      </c>
      <c r="R51" s="1225"/>
      <c r="S51" s="1225">
        <v>0</v>
      </c>
      <c r="T51" s="1225">
        <v>0</v>
      </c>
      <c r="U51" s="1225">
        <v>10.885078539999999</v>
      </c>
      <c r="V51" s="1225">
        <v>0.76938421000000012</v>
      </c>
      <c r="W51" s="1225">
        <v>0.10834816</v>
      </c>
      <c r="X51" s="1226">
        <v>200.04959261999991</v>
      </c>
      <c r="Y51" s="1225">
        <v>4.3179290000000002E-2</v>
      </c>
      <c r="Z51" s="1226">
        <v>200.09277190999993</v>
      </c>
    </row>
    <row r="52" spans="1:26" s="38" customFormat="1" ht="29.25" customHeight="1" x14ac:dyDescent="0.25">
      <c r="A52" s="1224" t="s">
        <v>421</v>
      </c>
      <c r="B52" s="1225">
        <v>183.39500378000039</v>
      </c>
      <c r="C52" s="1225">
        <v>2799.8901239299998</v>
      </c>
      <c r="D52" s="1225">
        <v>30.871993230000001</v>
      </c>
      <c r="E52" s="1225">
        <v>932.58389871999998</v>
      </c>
      <c r="F52" s="1225">
        <v>127.45782380999999</v>
      </c>
      <c r="G52" s="1225">
        <v>0.94729334999999992</v>
      </c>
      <c r="H52" s="1225">
        <v>99.927258690000002</v>
      </c>
      <c r="I52" s="1225">
        <v>2289.005491410001</v>
      </c>
      <c r="J52" s="1225">
        <v>262.47347263</v>
      </c>
      <c r="K52" s="1225">
        <v>1179.3976131500001</v>
      </c>
      <c r="L52" s="1593"/>
      <c r="M52" s="1225">
        <v>-131.8346573</v>
      </c>
      <c r="N52" s="1225">
        <v>96.280914069999994</v>
      </c>
      <c r="O52" s="1225">
        <v>14.60961927</v>
      </c>
      <c r="P52" s="1225">
        <v>797.47324299028799</v>
      </c>
      <c r="Q52" s="1225">
        <v>11.161807439999999</v>
      </c>
      <c r="R52" s="1225"/>
      <c r="S52" s="1225">
        <v>13.535118730000002</v>
      </c>
      <c r="T52" s="1225">
        <v>391.62619889000001</v>
      </c>
      <c r="U52" s="1225">
        <v>82.015554509999902</v>
      </c>
      <c r="V52" s="1225">
        <v>163.35230970000001</v>
      </c>
      <c r="W52" s="1225">
        <v>3.6305770299999995</v>
      </c>
      <c r="X52" s="1226">
        <v>9347.8006580302917</v>
      </c>
      <c r="Y52" s="1225">
        <v>4.0149240299999995</v>
      </c>
      <c r="Z52" s="1226">
        <v>9351.8155820602915</v>
      </c>
    </row>
    <row r="53" spans="1:26" s="38" customFormat="1" ht="42" x14ac:dyDescent="0.25">
      <c r="A53" s="1236" t="s">
        <v>833</v>
      </c>
      <c r="B53" s="1225">
        <v>0</v>
      </c>
      <c r="C53" s="1225">
        <v>2007.174214369996</v>
      </c>
      <c r="D53" s="1225">
        <v>0</v>
      </c>
      <c r="E53" s="1225">
        <v>0</v>
      </c>
      <c r="F53" s="1225">
        <v>0</v>
      </c>
      <c r="G53" s="1225">
        <v>0</v>
      </c>
      <c r="H53" s="1225">
        <v>0</v>
      </c>
      <c r="I53" s="1225">
        <v>0</v>
      </c>
      <c r="J53" s="1225">
        <v>0</v>
      </c>
      <c r="K53" s="1225">
        <v>0</v>
      </c>
      <c r="L53" s="1593"/>
      <c r="M53" s="1225">
        <v>0</v>
      </c>
      <c r="N53" s="1225">
        <v>0</v>
      </c>
      <c r="O53" s="1225">
        <v>0</v>
      </c>
      <c r="P53" s="1225">
        <v>0</v>
      </c>
      <c r="Q53" s="1225">
        <v>0</v>
      </c>
      <c r="R53" s="1225"/>
      <c r="S53" s="1225">
        <v>0</v>
      </c>
      <c r="T53" s="1225">
        <v>0</v>
      </c>
      <c r="U53" s="1225">
        <v>0</v>
      </c>
      <c r="V53" s="1225">
        <v>0</v>
      </c>
      <c r="W53" s="1225">
        <v>0</v>
      </c>
      <c r="X53" s="1226">
        <v>2007.174214369996</v>
      </c>
      <c r="Y53" s="1225">
        <v>0</v>
      </c>
      <c r="Z53" s="1226">
        <v>2007.174214369996</v>
      </c>
    </row>
    <row r="54" spans="1:26" s="1232" customFormat="1" ht="36" customHeight="1" x14ac:dyDescent="0.25">
      <c r="A54" s="1229" t="s">
        <v>422</v>
      </c>
      <c r="B54" s="1239">
        <v>490.36677908000036</v>
      </c>
      <c r="C54" s="1239">
        <v>6279.0957335799958</v>
      </c>
      <c r="D54" s="1239">
        <v>118.09199245000001</v>
      </c>
      <c r="E54" s="1239">
        <v>1088.9399897099997</v>
      </c>
      <c r="F54" s="1239">
        <v>595.41217071000005</v>
      </c>
      <c r="G54" s="1239">
        <v>2.78590246</v>
      </c>
      <c r="H54" s="1239">
        <v>298.18532758000003</v>
      </c>
      <c r="I54" s="1239">
        <v>4584.456760240002</v>
      </c>
      <c r="J54" s="1239">
        <v>538.46495529000003</v>
      </c>
      <c r="K54" s="1239">
        <v>1999.64993</v>
      </c>
      <c r="L54" s="1598">
        <v>0</v>
      </c>
      <c r="M54" s="1239">
        <v>512.87470367000003</v>
      </c>
      <c r="N54" s="1239">
        <v>268.30906898000001</v>
      </c>
      <c r="O54" s="1239">
        <v>38.908177990000013</v>
      </c>
      <c r="P54" s="1239">
        <v>1294.4609634902879</v>
      </c>
      <c r="Q54" s="1239">
        <v>37.168812269999997</v>
      </c>
      <c r="R54" s="1239">
        <v>0</v>
      </c>
      <c r="S54" s="1239">
        <v>31.531414480000009</v>
      </c>
      <c r="T54" s="1239">
        <v>472.07967957</v>
      </c>
      <c r="U54" s="1239">
        <v>1458.6431296499995</v>
      </c>
      <c r="V54" s="1239">
        <v>297.84777207000002</v>
      </c>
      <c r="W54" s="1239">
        <v>122.72168407999999</v>
      </c>
      <c r="X54" s="1240">
        <v>20529.994947350286</v>
      </c>
      <c r="Y54" s="1239">
        <v>22.661758640000002</v>
      </c>
      <c r="Z54" s="1240">
        <v>20552.656705990285</v>
      </c>
    </row>
    <row r="55" spans="1:26" s="1232" customFormat="1" ht="36" customHeight="1" x14ac:dyDescent="0.25">
      <c r="A55" s="1229" t="s">
        <v>709</v>
      </c>
      <c r="B55" s="1240">
        <v>5116.6598528200011</v>
      </c>
      <c r="C55" s="1240">
        <v>44044.89266885</v>
      </c>
      <c r="D55" s="1240">
        <v>637.62724560000015</v>
      </c>
      <c r="E55" s="1240">
        <v>10293.315331309999</v>
      </c>
      <c r="F55" s="1240">
        <v>5562.0025956400004</v>
      </c>
      <c r="G55" s="1240">
        <v>35.546905850000002</v>
      </c>
      <c r="H55" s="1240">
        <v>2283.41610528</v>
      </c>
      <c r="I55" s="1240">
        <v>19638.039506950001</v>
      </c>
      <c r="J55" s="1240">
        <v>5566.2576706700011</v>
      </c>
      <c r="K55" s="1240">
        <v>12941.964718070001</v>
      </c>
      <c r="L55" s="1598">
        <v>0</v>
      </c>
      <c r="M55" s="1240">
        <v>15484.512513780004</v>
      </c>
      <c r="N55" s="1240">
        <v>3155.1938688099995</v>
      </c>
      <c r="O55" s="1240">
        <v>549.21261876000017</v>
      </c>
      <c r="P55" s="1240">
        <v>8050.4503555002884</v>
      </c>
      <c r="Q55" s="1240">
        <v>184.33784113000002</v>
      </c>
      <c r="R55" s="1240">
        <v>0</v>
      </c>
      <c r="S55" s="1240">
        <v>338.55395291999992</v>
      </c>
      <c r="T55" s="1240">
        <v>2119.4770939800001</v>
      </c>
      <c r="U55" s="1240">
        <v>16303.28103944</v>
      </c>
      <c r="V55" s="1240">
        <v>2412.3394010000002</v>
      </c>
      <c r="W55" s="1240">
        <v>2463.8824880399998</v>
      </c>
      <c r="X55" s="1240">
        <v>157180.96377440033</v>
      </c>
      <c r="Y55" s="1240">
        <v>1060.6072193700002</v>
      </c>
      <c r="Z55" s="1240">
        <v>158241.57099377032</v>
      </c>
    </row>
  </sheetData>
  <protectedRanges>
    <protectedRange sqref="A2" name="Range1_1"/>
  </protectedRanges>
  <mergeCells count="9">
    <mergeCell ref="A1:D1"/>
    <mergeCell ref="A2:D2"/>
    <mergeCell ref="Y4:Y5"/>
    <mergeCell ref="Z4:Z5"/>
    <mergeCell ref="A3:B3"/>
    <mergeCell ref="A4:A5"/>
    <mergeCell ref="B4:W4"/>
    <mergeCell ref="X4:X5"/>
    <mergeCell ref="V3:Z3"/>
  </mergeCells>
  <pageMargins left="0.23622047244094491" right="0.23622047244094491" top="0.74803149606299213" bottom="0.74803149606299213" header="0.31496062992125984" footer="0.31496062992125984"/>
  <pageSetup paperSize="9" scale="35" orientation="landscape" r:id="rId1"/>
  <headerFooter>
    <oddFooter>&amp;C23</oddFooter>
  </headerFooter>
  <rowBreaks count="1" manualBreakCount="1">
    <brk id="28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6" tint="0.79998168889431442"/>
    <pageSetUpPr fitToPage="1"/>
  </sheetPr>
  <dimension ref="A1:AE72"/>
  <sheetViews>
    <sheetView showGridLines="0" view="pageBreakPreview" zoomScale="70" zoomScaleNormal="40" zoomScaleSheetLayoutView="70" workbookViewId="0">
      <pane xSplit="2" ySplit="4" topLeftCell="L26" activePane="bottomRight" state="frozen"/>
      <selection activeCell="B3" sqref="B3"/>
      <selection pane="topRight" activeCell="B3" sqref="B3"/>
      <selection pane="bottomLeft" activeCell="B3" sqref="B3"/>
      <selection pane="bottomRight" activeCell="A2" sqref="A2:F2"/>
    </sheetView>
  </sheetViews>
  <sheetFormatPr defaultColWidth="9" defaultRowHeight="18" x14ac:dyDescent="0.25"/>
  <cols>
    <col min="1" max="1" width="60.09765625" style="327" customWidth="1"/>
    <col min="2" max="2" width="6.3984375" style="328" hidden="1" customWidth="1"/>
    <col min="3" max="3" width="13" style="328" bestFit="1" customWidth="1"/>
    <col min="4" max="4" width="14.3984375" style="328" bestFit="1" customWidth="1"/>
    <col min="5" max="5" width="12" style="1478" bestFit="1" customWidth="1"/>
    <col min="6" max="7" width="14.3984375" style="328" bestFit="1" customWidth="1"/>
    <col min="8" max="8" width="13.3984375" style="328" customWidth="1"/>
    <col min="9" max="9" width="13" style="328" bestFit="1" customWidth="1"/>
    <col min="10" max="10" width="14.3984375" style="328" bestFit="1" customWidth="1"/>
    <col min="11" max="11" width="13" style="328" bestFit="1" customWidth="1"/>
    <col min="12" max="13" width="14.3984375" style="328" bestFit="1" customWidth="1"/>
    <col min="14" max="14" width="12.69921875" style="328" bestFit="1" customWidth="1"/>
    <col min="15" max="15" width="13.296875" style="328" bestFit="1" customWidth="1"/>
    <col min="16" max="16" width="12" style="328" bestFit="1" customWidth="1"/>
    <col min="17" max="17" width="12.59765625" style="328" bestFit="1" customWidth="1"/>
    <col min="18" max="18" width="10.3984375" style="328" bestFit="1" customWidth="1"/>
    <col min="19" max="19" width="12.69921875" style="328" hidden="1" customWidth="1"/>
    <col min="20" max="20" width="11.3984375" style="1525" bestFit="1" customWidth="1"/>
    <col min="21" max="21" width="11.59765625" style="328" bestFit="1" customWidth="1"/>
    <col min="22" max="22" width="12.69921875" style="326" bestFit="1" customWidth="1"/>
    <col min="23" max="23" width="11.59765625" style="326" bestFit="1" customWidth="1"/>
    <col min="24" max="24" width="11.69921875" style="326" bestFit="1" customWidth="1"/>
    <col min="25" max="25" width="16.09765625" style="326" bestFit="1" customWidth="1"/>
    <col min="26" max="26" width="13.09765625" style="326" hidden="1" customWidth="1"/>
    <col min="27" max="27" width="10" style="326" customWidth="1"/>
    <col min="28" max="28" width="14.59765625" style="326" bestFit="1" customWidth="1"/>
    <col min="29" max="29" width="9" style="326"/>
    <col min="30" max="16384" width="9" style="297"/>
  </cols>
  <sheetData>
    <row r="1" spans="1:31" s="293" customFormat="1" ht="28.8" x14ac:dyDescent="0.55000000000000004">
      <c r="A1" s="1898" t="s">
        <v>931</v>
      </c>
      <c r="B1" s="1898"/>
      <c r="C1" s="1898"/>
      <c r="D1" s="1898"/>
      <c r="E1" s="1898"/>
      <c r="F1" s="1898"/>
      <c r="G1" s="1244"/>
      <c r="H1" s="1244"/>
      <c r="I1" s="1244"/>
      <c r="J1" s="1244"/>
      <c r="K1" s="1244"/>
      <c r="L1" s="1244"/>
      <c r="M1" s="1244"/>
      <c r="N1" s="1244"/>
      <c r="O1" s="1244"/>
      <c r="P1" s="1244"/>
      <c r="Q1" s="1244"/>
      <c r="R1" s="1244"/>
      <c r="S1" s="1244"/>
      <c r="T1" s="1512"/>
      <c r="U1" s="1244"/>
      <c r="V1" s="1244"/>
      <c r="W1" s="1244"/>
      <c r="X1" s="1244"/>
      <c r="Y1" s="292"/>
      <c r="Z1" s="292"/>
      <c r="AA1" s="292"/>
      <c r="AB1" s="292"/>
      <c r="AC1" s="292"/>
    </row>
    <row r="2" spans="1:31" s="293" customFormat="1" ht="28.8" x14ac:dyDescent="0.55000000000000004">
      <c r="A2" s="1898" t="s">
        <v>979</v>
      </c>
      <c r="B2" s="1898"/>
      <c r="C2" s="1898"/>
      <c r="D2" s="1898"/>
      <c r="E2" s="1898"/>
      <c r="F2" s="1898"/>
      <c r="G2" s="1245"/>
      <c r="H2" s="1245"/>
      <c r="I2" s="1245"/>
      <c r="J2" s="1245"/>
      <c r="K2" s="1245"/>
      <c r="L2" s="1245"/>
      <c r="M2" s="1245"/>
      <c r="N2" s="1245"/>
      <c r="O2" s="1245"/>
      <c r="P2" s="1245"/>
      <c r="Q2" s="1245"/>
      <c r="R2" s="1245"/>
      <c r="S2" s="1245"/>
      <c r="T2" s="1513"/>
      <c r="U2" s="1245"/>
      <c r="V2" s="1245"/>
      <c r="W2" s="1245"/>
      <c r="X2" s="1245"/>
      <c r="Y2" s="294"/>
      <c r="Z2" s="294"/>
      <c r="AA2" s="294"/>
      <c r="AB2" s="295"/>
      <c r="AC2" s="294"/>
    </row>
    <row r="3" spans="1:31" s="298" customFormat="1" x14ac:dyDescent="0.25">
      <c r="A3" s="1246"/>
      <c r="B3" s="1246"/>
      <c r="C3" s="1247"/>
      <c r="D3" s="1246"/>
      <c r="E3" s="1468"/>
      <c r="F3" s="1246"/>
      <c r="G3" s="1246"/>
      <c r="H3" s="1246"/>
      <c r="I3" s="1246"/>
      <c r="J3" s="1246"/>
      <c r="K3" s="1246"/>
      <c r="L3" s="1246"/>
      <c r="M3" s="1246"/>
      <c r="N3" s="1246"/>
      <c r="O3" s="1246"/>
      <c r="P3" s="1246"/>
      <c r="Q3" s="1246"/>
      <c r="R3" s="1246"/>
      <c r="S3" s="1246"/>
      <c r="T3" s="1514"/>
      <c r="U3" s="1246"/>
      <c r="V3" s="1248"/>
      <c r="W3" s="1248"/>
      <c r="X3" s="254"/>
      <c r="Y3" s="254"/>
      <c r="Z3" s="1897" t="s">
        <v>454</v>
      </c>
      <c r="AA3" s="1897"/>
      <c r="AB3" s="1897"/>
      <c r="AC3" s="1249"/>
    </row>
    <row r="4" spans="1:31" s="298" customFormat="1" ht="60" customHeight="1" x14ac:dyDescent="0.25">
      <c r="A4" s="1895" t="s">
        <v>0</v>
      </c>
      <c r="B4" s="1896"/>
      <c r="C4" s="1250" t="s">
        <v>636</v>
      </c>
      <c r="D4" s="1250" t="s">
        <v>159</v>
      </c>
      <c r="E4" s="1469" t="s">
        <v>694</v>
      </c>
      <c r="F4" s="1250" t="s">
        <v>160</v>
      </c>
      <c r="G4" s="1250" t="s">
        <v>161</v>
      </c>
      <c r="H4" s="1250" t="s">
        <v>162</v>
      </c>
      <c r="I4" s="1250" t="s">
        <v>163</v>
      </c>
      <c r="J4" s="1250" t="s">
        <v>164</v>
      </c>
      <c r="K4" s="1250" t="s">
        <v>165</v>
      </c>
      <c r="L4" s="1250" t="s">
        <v>166</v>
      </c>
      <c r="M4" s="1250" t="s">
        <v>690</v>
      </c>
      <c r="N4" s="1250" t="s">
        <v>167</v>
      </c>
      <c r="O4" s="1250" t="s">
        <v>168</v>
      </c>
      <c r="P4" s="1250" t="s">
        <v>169</v>
      </c>
      <c r="Q4" s="1250" t="s">
        <v>170</v>
      </c>
      <c r="R4" s="1250" t="s">
        <v>171</v>
      </c>
      <c r="S4" s="1250" t="s">
        <v>172</v>
      </c>
      <c r="T4" s="1250" t="s">
        <v>695</v>
      </c>
      <c r="U4" s="1250" t="s">
        <v>884</v>
      </c>
      <c r="V4" s="1250" t="s">
        <v>173</v>
      </c>
      <c r="W4" s="1250" t="s">
        <v>174</v>
      </c>
      <c r="X4" s="1250" t="s">
        <v>691</v>
      </c>
      <c r="Y4" s="1251" t="s">
        <v>175</v>
      </c>
      <c r="Z4" s="1251" t="s">
        <v>177</v>
      </c>
      <c r="AA4" s="1250" t="s">
        <v>178</v>
      </c>
      <c r="AB4" s="1251" t="s">
        <v>176</v>
      </c>
    </row>
    <row r="5" spans="1:31" s="1258" customFormat="1" ht="30" customHeight="1" x14ac:dyDescent="0.25">
      <c r="A5" s="1252" t="s">
        <v>68</v>
      </c>
      <c r="B5" s="1253"/>
      <c r="C5" s="535"/>
      <c r="D5" s="535"/>
      <c r="E5" s="1470"/>
      <c r="F5" s="535"/>
      <c r="G5" s="535"/>
      <c r="H5" s="1254"/>
      <c r="I5" s="1254"/>
      <c r="J5" s="1254"/>
      <c r="K5" s="1254"/>
      <c r="L5" s="1254"/>
      <c r="M5" s="1443"/>
      <c r="N5" s="1254"/>
      <c r="O5" s="1254"/>
      <c r="P5" s="1254"/>
      <c r="Q5" s="1254"/>
      <c r="R5" s="1254"/>
      <c r="S5" s="1254"/>
      <c r="T5" s="1515"/>
      <c r="U5" s="1254"/>
      <c r="V5" s="1255"/>
      <c r="W5" s="1254"/>
      <c r="X5" s="1256"/>
      <c r="Y5" s="1257">
        <v>0</v>
      </c>
      <c r="Z5" s="1257">
        <v>0</v>
      </c>
      <c r="AA5" s="1254"/>
      <c r="AB5" s="1257">
        <v>0</v>
      </c>
    </row>
    <row r="6" spans="1:31" s="1258" customFormat="1" ht="30" customHeight="1" x14ac:dyDescent="0.25">
      <c r="A6" s="1252" t="s">
        <v>542</v>
      </c>
      <c r="B6" s="1259"/>
      <c r="C6" s="532">
        <v>20710.250542715301</v>
      </c>
      <c r="D6" s="532">
        <v>847646.57983094989</v>
      </c>
      <c r="E6" s="1471">
        <v>6877.1767894000004</v>
      </c>
      <c r="F6" s="532">
        <v>207332.09167796999</v>
      </c>
      <c r="G6" s="532">
        <v>305142.41720642633</v>
      </c>
      <c r="H6" s="1260">
        <v>514.83829305000006</v>
      </c>
      <c r="I6" s="1260">
        <v>36575.610658159989</v>
      </c>
      <c r="J6" s="1260">
        <v>554382.46345745446</v>
      </c>
      <c r="K6" s="1260">
        <v>22128.972094560006</v>
      </c>
      <c r="L6" s="1260">
        <v>269749.65357068938</v>
      </c>
      <c r="M6" s="1444">
        <v>0</v>
      </c>
      <c r="N6" s="1260">
        <v>614765.69076056709</v>
      </c>
      <c r="O6" s="1260">
        <v>74181.537277923431</v>
      </c>
      <c r="P6" s="1260">
        <v>12690.806597982575</v>
      </c>
      <c r="Q6" s="1260">
        <v>149570.03607178002</v>
      </c>
      <c r="R6" s="1260">
        <v>2792.28382911263</v>
      </c>
      <c r="S6" s="1260">
        <v>0</v>
      </c>
      <c r="T6" s="1516">
        <v>5852.85080801</v>
      </c>
      <c r="U6" s="1260">
        <v>50578.687003729989</v>
      </c>
      <c r="V6" s="1260">
        <v>570494.45890354994</v>
      </c>
      <c r="W6" s="1260">
        <v>43537.832351200006</v>
      </c>
      <c r="X6" s="1260">
        <v>24935.445863580011</v>
      </c>
      <c r="Y6" s="1257">
        <v>3820459.6835888112</v>
      </c>
      <c r="Z6" s="1257"/>
      <c r="AA6" s="1260"/>
      <c r="AB6" s="1257">
        <v>3820459.6835888112</v>
      </c>
    </row>
    <row r="7" spans="1:31" s="1439" customFormat="1" ht="30" customHeight="1" x14ac:dyDescent="0.25">
      <c r="A7" s="1449" t="s">
        <v>70</v>
      </c>
      <c r="B7" s="1450"/>
      <c r="C7" s="1442">
        <v>20699.535519749999</v>
      </c>
      <c r="D7" s="1442">
        <v>752528.32926129992</v>
      </c>
      <c r="E7" s="1472">
        <v>6255.2901126100005</v>
      </c>
      <c r="F7" s="1442">
        <v>184912.67859577</v>
      </c>
      <c r="G7" s="1442">
        <v>265128.76437613356</v>
      </c>
      <c r="H7" s="1443">
        <v>290.48406073000001</v>
      </c>
      <c r="I7" s="1443">
        <v>33097.424477609995</v>
      </c>
      <c r="J7" s="1443">
        <v>542702.11891635996</v>
      </c>
      <c r="K7" s="1443">
        <v>21445.863435990002</v>
      </c>
      <c r="L7" s="1443">
        <v>251133.53227269938</v>
      </c>
      <c r="M7" s="1443">
        <v>0</v>
      </c>
      <c r="N7" s="1443">
        <v>532924.67728939978</v>
      </c>
      <c r="O7" s="1443">
        <v>67822.467854909992</v>
      </c>
      <c r="P7" s="1443">
        <v>7341.375641319999</v>
      </c>
      <c r="Q7" s="1443">
        <v>129051.53957781001</v>
      </c>
      <c r="R7" s="1443">
        <v>2366.9410424170005</v>
      </c>
      <c r="S7" s="1443">
        <v>0</v>
      </c>
      <c r="T7" s="1443">
        <v>5019.2058080100005</v>
      </c>
      <c r="U7" s="1443">
        <v>37382.156765479987</v>
      </c>
      <c r="V7" s="1443">
        <v>497228.81699848</v>
      </c>
      <c r="W7" s="1443">
        <v>42378.139376280007</v>
      </c>
      <c r="X7" s="1443">
        <v>23888.472368800012</v>
      </c>
      <c r="Y7" s="1437">
        <v>3423597.8137518596</v>
      </c>
      <c r="Z7" s="1437"/>
      <c r="AA7" s="1443">
        <v>1720.20942006</v>
      </c>
      <c r="AB7" s="1437">
        <v>3425318.0231719194</v>
      </c>
    </row>
    <row r="8" spans="1:31" s="1270" customFormat="1" ht="109.5" customHeight="1" x14ac:dyDescent="0.25">
      <c r="A8" s="1264" t="s">
        <v>834</v>
      </c>
      <c r="B8" s="1265" t="s">
        <v>71</v>
      </c>
      <c r="C8" s="1266">
        <v>14255.053351459999</v>
      </c>
      <c r="D8" s="1266">
        <v>610095.99580720998</v>
      </c>
      <c r="E8" s="1473">
        <v>2074.07142793</v>
      </c>
      <c r="F8" s="1266">
        <v>111335.04458621</v>
      </c>
      <c r="G8" s="1266">
        <v>162686.33821310569</v>
      </c>
      <c r="H8" s="1267">
        <v>14.0181779</v>
      </c>
      <c r="I8" s="1267">
        <v>14667.796235860005</v>
      </c>
      <c r="J8" s="1267">
        <v>434445.90105067991</v>
      </c>
      <c r="K8" s="1267">
        <v>13102.351343190001</v>
      </c>
      <c r="L8" s="1267">
        <v>154467.86943335005</v>
      </c>
      <c r="M8" s="1600"/>
      <c r="N8" s="1267">
        <v>309238.15769704967</v>
      </c>
      <c r="O8" s="1267">
        <v>22487.295949259998</v>
      </c>
      <c r="P8" s="1267">
        <v>3628.0935684899996</v>
      </c>
      <c r="Q8" s="1267">
        <v>90434.189857370002</v>
      </c>
      <c r="R8" s="1267">
        <v>1135.4680458700004</v>
      </c>
      <c r="S8" s="1267"/>
      <c r="T8" s="1517">
        <v>1905.1888022900002</v>
      </c>
      <c r="U8" s="1267">
        <v>16692.86232548</v>
      </c>
      <c r="V8" s="1267">
        <v>282470.85586051003</v>
      </c>
      <c r="W8" s="1267">
        <v>40569.078385630004</v>
      </c>
      <c r="X8" s="1267">
        <v>16131.697698110011</v>
      </c>
      <c r="Y8" s="1257">
        <v>2301837.3278169553</v>
      </c>
      <c r="Z8" s="1257">
        <v>51.352510852287381</v>
      </c>
      <c r="AA8" s="1268">
        <v>863.96532046000004</v>
      </c>
      <c r="AB8" s="1269">
        <v>2302701.2931374153</v>
      </c>
    </row>
    <row r="9" spans="1:31" s="1270" customFormat="1" ht="109.5" customHeight="1" x14ac:dyDescent="0.25">
      <c r="A9" s="1264" t="s">
        <v>835</v>
      </c>
      <c r="B9" s="1265" t="s">
        <v>71</v>
      </c>
      <c r="C9" s="1266">
        <v>0</v>
      </c>
      <c r="D9" s="1266">
        <v>7491.0961155799996</v>
      </c>
      <c r="E9" s="1473">
        <v>0</v>
      </c>
      <c r="F9" s="1266">
        <v>0</v>
      </c>
      <c r="G9" s="1266">
        <v>1246.612311095</v>
      </c>
      <c r="H9" s="1267">
        <v>0</v>
      </c>
      <c r="I9" s="1267">
        <v>93.910398189999995</v>
      </c>
      <c r="J9" s="1267">
        <v>0</v>
      </c>
      <c r="K9" s="1267">
        <v>0</v>
      </c>
      <c r="L9" s="1267">
        <v>1745.422830324</v>
      </c>
      <c r="M9" s="1600"/>
      <c r="N9" s="1267">
        <v>18796.880621709999</v>
      </c>
      <c r="O9" s="1267">
        <v>1158.23125246</v>
      </c>
      <c r="P9" s="1267">
        <v>0</v>
      </c>
      <c r="Q9" s="1267">
        <v>1460.52345337</v>
      </c>
      <c r="R9" s="1267">
        <v>0</v>
      </c>
      <c r="S9" s="1267"/>
      <c r="T9" s="1517">
        <v>0</v>
      </c>
      <c r="U9" s="1267">
        <v>604.32052341999599</v>
      </c>
      <c r="V9" s="1267">
        <v>2088.2361401600001</v>
      </c>
      <c r="W9" s="1267">
        <v>0</v>
      </c>
      <c r="X9" s="1267">
        <v>0</v>
      </c>
      <c r="Y9" s="1257">
        <v>34685.233646308996</v>
      </c>
      <c r="Z9" s="1269">
        <v>0.77380526230559377</v>
      </c>
      <c r="AA9" s="1268">
        <v>0</v>
      </c>
      <c r="AB9" s="1269">
        <v>34685.233646308996</v>
      </c>
      <c r="AC9" s="1271"/>
    </row>
    <row r="10" spans="1:31" s="1270" customFormat="1" ht="109.5" customHeight="1" x14ac:dyDescent="0.25">
      <c r="A10" s="1264" t="s">
        <v>836</v>
      </c>
      <c r="B10" s="1265" t="s">
        <v>71</v>
      </c>
      <c r="C10" s="1266">
        <v>0</v>
      </c>
      <c r="D10" s="1266">
        <v>27797.744545139998</v>
      </c>
      <c r="E10" s="1473">
        <v>27.844805699999998</v>
      </c>
      <c r="F10" s="1266">
        <v>18778.9107721</v>
      </c>
      <c r="G10" s="1266">
        <v>18965.321177699996</v>
      </c>
      <c r="H10" s="1267">
        <v>38.551696849999999</v>
      </c>
      <c r="I10" s="1267">
        <v>1505.13126057</v>
      </c>
      <c r="J10" s="1267">
        <v>10883.386739169993</v>
      </c>
      <c r="K10" s="1267">
        <v>1167.2637366500001</v>
      </c>
      <c r="L10" s="1267">
        <v>33107.266194090007</v>
      </c>
      <c r="M10" s="1600"/>
      <c r="N10" s="1267">
        <v>39576.556577300013</v>
      </c>
      <c r="O10" s="1267">
        <v>10095.051889</v>
      </c>
      <c r="P10" s="1267">
        <v>73.4144845</v>
      </c>
      <c r="Q10" s="1267">
        <v>2732.8938462600004</v>
      </c>
      <c r="R10" s="1267">
        <v>30.341939299999996</v>
      </c>
      <c r="S10" s="1267"/>
      <c r="T10" s="1517">
        <v>0</v>
      </c>
      <c r="U10" s="1267">
        <v>1743.7597156999998</v>
      </c>
      <c r="V10" s="1267">
        <v>41647.213956220003</v>
      </c>
      <c r="W10" s="1267">
        <v>71.617531849999992</v>
      </c>
      <c r="X10" s="1267">
        <v>3844.8570246499994</v>
      </c>
      <c r="Y10" s="1269">
        <v>212087.12789275</v>
      </c>
      <c r="Z10" s="1269">
        <v>4.7315274650933059</v>
      </c>
      <c r="AA10" s="1268">
        <v>154.25264665</v>
      </c>
      <c r="AB10" s="1269">
        <v>212241.38053940001</v>
      </c>
      <c r="AC10" s="1271"/>
    </row>
    <row r="11" spans="1:31" s="1270" customFormat="1" ht="109.5" customHeight="1" x14ac:dyDescent="0.25">
      <c r="A11" s="1264" t="s">
        <v>837</v>
      </c>
      <c r="B11" s="1265" t="s">
        <v>71</v>
      </c>
      <c r="C11" s="535">
        <v>0</v>
      </c>
      <c r="D11" s="1266">
        <v>6695.3847453100007</v>
      </c>
      <c r="E11" s="1470">
        <v>0</v>
      </c>
      <c r="F11" s="1266">
        <v>708.59555899999998</v>
      </c>
      <c r="G11" s="1266">
        <v>202.45587399999999</v>
      </c>
      <c r="H11" s="1254">
        <v>0</v>
      </c>
      <c r="I11" s="1254">
        <v>0</v>
      </c>
      <c r="J11" s="1267">
        <v>1251.24664992</v>
      </c>
      <c r="K11" s="1254">
        <v>0</v>
      </c>
      <c r="L11" s="1267">
        <v>2044.2528133805681</v>
      </c>
      <c r="M11" s="1600"/>
      <c r="N11" s="1267">
        <v>5606.5384794300007</v>
      </c>
      <c r="O11" s="1267">
        <v>1702.55547273</v>
      </c>
      <c r="P11" s="1267">
        <v>0</v>
      </c>
      <c r="Q11" s="1267">
        <v>1532.7530944</v>
      </c>
      <c r="R11" s="1267">
        <v>0</v>
      </c>
      <c r="S11" s="1267"/>
      <c r="T11" s="1517">
        <v>0</v>
      </c>
      <c r="U11" s="1267">
        <v>210.97258319999997</v>
      </c>
      <c r="V11" s="1267">
        <v>6153.2326189200003</v>
      </c>
      <c r="W11" s="1267">
        <v>0</v>
      </c>
      <c r="X11" s="1267">
        <v>0</v>
      </c>
      <c r="Y11" s="1269">
        <v>26107.987890290569</v>
      </c>
      <c r="Z11" s="1269">
        <v>0.58245242409855857</v>
      </c>
      <c r="AA11" s="1268">
        <v>0</v>
      </c>
      <c r="AB11" s="1269">
        <v>26107.987890290569</v>
      </c>
      <c r="AC11" s="1271"/>
    </row>
    <row r="12" spans="1:31" s="1263" customFormat="1" ht="30" customHeight="1" x14ac:dyDescent="0.25">
      <c r="A12" s="1261" t="s">
        <v>72</v>
      </c>
      <c r="B12" s="1262" t="s">
        <v>73</v>
      </c>
      <c r="C12" s="535">
        <v>0</v>
      </c>
      <c r="D12" s="535">
        <v>0</v>
      </c>
      <c r="E12" s="1470">
        <v>0</v>
      </c>
      <c r="F12" s="535">
        <v>0</v>
      </c>
      <c r="G12" s="535">
        <v>0</v>
      </c>
      <c r="H12" s="1254">
        <v>0</v>
      </c>
      <c r="I12" s="1254">
        <v>0</v>
      </c>
      <c r="J12" s="1254">
        <v>0</v>
      </c>
      <c r="K12" s="1254">
        <v>0</v>
      </c>
      <c r="L12" s="1254">
        <v>0</v>
      </c>
      <c r="M12" s="1444"/>
      <c r="N12" s="1267">
        <v>0</v>
      </c>
      <c r="O12" s="1267">
        <v>0</v>
      </c>
      <c r="P12" s="1267">
        <v>0</v>
      </c>
      <c r="Q12" s="1267">
        <v>0</v>
      </c>
      <c r="R12" s="1267">
        <v>0</v>
      </c>
      <c r="S12" s="1267"/>
      <c r="T12" s="1517">
        <v>0</v>
      </c>
      <c r="U12" s="1267">
        <v>0</v>
      </c>
      <c r="V12" s="1267">
        <v>0</v>
      </c>
      <c r="W12" s="1267">
        <v>0</v>
      </c>
      <c r="X12" s="1267">
        <v>0</v>
      </c>
      <c r="Y12" s="1257">
        <v>0</v>
      </c>
      <c r="Z12" s="1257">
        <v>0</v>
      </c>
      <c r="AA12" s="1255">
        <v>0</v>
      </c>
      <c r="AB12" s="1257">
        <v>0</v>
      </c>
      <c r="AC12" s="1272"/>
    </row>
    <row r="13" spans="1:31" s="1263" customFormat="1" ht="30" customHeight="1" x14ac:dyDescent="0.25">
      <c r="A13" s="1261" t="s">
        <v>74</v>
      </c>
      <c r="B13" s="1262" t="s">
        <v>73</v>
      </c>
      <c r="C13" s="535">
        <v>0</v>
      </c>
      <c r="D13" s="535">
        <v>9400.3013725499986</v>
      </c>
      <c r="E13" s="1470">
        <v>571.43828762999999</v>
      </c>
      <c r="F13" s="535">
        <v>13390.742148339999</v>
      </c>
      <c r="G13" s="535">
        <v>11414.140300235009</v>
      </c>
      <c r="H13" s="1254">
        <v>0</v>
      </c>
      <c r="I13" s="1254">
        <v>266.0510812</v>
      </c>
      <c r="J13" s="1254">
        <v>19675.165077450001</v>
      </c>
      <c r="K13" s="1254">
        <v>214.20212265000001</v>
      </c>
      <c r="L13" s="1254">
        <v>8169.8144165300018</v>
      </c>
      <c r="M13" s="1443"/>
      <c r="N13" s="1267">
        <v>22917.195440259995</v>
      </c>
      <c r="O13" s="1267">
        <v>5546.7033256000004</v>
      </c>
      <c r="P13" s="1267">
        <v>0</v>
      </c>
      <c r="Q13" s="1267">
        <v>3641.0120086799998</v>
      </c>
      <c r="R13" s="1267">
        <v>0</v>
      </c>
      <c r="S13" s="1267"/>
      <c r="T13" s="1517">
        <v>319.99103550000001</v>
      </c>
      <c r="U13" s="1267">
        <v>1794.0647833199998</v>
      </c>
      <c r="V13" s="1267">
        <v>23094.713859449999</v>
      </c>
      <c r="W13" s="1267">
        <v>0</v>
      </c>
      <c r="X13" s="1267">
        <v>102.4175035</v>
      </c>
      <c r="Y13" s="1257">
        <v>120517.952762895</v>
      </c>
      <c r="Z13" s="1257">
        <v>2.6886780409550179</v>
      </c>
      <c r="AA13" s="1255">
        <v>21.513637199999998</v>
      </c>
      <c r="AB13" s="1257">
        <v>120539.466400095</v>
      </c>
      <c r="AC13" s="1272"/>
    </row>
    <row r="14" spans="1:31" s="1272" customFormat="1" ht="30" customHeight="1" x14ac:dyDescent="0.25">
      <c r="A14" s="1261" t="s">
        <v>75</v>
      </c>
      <c r="B14" s="1262" t="s">
        <v>73</v>
      </c>
      <c r="C14" s="535">
        <v>6444.4821682900001</v>
      </c>
      <c r="D14" s="535">
        <v>78883.562713620107</v>
      </c>
      <c r="E14" s="1470">
        <v>3581.9355913499999</v>
      </c>
      <c r="F14" s="535">
        <v>40699.385530120002</v>
      </c>
      <c r="G14" s="535">
        <v>70613.896499997834</v>
      </c>
      <c r="H14" s="1254">
        <v>237.91418598000001</v>
      </c>
      <c r="I14" s="1254">
        <v>16564.535501789993</v>
      </c>
      <c r="J14" s="1254">
        <v>76446.419399140024</v>
      </c>
      <c r="K14" s="1254">
        <v>6962.0462335000002</v>
      </c>
      <c r="L14" s="1254">
        <v>51598.90658502475</v>
      </c>
      <c r="M14" s="1443"/>
      <c r="N14" s="1267">
        <v>135583.62917026004</v>
      </c>
      <c r="O14" s="1267">
        <v>26832.62996586</v>
      </c>
      <c r="P14" s="1267">
        <v>3639.8675883299998</v>
      </c>
      <c r="Q14" s="1267">
        <v>29250.16731773</v>
      </c>
      <c r="R14" s="1267">
        <v>1201.1310572470002</v>
      </c>
      <c r="S14" s="1267"/>
      <c r="T14" s="1517">
        <v>2794.0259702200001</v>
      </c>
      <c r="U14" s="1267">
        <v>16336.176834359998</v>
      </c>
      <c r="V14" s="1267">
        <v>141774.56456321999</v>
      </c>
      <c r="W14" s="1267">
        <v>1737.4434587999999</v>
      </c>
      <c r="X14" s="1267">
        <v>3809.5001425399992</v>
      </c>
      <c r="Y14" s="1257">
        <v>714992.22047737974</v>
      </c>
      <c r="Z14" s="1257">
        <v>15.951016745474139</v>
      </c>
      <c r="AA14" s="1255">
        <v>680.47781574999999</v>
      </c>
      <c r="AB14" s="1257">
        <v>715672.6982931298</v>
      </c>
      <c r="AD14" s="1263"/>
      <c r="AE14" s="1263"/>
    </row>
    <row r="15" spans="1:31" s="1272" customFormat="1" ht="30" customHeight="1" x14ac:dyDescent="0.25">
      <c r="A15" s="1261" t="s">
        <v>76</v>
      </c>
      <c r="B15" s="1262" t="s">
        <v>71</v>
      </c>
      <c r="C15" s="535">
        <v>0</v>
      </c>
      <c r="D15" s="535">
        <v>12164.243961889999</v>
      </c>
      <c r="E15" s="1470">
        <v>0</v>
      </c>
      <c r="F15" s="535">
        <v>0</v>
      </c>
      <c r="G15" s="535">
        <v>0</v>
      </c>
      <c r="H15" s="1254">
        <v>0</v>
      </c>
      <c r="I15" s="1254">
        <v>0</v>
      </c>
      <c r="J15" s="1254">
        <v>0</v>
      </c>
      <c r="K15" s="1254">
        <v>0</v>
      </c>
      <c r="L15" s="1254">
        <v>0</v>
      </c>
      <c r="M15" s="1444"/>
      <c r="N15" s="1267">
        <v>1205.7193033899998</v>
      </c>
      <c r="O15" s="1267">
        <v>0</v>
      </c>
      <c r="P15" s="1267">
        <v>0</v>
      </c>
      <c r="Q15" s="1267">
        <v>0</v>
      </c>
      <c r="R15" s="1267">
        <v>0</v>
      </c>
      <c r="S15" s="1267"/>
      <c r="T15" s="1517">
        <v>0</v>
      </c>
      <c r="U15" s="1267">
        <v>0</v>
      </c>
      <c r="V15" s="1267">
        <v>0</v>
      </c>
      <c r="W15" s="1267">
        <v>0</v>
      </c>
      <c r="X15" s="1267">
        <v>0</v>
      </c>
      <c r="Y15" s="1257">
        <v>13369.963265279999</v>
      </c>
      <c r="Z15" s="1257">
        <v>0.2982752844338149</v>
      </c>
      <c r="AA15" s="1255">
        <v>0</v>
      </c>
      <c r="AB15" s="1257">
        <v>13369.963265279999</v>
      </c>
      <c r="AD15" s="1263"/>
      <c r="AE15" s="1263"/>
    </row>
    <row r="16" spans="1:31" s="1438" customFormat="1" ht="30" customHeight="1" x14ac:dyDescent="0.25">
      <c r="A16" s="1449" t="s">
        <v>77</v>
      </c>
      <c r="B16" s="1450"/>
      <c r="C16" s="1442">
        <v>10.679451</v>
      </c>
      <c r="D16" s="1442">
        <v>76448.572845310002</v>
      </c>
      <c r="E16" s="1472">
        <v>155.72971391999999</v>
      </c>
      <c r="F16" s="1442">
        <v>4748.6166598400005</v>
      </c>
      <c r="G16" s="1442">
        <v>17298.527511323198</v>
      </c>
      <c r="H16" s="1442">
        <v>128.86718811</v>
      </c>
      <c r="I16" s="1442">
        <v>976.53505971000004</v>
      </c>
      <c r="J16" s="1442">
        <v>1195.7478702599878</v>
      </c>
      <c r="K16" s="1442">
        <v>2.46464244</v>
      </c>
      <c r="L16" s="1442">
        <v>3865.9089678999999</v>
      </c>
      <c r="M16" s="1442">
        <v>0</v>
      </c>
      <c r="N16" s="1442">
        <v>49867.243253247376</v>
      </c>
      <c r="O16" s="1442">
        <v>1647.77433569</v>
      </c>
      <c r="P16" s="1442">
        <v>2917.7056418805651</v>
      </c>
      <c r="Q16" s="1442">
        <v>5102.9768580700011</v>
      </c>
      <c r="R16" s="1442">
        <v>273.84800200000001</v>
      </c>
      <c r="S16" s="1442">
        <v>0</v>
      </c>
      <c r="T16" s="1442">
        <v>378.07</v>
      </c>
      <c r="U16" s="1442">
        <v>6048.8316600599992</v>
      </c>
      <c r="V16" s="1442">
        <v>30939.120073310001</v>
      </c>
      <c r="W16" s="1442">
        <v>1056.5129211199999</v>
      </c>
      <c r="X16" s="1442">
        <v>96.659630519999993</v>
      </c>
      <c r="Y16" s="1437">
        <v>203160.39228571119</v>
      </c>
      <c r="Z16" s="1437"/>
      <c r="AA16" s="1448">
        <v>127.54115668</v>
      </c>
      <c r="AB16" s="1437">
        <v>203287.93344239119</v>
      </c>
      <c r="AD16" s="1439"/>
      <c r="AE16" s="1439"/>
    </row>
    <row r="17" spans="1:31" s="1272" customFormat="1" ht="42" x14ac:dyDescent="0.25">
      <c r="A17" s="1264" t="s">
        <v>838</v>
      </c>
      <c r="B17" s="1262" t="s">
        <v>78</v>
      </c>
      <c r="C17" s="535">
        <v>10.679451</v>
      </c>
      <c r="D17" s="535">
        <v>75641.110826190008</v>
      </c>
      <c r="E17" s="1470">
        <v>155.72971391999999</v>
      </c>
      <c r="F17" s="535">
        <v>4167.0048525000002</v>
      </c>
      <c r="G17" s="535">
        <v>15845.619648529999</v>
      </c>
      <c r="H17" s="1254">
        <v>128.62666311000001</v>
      </c>
      <c r="I17" s="1254">
        <v>969.71970142000009</v>
      </c>
      <c r="J17" s="1254">
        <v>1181.6718398099879</v>
      </c>
      <c r="K17" s="1254">
        <v>0</v>
      </c>
      <c r="L17" s="1254">
        <v>3865.9089678999999</v>
      </c>
      <c r="M17" s="1443"/>
      <c r="N17" s="1254">
        <v>21298.527685160003</v>
      </c>
      <c r="O17" s="1254">
        <v>1636.97585209</v>
      </c>
      <c r="P17" s="1254">
        <v>715.20070636119999</v>
      </c>
      <c r="Q17" s="1254">
        <v>5087.9152636000008</v>
      </c>
      <c r="R17" s="1254">
        <v>273.84800200000001</v>
      </c>
      <c r="S17" s="1254"/>
      <c r="T17" s="1515">
        <v>378.07</v>
      </c>
      <c r="U17" s="1254">
        <v>5600.8756639799994</v>
      </c>
      <c r="V17" s="1255">
        <v>20330.003360049999</v>
      </c>
      <c r="W17" s="1255">
        <v>1051.96756805</v>
      </c>
      <c r="X17" s="1256">
        <v>96.659630519999993</v>
      </c>
      <c r="Y17" s="1257">
        <v>158436.11539619122</v>
      </c>
      <c r="Z17" s="1257">
        <v>3.534607870397763</v>
      </c>
      <c r="AA17" s="1255">
        <v>118.71599999999999</v>
      </c>
      <c r="AB17" s="1257">
        <v>158554.83139619121</v>
      </c>
      <c r="AD17" s="1263"/>
      <c r="AE17" s="1263"/>
    </row>
    <row r="18" spans="1:31" s="1272" customFormat="1" ht="42" x14ac:dyDescent="0.25">
      <c r="A18" s="1264" t="s">
        <v>839</v>
      </c>
      <c r="B18" s="1262" t="s">
        <v>78</v>
      </c>
      <c r="C18" s="535">
        <v>0</v>
      </c>
      <c r="D18" s="535">
        <v>0</v>
      </c>
      <c r="E18" s="1470">
        <v>0</v>
      </c>
      <c r="F18" s="535">
        <v>568.02306734000001</v>
      </c>
      <c r="G18" s="535">
        <v>28.345551203199996</v>
      </c>
      <c r="H18" s="1254">
        <v>0</v>
      </c>
      <c r="I18" s="1254"/>
      <c r="J18" s="1254">
        <v>0</v>
      </c>
      <c r="K18" s="1254">
        <v>0</v>
      </c>
      <c r="L18" s="1254">
        <v>0</v>
      </c>
      <c r="M18" s="1443"/>
      <c r="N18" s="1254">
        <v>24061.880436739993</v>
      </c>
      <c r="O18" s="1260">
        <v>0</v>
      </c>
      <c r="P18" s="1254">
        <v>2187.8998976190901</v>
      </c>
      <c r="Q18" s="1254">
        <v>0</v>
      </c>
      <c r="R18" s="1254">
        <v>0</v>
      </c>
      <c r="S18" s="1254"/>
      <c r="T18" s="1515">
        <v>0</v>
      </c>
      <c r="U18" s="1254">
        <v>442.43642933999973</v>
      </c>
      <c r="V18" s="1255">
        <v>7983.6278926800005</v>
      </c>
      <c r="W18" s="1255">
        <v>0</v>
      </c>
      <c r="X18" s="1256">
        <v>0</v>
      </c>
      <c r="Y18" s="1257">
        <v>35272.21327492228</v>
      </c>
      <c r="Z18" s="1257">
        <v>0.78690040043032949</v>
      </c>
      <c r="AA18" s="1255">
        <v>0</v>
      </c>
      <c r="AB18" s="1257">
        <v>35272.21327492228</v>
      </c>
      <c r="AD18" s="1263"/>
      <c r="AE18" s="1263"/>
    </row>
    <row r="19" spans="1:31" s="1272" customFormat="1" ht="36" customHeight="1" x14ac:dyDescent="0.25">
      <c r="A19" s="1261" t="s">
        <v>79</v>
      </c>
      <c r="B19" s="1262" t="s">
        <v>78</v>
      </c>
      <c r="C19" s="535">
        <v>0</v>
      </c>
      <c r="D19" s="535">
        <v>800.04230354999993</v>
      </c>
      <c r="E19" s="1470">
        <v>0</v>
      </c>
      <c r="F19" s="535">
        <v>0</v>
      </c>
      <c r="G19" s="535">
        <v>22.619520000000001</v>
      </c>
      <c r="H19" s="1254">
        <v>0</v>
      </c>
      <c r="I19" s="1254"/>
      <c r="J19" s="1254">
        <v>0</v>
      </c>
      <c r="K19" s="1254">
        <v>0</v>
      </c>
      <c r="L19" s="1254">
        <v>0</v>
      </c>
      <c r="M19" s="1443"/>
      <c r="N19" s="1254">
        <v>486.98630698738026</v>
      </c>
      <c r="O19" s="1260">
        <v>0</v>
      </c>
      <c r="P19" s="1254">
        <v>6.0651436399999996</v>
      </c>
      <c r="Q19" s="1254">
        <v>0</v>
      </c>
      <c r="R19" s="1254">
        <v>0</v>
      </c>
      <c r="S19" s="1254"/>
      <c r="T19" s="1515">
        <v>0</v>
      </c>
      <c r="U19" s="1254">
        <v>0</v>
      </c>
      <c r="V19" s="1255">
        <v>582.93062482000005</v>
      </c>
      <c r="W19" s="1255">
        <v>0</v>
      </c>
      <c r="X19" s="1256">
        <v>0</v>
      </c>
      <c r="Y19" s="1257">
        <v>1898.6438989973803</v>
      </c>
      <c r="Z19" s="1257">
        <v>4.2357524682406895E-2</v>
      </c>
      <c r="AA19" s="1255">
        <v>6.89</v>
      </c>
      <c r="AB19" s="1257">
        <v>1905.5338989973804</v>
      </c>
      <c r="AD19" s="1263"/>
      <c r="AE19" s="1263"/>
    </row>
    <row r="20" spans="1:31" s="1272" customFormat="1" ht="96.75" customHeight="1" x14ac:dyDescent="0.25">
      <c r="A20" s="1264" t="s">
        <v>840</v>
      </c>
      <c r="B20" s="1262" t="s">
        <v>78</v>
      </c>
      <c r="C20" s="535">
        <v>0</v>
      </c>
      <c r="D20" s="535">
        <v>0</v>
      </c>
      <c r="E20" s="1470">
        <v>0</v>
      </c>
      <c r="F20" s="535">
        <v>0</v>
      </c>
      <c r="G20" s="535">
        <v>0</v>
      </c>
      <c r="H20" s="1254">
        <v>0</v>
      </c>
      <c r="I20" s="1254">
        <v>0.53724000000000005</v>
      </c>
      <c r="J20" s="1254">
        <v>0</v>
      </c>
      <c r="K20" s="1254">
        <v>0</v>
      </c>
      <c r="L20" s="1254">
        <v>0</v>
      </c>
      <c r="M20" s="1443"/>
      <c r="N20" s="1260">
        <v>16.632000000000001</v>
      </c>
      <c r="O20" s="1260">
        <v>0</v>
      </c>
      <c r="P20" s="1254">
        <v>0</v>
      </c>
      <c r="Q20" s="1254">
        <v>4.8845999999999998</v>
      </c>
      <c r="R20" s="1254">
        <v>0</v>
      </c>
      <c r="S20" s="1254"/>
      <c r="T20" s="1515">
        <v>0</v>
      </c>
      <c r="U20" s="1254">
        <v>0</v>
      </c>
      <c r="V20" s="1255">
        <v>216.43221600000001</v>
      </c>
      <c r="W20" s="1255">
        <v>0</v>
      </c>
      <c r="X20" s="1256">
        <v>0</v>
      </c>
      <c r="Y20" s="1257">
        <v>238.48605600000002</v>
      </c>
      <c r="Z20" s="1257">
        <v>5.3204705783766416E-3</v>
      </c>
      <c r="AA20" s="1255">
        <v>0</v>
      </c>
      <c r="AB20" s="1257">
        <v>238.48605600000002</v>
      </c>
      <c r="AD20" s="1263"/>
      <c r="AE20" s="1263"/>
    </row>
    <row r="21" spans="1:31" s="1272" customFormat="1" ht="30" customHeight="1" x14ac:dyDescent="0.25">
      <c r="A21" s="1261" t="s">
        <v>80</v>
      </c>
      <c r="B21" s="1262" t="s">
        <v>78</v>
      </c>
      <c r="C21" s="535">
        <v>0</v>
      </c>
      <c r="D21" s="535">
        <v>7.4197155700000001</v>
      </c>
      <c r="E21" s="1470">
        <v>0</v>
      </c>
      <c r="F21" s="535">
        <v>13.58874</v>
      </c>
      <c r="G21" s="535">
        <v>1401.9427915899998</v>
      </c>
      <c r="H21" s="1254">
        <v>0.24052499999999999</v>
      </c>
      <c r="I21" s="1254">
        <v>6.2781182899999992</v>
      </c>
      <c r="J21" s="1254">
        <v>14.076030449999999</v>
      </c>
      <c r="K21" s="1254">
        <v>2.46464244</v>
      </c>
      <c r="L21" s="1254">
        <v>0</v>
      </c>
      <c r="M21" s="1443"/>
      <c r="N21" s="1254">
        <v>4003.2168243600008</v>
      </c>
      <c r="O21" s="1254">
        <v>10.798483599999999</v>
      </c>
      <c r="P21" s="1254">
        <v>8.5398942602750907</v>
      </c>
      <c r="Q21" s="1254">
        <v>10.17699447</v>
      </c>
      <c r="R21" s="1254">
        <v>0</v>
      </c>
      <c r="S21" s="1254"/>
      <c r="T21" s="1515">
        <v>0</v>
      </c>
      <c r="U21" s="1254">
        <v>5.5195667400000001</v>
      </c>
      <c r="V21" s="1255">
        <v>1826.1259797600001</v>
      </c>
      <c r="W21" s="1255">
        <v>4.54535307</v>
      </c>
      <c r="X21" s="1256">
        <v>0</v>
      </c>
      <c r="Y21" s="1257">
        <v>7314.9336596002759</v>
      </c>
      <c r="Z21" s="1257">
        <v>0.16319146692031436</v>
      </c>
      <c r="AA21" s="1255">
        <v>1.93515668</v>
      </c>
      <c r="AB21" s="1257">
        <v>7316.8688162802755</v>
      </c>
      <c r="AD21" s="1263"/>
      <c r="AE21" s="1263"/>
    </row>
    <row r="22" spans="1:31" s="1438" customFormat="1" ht="30" customHeight="1" x14ac:dyDescent="0.25">
      <c r="A22" s="1449" t="s">
        <v>81</v>
      </c>
      <c r="C22" s="1442">
        <v>3.5571965300320002E-2</v>
      </c>
      <c r="D22" s="1442">
        <v>18669.677724339999</v>
      </c>
      <c r="E22" s="1472">
        <v>466.15696287000003</v>
      </c>
      <c r="F22" s="1442">
        <v>17670.796422359999</v>
      </c>
      <c r="G22" s="1442">
        <v>22715.125318969553</v>
      </c>
      <c r="H22" s="1443">
        <v>95.487044210000008</v>
      </c>
      <c r="I22" s="1443">
        <v>2501.6511208399997</v>
      </c>
      <c r="J22" s="1443">
        <v>10484.5966708345</v>
      </c>
      <c r="K22" s="1443">
        <v>680.64401612999995</v>
      </c>
      <c r="L22" s="1443">
        <v>14750.21233009</v>
      </c>
      <c r="M22" s="1443">
        <v>0</v>
      </c>
      <c r="N22" s="1443">
        <v>31973.770217919999</v>
      </c>
      <c r="O22" s="1443">
        <v>4711.2950873234304</v>
      </c>
      <c r="P22" s="1443">
        <v>2431.7253147820102</v>
      </c>
      <c r="Q22" s="1443">
        <v>15415.5196359</v>
      </c>
      <c r="R22" s="1443">
        <v>151.49478469562919</v>
      </c>
      <c r="S22" s="1443">
        <v>0</v>
      </c>
      <c r="T22" s="1443">
        <v>455.57499999999999</v>
      </c>
      <c r="U22" s="1443">
        <v>7147.6985781900003</v>
      </c>
      <c r="V22" s="1443">
        <v>42326.521831760001</v>
      </c>
      <c r="W22" s="1443">
        <v>103.1800538</v>
      </c>
      <c r="X22" s="1443">
        <v>950.31386425999995</v>
      </c>
      <c r="Y22" s="1437">
        <v>193701.47755124044</v>
      </c>
      <c r="Z22" s="1437"/>
      <c r="AA22" s="1448">
        <v>331.58589469999998</v>
      </c>
      <c r="AB22" s="1437">
        <v>194033.06344594044</v>
      </c>
      <c r="AD22" s="1439"/>
      <c r="AE22" s="1439"/>
    </row>
    <row r="23" spans="1:31" s="1272" customFormat="1" ht="30" customHeight="1" x14ac:dyDescent="0.25">
      <c r="A23" s="1261" t="s">
        <v>82</v>
      </c>
      <c r="B23" s="1262" t="s">
        <v>83</v>
      </c>
      <c r="C23" s="799">
        <v>3.5571965300320002E-2</v>
      </c>
      <c r="D23" s="535">
        <v>18669.677724339999</v>
      </c>
      <c r="E23" s="1470">
        <v>466.15696287000003</v>
      </c>
      <c r="F23" s="535">
        <v>17670.796422359999</v>
      </c>
      <c r="G23" s="535">
        <v>22714.981854009551</v>
      </c>
      <c r="H23" s="1254">
        <v>95.487044210000008</v>
      </c>
      <c r="I23" s="1254">
        <v>2501.6511208399997</v>
      </c>
      <c r="J23" s="1254">
        <v>10484.5966708345</v>
      </c>
      <c r="K23" s="1254">
        <v>680.64401612999995</v>
      </c>
      <c r="L23" s="1254">
        <v>14750.21233009</v>
      </c>
      <c r="M23" s="1443"/>
      <c r="N23" s="1254">
        <v>31963.770217919999</v>
      </c>
      <c r="O23" s="1254">
        <v>4701.2950873234304</v>
      </c>
      <c r="P23" s="1254">
        <v>2431.7253147820102</v>
      </c>
      <c r="Q23" s="1254">
        <v>15415.5196359</v>
      </c>
      <c r="R23" s="1254">
        <v>131.49478469562919</v>
      </c>
      <c r="S23" s="1254"/>
      <c r="T23" s="1515">
        <v>455.57499999999999</v>
      </c>
      <c r="U23" s="1254">
        <v>7127.4817604600003</v>
      </c>
      <c r="V23" s="1254">
        <v>42198.811180110002</v>
      </c>
      <c r="W23" s="1254">
        <v>103.1800538</v>
      </c>
      <c r="X23" s="1254">
        <v>950.31386425999995</v>
      </c>
      <c r="Y23" s="1257">
        <v>193513.40661690044</v>
      </c>
      <c r="Z23" s="1257">
        <v>4.3171596851207701</v>
      </c>
      <c r="AA23" s="1255">
        <v>311.58589469999998</v>
      </c>
      <c r="AB23" s="1257">
        <v>193824.99251160043</v>
      </c>
      <c r="AD23" s="1263"/>
      <c r="AE23" s="1263"/>
    </row>
    <row r="24" spans="1:31" s="1272" customFormat="1" ht="30" customHeight="1" x14ac:dyDescent="0.25">
      <c r="A24" s="1261" t="s">
        <v>84</v>
      </c>
      <c r="B24" s="1262" t="s">
        <v>85</v>
      </c>
      <c r="C24" s="535">
        <v>0</v>
      </c>
      <c r="D24" s="535">
        <v>0</v>
      </c>
      <c r="E24" s="1470">
        <v>0</v>
      </c>
      <c r="F24" s="535">
        <v>0</v>
      </c>
      <c r="G24" s="535">
        <v>0.14346496</v>
      </c>
      <c r="H24" s="1254">
        <v>0</v>
      </c>
      <c r="I24" s="1254">
        <v>0</v>
      </c>
      <c r="J24" s="1254">
        <v>0</v>
      </c>
      <c r="K24" s="1254">
        <v>0</v>
      </c>
      <c r="L24" s="1254">
        <v>0</v>
      </c>
      <c r="M24" s="1443"/>
      <c r="N24" s="1254">
        <v>0</v>
      </c>
      <c r="O24" s="1254">
        <v>0</v>
      </c>
      <c r="P24" s="1254">
        <v>0</v>
      </c>
      <c r="Q24" s="1254">
        <v>0</v>
      </c>
      <c r="R24" s="1254">
        <v>0</v>
      </c>
      <c r="S24" s="1254"/>
      <c r="T24" s="1515">
        <v>0</v>
      </c>
      <c r="U24" s="1254">
        <v>0.21681772999999999</v>
      </c>
      <c r="V24" s="1254">
        <v>0</v>
      </c>
      <c r="W24" s="1254">
        <v>0</v>
      </c>
      <c r="X24" s="1254">
        <v>0</v>
      </c>
      <c r="Y24" s="1257">
        <v>0.36028269000000002</v>
      </c>
      <c r="Z24" s="1257">
        <v>8.0376751756228127E-6</v>
      </c>
      <c r="AA24" s="1255">
        <v>0</v>
      </c>
      <c r="AB24" s="1257">
        <v>0.36028269000000002</v>
      </c>
      <c r="AD24" s="1263"/>
      <c r="AE24" s="1263"/>
    </row>
    <row r="25" spans="1:31" s="1272" customFormat="1" ht="30" customHeight="1" x14ac:dyDescent="0.25">
      <c r="A25" s="1273" t="s">
        <v>86</v>
      </c>
      <c r="B25" s="1262" t="s">
        <v>87</v>
      </c>
      <c r="C25" s="535">
        <v>0</v>
      </c>
      <c r="D25" s="535">
        <v>0</v>
      </c>
      <c r="E25" s="1470">
        <v>0</v>
      </c>
      <c r="F25" s="535">
        <v>0</v>
      </c>
      <c r="G25" s="535">
        <v>0</v>
      </c>
      <c r="H25" s="1254">
        <v>0</v>
      </c>
      <c r="I25" s="1254">
        <v>0</v>
      </c>
      <c r="J25" s="1254">
        <v>0</v>
      </c>
      <c r="K25" s="1254">
        <v>0</v>
      </c>
      <c r="L25" s="1254">
        <v>0</v>
      </c>
      <c r="M25" s="1443"/>
      <c r="N25" s="1254">
        <v>10</v>
      </c>
      <c r="O25" s="1254">
        <v>10</v>
      </c>
      <c r="P25" s="1254">
        <v>0</v>
      </c>
      <c r="Q25" s="1254">
        <v>0</v>
      </c>
      <c r="R25" s="1254">
        <v>20</v>
      </c>
      <c r="S25" s="1254"/>
      <c r="T25" s="1515">
        <v>0</v>
      </c>
      <c r="U25" s="1254">
        <v>20</v>
      </c>
      <c r="V25" s="1254">
        <v>127.71065165</v>
      </c>
      <c r="W25" s="1254">
        <v>0</v>
      </c>
      <c r="X25" s="1254">
        <v>0</v>
      </c>
      <c r="Y25" s="1257">
        <v>187.71065164999999</v>
      </c>
      <c r="Z25" s="1257">
        <v>4.1877039526022923E-3</v>
      </c>
      <c r="AA25" s="1255">
        <v>20</v>
      </c>
      <c r="AB25" s="1257">
        <v>207.71065164999999</v>
      </c>
      <c r="AD25" s="1263"/>
      <c r="AE25" s="1263"/>
    </row>
    <row r="26" spans="1:31" s="1438" customFormat="1" ht="30" customHeight="1" x14ac:dyDescent="0.25">
      <c r="A26" s="1434" t="s">
        <v>88</v>
      </c>
      <c r="C26" s="1441">
        <v>609.61105141999997</v>
      </c>
      <c r="D26" s="1441">
        <v>44829.268211658906</v>
      </c>
      <c r="E26" s="1436">
        <v>1017.1520223456221</v>
      </c>
      <c r="F26" s="1441">
        <v>11806.429509184401</v>
      </c>
      <c r="G26" s="1441">
        <v>12418.694775635508</v>
      </c>
      <c r="H26" s="1444">
        <v>5.2405412400000007</v>
      </c>
      <c r="I26" s="1444">
        <v>256.85141998</v>
      </c>
      <c r="J26" s="1444">
        <v>24371.884419337697</v>
      </c>
      <c r="K26" s="1444">
        <v>781.24165055999993</v>
      </c>
      <c r="L26" s="1444">
        <v>19954.403664970003</v>
      </c>
      <c r="M26" s="1444">
        <v>0</v>
      </c>
      <c r="N26" s="1444">
        <v>30300.220498674673</v>
      </c>
      <c r="O26" s="1444">
        <v>22988.996007329999</v>
      </c>
      <c r="P26" s="1444">
        <v>791.22711758063008</v>
      </c>
      <c r="Q26" s="1444">
        <v>5581.5668264747655</v>
      </c>
      <c r="R26" s="1444">
        <v>92.809516929696002</v>
      </c>
      <c r="S26" s="1444">
        <v>0</v>
      </c>
      <c r="T26" s="1444">
        <v>241.90734502000001</v>
      </c>
      <c r="U26" s="1444">
        <v>814.60075960000017</v>
      </c>
      <c r="V26" s="1444">
        <v>34503.558593074798</v>
      </c>
      <c r="W26" s="1444">
        <v>2491.4861517432441</v>
      </c>
      <c r="X26" s="1444">
        <v>1311.23258848</v>
      </c>
      <c r="Y26" s="1437">
        <v>215168.38267123993</v>
      </c>
      <c r="Z26" s="1437"/>
      <c r="AA26" s="1448">
        <v>0</v>
      </c>
      <c r="AB26" s="1437">
        <v>215168.38267123993</v>
      </c>
      <c r="AD26" s="1439"/>
      <c r="AE26" s="1439"/>
    </row>
    <row r="27" spans="1:31" s="1272" customFormat="1" ht="30" customHeight="1" x14ac:dyDescent="0.25">
      <c r="A27" s="1261" t="s">
        <v>89</v>
      </c>
      <c r="B27" s="1262" t="s">
        <v>90</v>
      </c>
      <c r="C27" s="535">
        <v>0</v>
      </c>
      <c r="D27" s="535">
        <v>0</v>
      </c>
      <c r="E27" s="1470">
        <v>0</v>
      </c>
      <c r="F27" s="532">
        <v>0</v>
      </c>
      <c r="G27" s="532">
        <v>0</v>
      </c>
      <c r="H27" s="1260">
        <v>0</v>
      </c>
      <c r="I27" s="1260">
        <v>0</v>
      </c>
      <c r="J27" s="1260">
        <v>0</v>
      </c>
      <c r="K27" s="1260">
        <v>0</v>
      </c>
      <c r="L27" s="1260">
        <v>0</v>
      </c>
      <c r="M27" s="1444"/>
      <c r="N27" s="1254">
        <v>0</v>
      </c>
      <c r="O27" s="1254">
        <v>0</v>
      </c>
      <c r="P27" s="1260">
        <v>0</v>
      </c>
      <c r="Q27" s="1254">
        <v>0</v>
      </c>
      <c r="R27" s="1260">
        <v>0</v>
      </c>
      <c r="S27" s="1260"/>
      <c r="T27" s="1516">
        <v>0</v>
      </c>
      <c r="U27" s="1260">
        <v>0</v>
      </c>
      <c r="V27" s="1255">
        <v>0</v>
      </c>
      <c r="W27" s="1255">
        <v>0</v>
      </c>
      <c r="X27" s="1256">
        <v>0</v>
      </c>
      <c r="Y27" s="1257">
        <v>0</v>
      </c>
      <c r="Z27" s="1257">
        <v>0</v>
      </c>
      <c r="AA27" s="1255">
        <v>0</v>
      </c>
      <c r="AB27" s="1257">
        <v>0</v>
      </c>
      <c r="AD27" s="1263"/>
      <c r="AE27" s="1263"/>
    </row>
    <row r="28" spans="1:31" s="1272" customFormat="1" ht="30" customHeight="1" x14ac:dyDescent="0.25">
      <c r="A28" s="1274" t="s">
        <v>91</v>
      </c>
      <c r="B28" s="1262"/>
      <c r="C28" s="535">
        <v>609.61105141999997</v>
      </c>
      <c r="D28" s="535">
        <v>44820.981601188905</v>
      </c>
      <c r="E28" s="1470">
        <v>423.337975495622</v>
      </c>
      <c r="F28" s="535">
        <v>11806.132277184401</v>
      </c>
      <c r="G28" s="535">
        <v>11305.642832475507</v>
      </c>
      <c r="H28" s="1254">
        <v>5.2405412400000007</v>
      </c>
      <c r="I28" s="1254">
        <v>256.85141998</v>
      </c>
      <c r="J28" s="1254">
        <v>24356.432409807698</v>
      </c>
      <c r="K28" s="1254">
        <v>781.24165055999993</v>
      </c>
      <c r="L28" s="1254">
        <v>19954.403664970003</v>
      </c>
      <c r="M28" s="1443"/>
      <c r="N28" s="1254">
        <v>25067.672771635185</v>
      </c>
      <c r="O28" s="1254">
        <v>8405.9337159999995</v>
      </c>
      <c r="P28" s="1254">
        <v>609.30628743627801</v>
      </c>
      <c r="Q28" s="1254">
        <v>5581.3912218000005</v>
      </c>
      <c r="R28" s="1254">
        <v>82.230006193318687</v>
      </c>
      <c r="S28" s="1254"/>
      <c r="T28" s="1515">
        <v>241.90734502000001</v>
      </c>
      <c r="U28" s="1254">
        <v>671.99794725000004</v>
      </c>
      <c r="V28" s="1255">
        <v>34481.379685514803</v>
      </c>
      <c r="W28" s="1255">
        <v>2397.6206443999999</v>
      </c>
      <c r="X28" s="1256">
        <v>1310.3630497199999</v>
      </c>
      <c r="Y28" s="1257">
        <v>193169.67809929172</v>
      </c>
      <c r="Z28" s="1257">
        <v>4.3094913228879435</v>
      </c>
      <c r="AA28" s="1255">
        <v>0</v>
      </c>
      <c r="AB28" s="1257">
        <v>193169.67809929172</v>
      </c>
      <c r="AD28" s="1263"/>
      <c r="AE28" s="1263"/>
    </row>
    <row r="29" spans="1:31" s="1272" customFormat="1" ht="30" customHeight="1" x14ac:dyDescent="0.25">
      <c r="A29" s="1261" t="s">
        <v>92</v>
      </c>
      <c r="C29" s="535">
        <v>0</v>
      </c>
      <c r="D29" s="535">
        <v>0</v>
      </c>
      <c r="E29" s="1470">
        <v>0</v>
      </c>
      <c r="F29" s="1470">
        <v>0</v>
      </c>
      <c r="G29" s="1470">
        <v>0</v>
      </c>
      <c r="H29" s="1470">
        <v>0</v>
      </c>
      <c r="I29" s="1470"/>
      <c r="J29" s="1470"/>
      <c r="K29" s="1470">
        <v>0</v>
      </c>
      <c r="L29" s="1470">
        <v>0</v>
      </c>
      <c r="M29" s="1472"/>
      <c r="N29" s="1470">
        <v>0</v>
      </c>
      <c r="O29" s="1470">
        <v>0</v>
      </c>
      <c r="P29" s="1470">
        <v>0</v>
      </c>
      <c r="Q29" s="1470">
        <v>0</v>
      </c>
      <c r="R29" s="1470">
        <v>0</v>
      </c>
      <c r="S29" s="1470"/>
      <c r="T29" s="1519">
        <v>0</v>
      </c>
      <c r="U29" s="1470">
        <v>0</v>
      </c>
      <c r="V29" s="1470">
        <v>0</v>
      </c>
      <c r="W29" s="1470">
        <v>0</v>
      </c>
      <c r="X29" s="1470">
        <v>0</v>
      </c>
      <c r="Y29" s="1257">
        <v>0</v>
      </c>
      <c r="Z29" s="1257"/>
      <c r="AA29" s="1255">
        <v>0</v>
      </c>
      <c r="AB29" s="1257">
        <v>0</v>
      </c>
      <c r="AD29" s="1263"/>
      <c r="AE29" s="1263"/>
    </row>
    <row r="30" spans="1:31" s="1272" customFormat="1" ht="30" customHeight="1" x14ac:dyDescent="0.25">
      <c r="A30" s="1261" t="s">
        <v>93</v>
      </c>
      <c r="B30" s="1262" t="s">
        <v>94</v>
      </c>
      <c r="C30" s="535">
        <v>0</v>
      </c>
      <c r="D30" s="535">
        <v>8.2866104699999994</v>
      </c>
      <c r="E30" s="1470">
        <v>0</v>
      </c>
      <c r="F30" s="535">
        <v>0.297232</v>
      </c>
      <c r="G30" s="535">
        <v>39.800266119999989</v>
      </c>
      <c r="H30" s="1254">
        <v>0</v>
      </c>
      <c r="I30" s="1254">
        <v>0</v>
      </c>
      <c r="J30" s="1254">
        <v>15.223943440000001</v>
      </c>
      <c r="K30" s="1254">
        <v>0</v>
      </c>
      <c r="L30" s="1254">
        <v>0</v>
      </c>
      <c r="M30" s="1444"/>
      <c r="N30" s="1254">
        <v>10.287801786811542</v>
      </c>
      <c r="O30" s="1254">
        <v>11.881918390000001</v>
      </c>
      <c r="P30" s="1254">
        <v>47.842439453266003</v>
      </c>
      <c r="Q30" s="1254">
        <v>0</v>
      </c>
      <c r="R30" s="1254">
        <v>0.52943332693692313</v>
      </c>
      <c r="S30" s="1254"/>
      <c r="T30" s="1516">
        <v>0</v>
      </c>
      <c r="U30" s="1254">
        <v>117.36239334999999</v>
      </c>
      <c r="V30" s="1255">
        <v>0.21142267000000001</v>
      </c>
      <c r="W30" s="1255">
        <v>93.658261263244</v>
      </c>
      <c r="X30" s="1256">
        <v>0</v>
      </c>
      <c r="Y30" s="1257">
        <v>345.38172227025842</v>
      </c>
      <c r="Z30" s="1257">
        <v>7.7052441659228995E-3</v>
      </c>
      <c r="AA30" s="1255">
        <v>0</v>
      </c>
      <c r="AB30" s="1257">
        <v>345.38172227025842</v>
      </c>
      <c r="AD30" s="1263"/>
      <c r="AE30" s="1263"/>
    </row>
    <row r="31" spans="1:31" s="1272" customFormat="1" ht="30" customHeight="1" x14ac:dyDescent="0.25">
      <c r="A31" s="1261" t="s">
        <v>95</v>
      </c>
      <c r="B31" s="1262" t="s">
        <v>94</v>
      </c>
      <c r="C31" s="535">
        <v>0</v>
      </c>
      <c r="D31" s="535">
        <v>0</v>
      </c>
      <c r="E31" s="1470">
        <v>593.81404685000007</v>
      </c>
      <c r="F31" s="535">
        <v>0</v>
      </c>
      <c r="G31" s="535">
        <v>1073.25167704</v>
      </c>
      <c r="H31" s="1254">
        <v>0</v>
      </c>
      <c r="I31" s="1254">
        <v>0</v>
      </c>
      <c r="J31" s="1254">
        <v>0</v>
      </c>
      <c r="K31" s="1254">
        <v>0</v>
      </c>
      <c r="L31" s="1254">
        <v>0</v>
      </c>
      <c r="M31" s="1444"/>
      <c r="N31" s="1254">
        <v>3528.6595079626782</v>
      </c>
      <c r="O31" s="1254">
        <v>14571.18037294</v>
      </c>
      <c r="P31" s="1254">
        <v>133.972859551086</v>
      </c>
      <c r="Q31" s="1254">
        <v>0</v>
      </c>
      <c r="R31" s="1260">
        <v>0</v>
      </c>
      <c r="S31" s="1260"/>
      <c r="T31" s="1516">
        <v>0</v>
      </c>
      <c r="U31" s="1254">
        <v>24.914290000000001</v>
      </c>
      <c r="V31" s="1255">
        <v>20.625792929999999</v>
      </c>
      <c r="W31" s="1260">
        <v>0</v>
      </c>
      <c r="X31" s="1256">
        <v>0</v>
      </c>
      <c r="Y31" s="1257">
        <v>19946.418547273766</v>
      </c>
      <c r="Z31" s="1257">
        <v>0.44499177354317193</v>
      </c>
      <c r="AA31" s="1255">
        <v>0</v>
      </c>
      <c r="AB31" s="1257">
        <v>19946.418547273766</v>
      </c>
      <c r="AD31" s="1263"/>
      <c r="AE31" s="1263"/>
    </row>
    <row r="32" spans="1:31" s="1272" customFormat="1" ht="30" customHeight="1" x14ac:dyDescent="0.25">
      <c r="A32" s="1261" t="s">
        <v>96</v>
      </c>
      <c r="B32" s="1275" t="s">
        <v>97</v>
      </c>
      <c r="C32" s="535">
        <v>0</v>
      </c>
      <c r="D32" s="535">
        <v>0</v>
      </c>
      <c r="E32" s="1470">
        <v>0</v>
      </c>
      <c r="F32" s="535">
        <v>0</v>
      </c>
      <c r="G32" s="535">
        <v>0</v>
      </c>
      <c r="H32" s="535">
        <v>0</v>
      </c>
      <c r="I32" s="535">
        <v>0</v>
      </c>
      <c r="J32" s="535">
        <v>0</v>
      </c>
      <c r="K32" s="535">
        <v>0</v>
      </c>
      <c r="L32" s="535">
        <v>0</v>
      </c>
      <c r="M32" s="1442"/>
      <c r="N32" s="535">
        <v>0</v>
      </c>
      <c r="O32" s="535">
        <v>0</v>
      </c>
      <c r="P32" s="535">
        <v>0</v>
      </c>
      <c r="Q32" s="535">
        <v>0</v>
      </c>
      <c r="R32" s="535">
        <v>0</v>
      </c>
      <c r="S32" s="535"/>
      <c r="T32" s="1518">
        <v>0</v>
      </c>
      <c r="U32" s="535">
        <v>0</v>
      </c>
      <c r="V32" s="535">
        <v>0</v>
      </c>
      <c r="W32" s="535">
        <v>0</v>
      </c>
      <c r="X32" s="535">
        <v>0</v>
      </c>
      <c r="Y32" s="1257">
        <v>0</v>
      </c>
      <c r="Z32" s="1257">
        <v>0</v>
      </c>
      <c r="AA32" s="1255">
        <v>0</v>
      </c>
      <c r="AB32" s="1257">
        <v>0</v>
      </c>
      <c r="AD32" s="1263"/>
      <c r="AE32" s="1263"/>
    </row>
    <row r="33" spans="1:31" s="1272" customFormat="1" ht="30" customHeight="1" x14ac:dyDescent="0.25">
      <c r="A33" s="1261" t="s">
        <v>98</v>
      </c>
      <c r="B33" s="1275" t="s">
        <v>99</v>
      </c>
      <c r="C33" s="535">
        <v>0</v>
      </c>
      <c r="D33" s="535">
        <v>0</v>
      </c>
      <c r="E33" s="1470">
        <v>0</v>
      </c>
      <c r="F33" s="535">
        <v>0</v>
      </c>
      <c r="G33" s="535">
        <v>0</v>
      </c>
      <c r="H33" s="535">
        <v>0</v>
      </c>
      <c r="I33" s="535">
        <v>0</v>
      </c>
      <c r="J33" s="535">
        <v>0</v>
      </c>
      <c r="K33" s="535">
        <v>0</v>
      </c>
      <c r="L33" s="535">
        <v>0</v>
      </c>
      <c r="M33" s="1442"/>
      <c r="N33" s="535">
        <v>0</v>
      </c>
      <c r="O33" s="535">
        <v>0</v>
      </c>
      <c r="P33" s="535">
        <v>0</v>
      </c>
      <c r="Q33" s="535">
        <v>0</v>
      </c>
      <c r="R33" s="535">
        <v>0</v>
      </c>
      <c r="S33" s="535"/>
      <c r="T33" s="1518">
        <v>0</v>
      </c>
      <c r="U33" s="535">
        <v>0</v>
      </c>
      <c r="V33" s="535">
        <v>0</v>
      </c>
      <c r="W33" s="535">
        <v>0</v>
      </c>
      <c r="X33" s="535">
        <v>0</v>
      </c>
      <c r="Y33" s="1257">
        <v>0</v>
      </c>
      <c r="Z33" s="1257">
        <v>0</v>
      </c>
      <c r="AA33" s="1260">
        <v>0</v>
      </c>
      <c r="AB33" s="1257">
        <v>0</v>
      </c>
      <c r="AD33" s="1263"/>
      <c r="AE33" s="1263"/>
    </row>
    <row r="34" spans="1:31" s="1272" customFormat="1" ht="30" customHeight="1" x14ac:dyDescent="0.25">
      <c r="A34" s="1261" t="s">
        <v>100</v>
      </c>
      <c r="B34" s="1262" t="s">
        <v>101</v>
      </c>
      <c r="C34" s="535">
        <v>0</v>
      </c>
      <c r="D34" s="535">
        <v>0</v>
      </c>
      <c r="E34" s="1470">
        <v>0</v>
      </c>
      <c r="F34" s="535">
        <v>0</v>
      </c>
      <c r="G34" s="535">
        <v>0</v>
      </c>
      <c r="H34" s="535">
        <v>0</v>
      </c>
      <c r="I34" s="535">
        <v>0</v>
      </c>
      <c r="J34" s="535">
        <v>0.22806609000000358</v>
      </c>
      <c r="K34" s="535">
        <v>0</v>
      </c>
      <c r="L34" s="535">
        <v>0</v>
      </c>
      <c r="M34" s="1442"/>
      <c r="N34" s="535">
        <v>0.60041728999999999</v>
      </c>
      <c r="O34" s="535">
        <v>0</v>
      </c>
      <c r="P34" s="535">
        <v>0.10553114</v>
      </c>
      <c r="Q34" s="535">
        <v>0.17560467476463099</v>
      </c>
      <c r="R34" s="535">
        <v>10.050077409440393</v>
      </c>
      <c r="S34" s="535"/>
      <c r="T34" s="1518">
        <v>0</v>
      </c>
      <c r="U34" s="535">
        <v>0.326129</v>
      </c>
      <c r="V34" s="535">
        <v>1.3416919599999999</v>
      </c>
      <c r="W34" s="535">
        <v>0.20724608000000003</v>
      </c>
      <c r="X34" s="535">
        <v>0.86953875999999997</v>
      </c>
      <c r="Y34" s="1257">
        <v>13.904302404205028</v>
      </c>
      <c r="Z34" s="1257">
        <v>3.1019604707800799E-4</v>
      </c>
      <c r="AA34" s="1255">
        <v>0</v>
      </c>
      <c r="AB34" s="1257">
        <v>13.904302404205028</v>
      </c>
      <c r="AD34" s="1263"/>
      <c r="AE34" s="1263"/>
    </row>
    <row r="35" spans="1:31" s="1272" customFormat="1" ht="30" customHeight="1" x14ac:dyDescent="0.25">
      <c r="A35" s="1261" t="s">
        <v>102</v>
      </c>
      <c r="B35" s="1262" t="s">
        <v>103</v>
      </c>
      <c r="C35" s="532">
        <v>0</v>
      </c>
      <c r="D35" s="532">
        <v>0</v>
      </c>
      <c r="E35" s="1471">
        <v>0</v>
      </c>
      <c r="F35" s="532">
        <v>0</v>
      </c>
      <c r="G35" s="532">
        <v>0</v>
      </c>
      <c r="H35" s="532">
        <v>0</v>
      </c>
      <c r="I35" s="532">
        <v>0</v>
      </c>
      <c r="J35" s="532">
        <v>0</v>
      </c>
      <c r="K35" s="532">
        <v>0</v>
      </c>
      <c r="L35" s="532">
        <v>0</v>
      </c>
      <c r="M35" s="1441"/>
      <c r="N35" s="532">
        <v>1693</v>
      </c>
      <c r="O35" s="532">
        <v>0</v>
      </c>
      <c r="P35" s="532">
        <v>0</v>
      </c>
      <c r="Q35" s="532">
        <v>0</v>
      </c>
      <c r="R35" s="532">
        <v>0</v>
      </c>
      <c r="S35" s="532"/>
      <c r="T35" s="1520">
        <v>0</v>
      </c>
      <c r="U35" s="532">
        <v>0</v>
      </c>
      <c r="V35" s="532">
        <v>0</v>
      </c>
      <c r="W35" s="532">
        <v>0</v>
      </c>
      <c r="X35" s="532">
        <v>0</v>
      </c>
      <c r="Y35" s="1257">
        <v>1693</v>
      </c>
      <c r="Z35" s="1257">
        <v>3.7769741511393243E-2</v>
      </c>
      <c r="AA35" s="1260">
        <v>0</v>
      </c>
      <c r="AB35" s="1257">
        <v>1693</v>
      </c>
      <c r="AD35" s="1263"/>
      <c r="AE35" s="1263"/>
    </row>
    <row r="36" spans="1:31" s="1272" customFormat="1" ht="30" customHeight="1" x14ac:dyDescent="0.25">
      <c r="A36" s="1252" t="s">
        <v>104</v>
      </c>
      <c r="B36" s="1276" t="s">
        <v>105</v>
      </c>
      <c r="C36" s="532">
        <v>0</v>
      </c>
      <c r="D36" s="532">
        <v>0</v>
      </c>
      <c r="E36" s="1471">
        <v>0</v>
      </c>
      <c r="F36" s="532">
        <v>0</v>
      </c>
      <c r="G36" s="532">
        <v>0</v>
      </c>
      <c r="H36" s="532">
        <v>0</v>
      </c>
      <c r="I36" s="532">
        <v>0</v>
      </c>
      <c r="J36" s="532">
        <v>0</v>
      </c>
      <c r="K36" s="532">
        <v>0</v>
      </c>
      <c r="L36" s="532">
        <v>0</v>
      </c>
      <c r="M36" s="1441"/>
      <c r="N36" s="532">
        <v>0</v>
      </c>
      <c r="O36" s="532">
        <v>0</v>
      </c>
      <c r="P36" s="532">
        <v>0</v>
      </c>
      <c r="Q36" s="532">
        <v>0</v>
      </c>
      <c r="R36" s="532">
        <v>0</v>
      </c>
      <c r="S36" s="532"/>
      <c r="T36" s="1520">
        <v>0</v>
      </c>
      <c r="U36" s="532">
        <v>0</v>
      </c>
      <c r="V36" s="532">
        <v>0</v>
      </c>
      <c r="W36" s="532">
        <v>0</v>
      </c>
      <c r="X36" s="532">
        <v>0</v>
      </c>
      <c r="Y36" s="1257">
        <v>0</v>
      </c>
      <c r="Z36" s="1257">
        <v>0</v>
      </c>
      <c r="AA36" s="1260">
        <v>0</v>
      </c>
      <c r="AB36" s="1257">
        <v>0</v>
      </c>
      <c r="AD36" s="1263"/>
      <c r="AE36" s="1263"/>
    </row>
    <row r="37" spans="1:31" s="1272" customFormat="1" ht="30" customHeight="1" x14ac:dyDescent="0.25">
      <c r="A37" s="1277" t="s">
        <v>106</v>
      </c>
      <c r="B37" s="1278" t="s">
        <v>107</v>
      </c>
      <c r="C37" s="1279">
        <v>959.55348757000002</v>
      </c>
      <c r="D37" s="1279">
        <v>5064.56655022</v>
      </c>
      <c r="E37" s="1474">
        <v>656.93286212999999</v>
      </c>
      <c r="F37" s="1279">
        <v>8901.5028198387099</v>
      </c>
      <c r="G37" s="1279">
        <v>2326.3447929699996</v>
      </c>
      <c r="H37" s="1279">
        <v>12.03005007</v>
      </c>
      <c r="I37" s="1279">
        <v>612.98715777999996</v>
      </c>
      <c r="J37" s="1279">
        <v>9700.227753319994</v>
      </c>
      <c r="K37" s="1279">
        <v>585.95451853999998</v>
      </c>
      <c r="L37" s="1279">
        <v>3997.9712084101143</v>
      </c>
      <c r="M37" s="1447"/>
      <c r="N37" s="1279">
        <v>2173.9929440099991</v>
      </c>
      <c r="O37" s="1279">
        <v>406.21858112000001</v>
      </c>
      <c r="P37" s="1279">
        <v>350.35369759999799</v>
      </c>
      <c r="Q37" s="1279">
        <v>1445.4520250399999</v>
      </c>
      <c r="R37" s="1279">
        <v>122.02665869000002</v>
      </c>
      <c r="S37" s="1279"/>
      <c r="T37" s="1521">
        <v>1074.5805383299999</v>
      </c>
      <c r="U37" s="1279">
        <v>2177.7161881500001</v>
      </c>
      <c r="V37" s="1279">
        <v>10766.12695145</v>
      </c>
      <c r="W37" s="1279">
        <v>1059.5493325699999</v>
      </c>
      <c r="X37" s="1279">
        <v>915.40576202</v>
      </c>
      <c r="Y37" s="1257">
        <v>53309.49387982882</v>
      </c>
      <c r="Z37" s="1257">
        <v>1.1893005339304989</v>
      </c>
      <c r="AA37" s="1260">
        <v>69.227890340000002</v>
      </c>
      <c r="AB37" s="1257">
        <v>53378.721770168821</v>
      </c>
      <c r="AD37" s="1263"/>
      <c r="AE37" s="1263"/>
    </row>
    <row r="38" spans="1:31" s="1438" customFormat="1" ht="30" customHeight="1" x14ac:dyDescent="0.25">
      <c r="A38" s="1445" t="s">
        <v>108</v>
      </c>
      <c r="B38" s="1446"/>
      <c r="C38" s="1447">
        <v>77.088876329999508</v>
      </c>
      <c r="D38" s="1447">
        <v>1332.95303855</v>
      </c>
      <c r="E38" s="1475">
        <v>304.31622724000073</v>
      </c>
      <c r="F38" s="1447">
        <v>559.63299046999998</v>
      </c>
      <c r="G38" s="1447">
        <v>2650.433556990246</v>
      </c>
      <c r="H38" s="1447">
        <v>0.33678119999999995</v>
      </c>
      <c r="I38" s="1447">
        <v>64.502886169999996</v>
      </c>
      <c r="J38" s="1447">
        <v>232.0511370699997</v>
      </c>
      <c r="K38" s="1447">
        <v>128.25179249999999</v>
      </c>
      <c r="L38" s="1447">
        <v>173.12828863999999</v>
      </c>
      <c r="M38" s="1447">
        <v>0</v>
      </c>
      <c r="N38" s="1447">
        <v>10135.334305263044</v>
      </c>
      <c r="O38" s="1447">
        <v>7792.4992332400006</v>
      </c>
      <c r="P38" s="1447">
        <v>202.42869550607801</v>
      </c>
      <c r="Q38" s="1447">
        <v>161.61895829979599</v>
      </c>
      <c r="R38" s="1447">
        <v>169.08135713272728</v>
      </c>
      <c r="S38" s="1447">
        <v>0</v>
      </c>
      <c r="T38" s="1447">
        <v>8.6679526999999954</v>
      </c>
      <c r="U38" s="1447">
        <v>779.25534806999997</v>
      </c>
      <c r="V38" s="1447">
        <v>11507.05948996</v>
      </c>
      <c r="W38" s="1447">
        <v>86.815408320000017</v>
      </c>
      <c r="X38" s="1447">
        <v>160.22254353</v>
      </c>
      <c r="Y38" s="1437">
        <v>36525.678867181894</v>
      </c>
      <c r="Z38" s="1437">
        <v>0.81486441189699865</v>
      </c>
      <c r="AA38" s="1444">
        <v>12.70149133</v>
      </c>
      <c r="AB38" s="1437">
        <v>36538.380358511895</v>
      </c>
      <c r="AD38" s="1439"/>
      <c r="AE38" s="1439"/>
    </row>
    <row r="39" spans="1:31" s="1272" customFormat="1" ht="30" customHeight="1" x14ac:dyDescent="0.25">
      <c r="A39" s="1261" t="s">
        <v>109</v>
      </c>
      <c r="B39" s="1280" t="s">
        <v>110</v>
      </c>
      <c r="C39" s="535">
        <v>0</v>
      </c>
      <c r="D39" s="535">
        <v>1149</v>
      </c>
      <c r="E39" s="1470">
        <v>276.74603100000002</v>
      </c>
      <c r="F39" s="535">
        <v>378.56620719</v>
      </c>
      <c r="G39" s="535">
        <v>2393.5342205102461</v>
      </c>
      <c r="H39" s="1254">
        <v>0</v>
      </c>
      <c r="I39" s="1254">
        <v>0</v>
      </c>
      <c r="J39" s="1254">
        <v>10.912801999999999</v>
      </c>
      <c r="K39" s="1254">
        <v>19.94777169</v>
      </c>
      <c r="L39" s="1254">
        <v>0</v>
      </c>
      <c r="M39" s="1443"/>
      <c r="N39" s="1254">
        <v>9373.8903785430448</v>
      </c>
      <c r="O39" s="1254">
        <v>7755.6911418100008</v>
      </c>
      <c r="P39" s="1254">
        <v>191.02798196607802</v>
      </c>
      <c r="Q39" s="1254">
        <v>0</v>
      </c>
      <c r="R39" s="1254">
        <v>155</v>
      </c>
      <c r="S39" s="1254"/>
      <c r="T39" s="1515">
        <v>0</v>
      </c>
      <c r="U39" s="1254">
        <v>776.21724810000001</v>
      </c>
      <c r="V39" s="1255">
        <v>10940.316812020001</v>
      </c>
      <c r="W39" s="1255">
        <v>9.6532257999999995</v>
      </c>
      <c r="X39" s="1256">
        <v>85.001436769999998</v>
      </c>
      <c r="Y39" s="1257">
        <v>33515.505257399374</v>
      </c>
      <c r="Z39" s="1257">
        <v>0.74770937400810122</v>
      </c>
      <c r="AA39" s="1255">
        <v>0</v>
      </c>
      <c r="AB39" s="1257">
        <v>33515.505257399374</v>
      </c>
      <c r="AD39" s="1263"/>
      <c r="AE39" s="1263"/>
    </row>
    <row r="40" spans="1:31" s="1272" customFormat="1" ht="30" customHeight="1" x14ac:dyDescent="0.25">
      <c r="A40" s="1261" t="s">
        <v>111</v>
      </c>
      <c r="B40" s="1280" t="s">
        <v>112</v>
      </c>
      <c r="C40" s="535">
        <v>77.088876329999508</v>
      </c>
      <c r="D40" s="535">
        <v>183.95303855</v>
      </c>
      <c r="E40" s="1470">
        <v>27.570196240000698</v>
      </c>
      <c r="F40" s="535">
        <v>181.06678328000001</v>
      </c>
      <c r="G40" s="535">
        <v>256.89933648000004</v>
      </c>
      <c r="H40" s="1254">
        <v>0.33678119999999995</v>
      </c>
      <c r="I40" s="1254">
        <v>64.502886169999996</v>
      </c>
      <c r="J40" s="1254">
        <v>221.1383350699997</v>
      </c>
      <c r="K40" s="1254">
        <v>108.30402081</v>
      </c>
      <c r="L40" s="1254">
        <v>173.12828863999999</v>
      </c>
      <c r="M40" s="1443"/>
      <c r="N40" s="1254">
        <v>761.44392672000004</v>
      </c>
      <c r="O40" s="1254">
        <v>36.808091429999998</v>
      </c>
      <c r="P40" s="1254">
        <v>11.40071354</v>
      </c>
      <c r="Q40" s="1254">
        <v>161.61895829979599</v>
      </c>
      <c r="R40" s="1254">
        <v>14.081357132727284</v>
      </c>
      <c r="S40" s="1254"/>
      <c r="T40" s="1515">
        <v>8.6679526999999954</v>
      </c>
      <c r="U40" s="1254">
        <v>3.0380999700000006</v>
      </c>
      <c r="V40" s="1255">
        <v>566.74267794000002</v>
      </c>
      <c r="W40" s="1255">
        <v>77.162182520000016</v>
      </c>
      <c r="X40" s="1256">
        <v>75.221106759999984</v>
      </c>
      <c r="Y40" s="1257">
        <v>3010.1736097825233</v>
      </c>
      <c r="Z40" s="1257">
        <v>6.7155037888897456E-2</v>
      </c>
      <c r="AA40" s="1255">
        <v>12.70149133</v>
      </c>
      <c r="AB40" s="1257">
        <v>3022.8751011125232</v>
      </c>
      <c r="AD40" s="1263"/>
      <c r="AE40" s="1263"/>
    </row>
    <row r="41" spans="1:31" s="1438" customFormat="1" ht="30" customHeight="1" x14ac:dyDescent="0.25">
      <c r="A41" s="1434" t="s">
        <v>113</v>
      </c>
      <c r="B41" s="1440"/>
      <c r="C41" s="1441">
        <v>0</v>
      </c>
      <c r="D41" s="1441">
        <v>28001</v>
      </c>
      <c r="E41" s="1436">
        <v>0</v>
      </c>
      <c r="F41" s="1441">
        <v>0</v>
      </c>
      <c r="G41" s="1441">
        <v>166.23218906117836</v>
      </c>
      <c r="H41" s="1441">
        <v>0</v>
      </c>
      <c r="I41" s="1441">
        <v>0</v>
      </c>
      <c r="J41" s="1441">
        <v>0</v>
      </c>
      <c r="K41" s="1441">
        <v>0</v>
      </c>
      <c r="L41" s="1441">
        <v>0</v>
      </c>
      <c r="M41" s="1441">
        <v>0</v>
      </c>
      <c r="N41" s="1441">
        <v>5560.0903200286739</v>
      </c>
      <c r="O41" s="1441">
        <v>648.87882408000007</v>
      </c>
      <c r="P41" s="1441">
        <v>0</v>
      </c>
      <c r="Q41" s="1441">
        <v>9.7281566973000206</v>
      </c>
      <c r="R41" s="1441">
        <v>0</v>
      </c>
      <c r="S41" s="1441">
        <v>0</v>
      </c>
      <c r="T41" s="1441">
        <v>0</v>
      </c>
      <c r="U41" s="1441">
        <v>44.750755829999996</v>
      </c>
      <c r="V41" s="1441">
        <v>124.18710431999999</v>
      </c>
      <c r="W41" s="1441">
        <v>0</v>
      </c>
      <c r="X41" s="1441">
        <v>0</v>
      </c>
      <c r="Y41" s="1437">
        <v>34554.86735001715</v>
      </c>
      <c r="Z41" s="1437">
        <v>0.77089687405235063</v>
      </c>
      <c r="AA41" s="1444">
        <v>0</v>
      </c>
      <c r="AB41" s="1437">
        <v>34554.86735001715</v>
      </c>
      <c r="AD41" s="1439"/>
      <c r="AE41" s="1439"/>
    </row>
    <row r="42" spans="1:31" s="1272" customFormat="1" ht="30" customHeight="1" x14ac:dyDescent="0.25">
      <c r="A42" s="1261" t="s">
        <v>114</v>
      </c>
      <c r="B42" s="1280" t="s">
        <v>115</v>
      </c>
      <c r="C42" s="535">
        <v>0</v>
      </c>
      <c r="D42" s="535">
        <v>0</v>
      </c>
      <c r="E42" s="1470">
        <v>0</v>
      </c>
      <c r="F42" s="535">
        <v>0</v>
      </c>
      <c r="G42" s="535">
        <v>0</v>
      </c>
      <c r="H42" s="1254">
        <v>0</v>
      </c>
      <c r="I42" s="1254">
        <v>0</v>
      </c>
      <c r="J42" s="1254">
        <v>0</v>
      </c>
      <c r="K42" s="1254">
        <v>0</v>
      </c>
      <c r="L42" s="1254">
        <v>0</v>
      </c>
      <c r="M42" s="1443"/>
      <c r="N42" s="1260">
        <v>79.950320028673502</v>
      </c>
      <c r="O42" s="1254">
        <v>648.87882408000007</v>
      </c>
      <c r="P42" s="1254">
        <v>0</v>
      </c>
      <c r="Q42" s="1254">
        <v>9.7281566973000206</v>
      </c>
      <c r="R42" s="1260">
        <v>0</v>
      </c>
      <c r="S42" s="1260"/>
      <c r="T42" s="1516">
        <v>0</v>
      </c>
      <c r="U42" s="1260">
        <v>44.750755829999996</v>
      </c>
      <c r="V42" s="1255">
        <v>124.18710431999999</v>
      </c>
      <c r="W42" s="1260">
        <v>0</v>
      </c>
      <c r="X42" s="1260">
        <v>0</v>
      </c>
      <c r="Y42" s="1257">
        <v>907.49516095597357</v>
      </c>
      <c r="Z42" s="1257">
        <v>2.0245633580713126E-2</v>
      </c>
      <c r="AA42" s="1260">
        <v>0</v>
      </c>
      <c r="AB42" s="1257">
        <v>907.49516095597357</v>
      </c>
      <c r="AD42" s="1263"/>
      <c r="AE42" s="1263"/>
    </row>
    <row r="43" spans="1:31" s="1272" customFormat="1" ht="30" customHeight="1" x14ac:dyDescent="0.25">
      <c r="A43" s="1261" t="s">
        <v>116</v>
      </c>
      <c r="B43" s="1282" t="s">
        <v>117</v>
      </c>
      <c r="C43" s="535">
        <v>0</v>
      </c>
      <c r="D43" s="535">
        <v>28001</v>
      </c>
      <c r="E43" s="1470">
        <v>0</v>
      </c>
      <c r="F43" s="535">
        <v>0</v>
      </c>
      <c r="G43" s="535">
        <v>166.23218906117836</v>
      </c>
      <c r="H43" s="1254">
        <v>0</v>
      </c>
      <c r="I43" s="1254">
        <v>0</v>
      </c>
      <c r="J43" s="1254">
        <v>0</v>
      </c>
      <c r="K43" s="1254">
        <v>0</v>
      </c>
      <c r="L43" s="1254">
        <v>0</v>
      </c>
      <c r="M43" s="1443"/>
      <c r="N43" s="1254">
        <v>5480.14</v>
      </c>
      <c r="O43" s="1254">
        <v>0</v>
      </c>
      <c r="P43" s="1254">
        <v>0</v>
      </c>
      <c r="Q43" s="1254">
        <v>0</v>
      </c>
      <c r="R43" s="1260">
        <v>0</v>
      </c>
      <c r="S43" s="1260"/>
      <c r="T43" s="1516">
        <v>0</v>
      </c>
      <c r="U43" s="1260">
        <v>0</v>
      </c>
      <c r="V43" s="1260">
        <v>0</v>
      </c>
      <c r="W43" s="1260">
        <v>0</v>
      </c>
      <c r="X43" s="1260">
        <v>0</v>
      </c>
      <c r="Y43" s="1257">
        <v>33647.372189061178</v>
      </c>
      <c r="Z43" s="1257">
        <v>0.75065124047163756</v>
      </c>
      <c r="AA43" s="1260">
        <v>0</v>
      </c>
      <c r="AB43" s="1257">
        <v>33647.372189061178</v>
      </c>
      <c r="AD43" s="1263"/>
      <c r="AE43" s="1263"/>
    </row>
    <row r="44" spans="1:31" s="1438" customFormat="1" ht="30" customHeight="1" x14ac:dyDescent="0.25">
      <c r="A44" s="1434" t="s">
        <v>118</v>
      </c>
      <c r="B44" s="1435"/>
      <c r="C44" s="1436">
        <v>97.529927157752596</v>
      </c>
      <c r="D44" s="1441">
        <v>10548.612146863361</v>
      </c>
      <c r="E44" s="1436">
        <v>141.9001022044551</v>
      </c>
      <c r="F44" s="1436">
        <v>1007.534059042425</v>
      </c>
      <c r="G44" s="1436">
        <v>1238.7866784861155</v>
      </c>
      <c r="H44" s="1436">
        <v>0</v>
      </c>
      <c r="I44" s="1436">
        <v>167.85675107999998</v>
      </c>
      <c r="J44" s="1436">
        <v>2230.095324063419</v>
      </c>
      <c r="K44" s="1436">
        <v>594.68610696999997</v>
      </c>
      <c r="L44" s="1436">
        <v>175.04687669995678</v>
      </c>
      <c r="M44" s="1436">
        <v>0</v>
      </c>
      <c r="N44" s="1436">
        <v>1479.5364113508372</v>
      </c>
      <c r="O44" s="1436">
        <v>223.7372635699999</v>
      </c>
      <c r="P44" s="1436">
        <v>25.89512205090853</v>
      </c>
      <c r="Q44" s="1436">
        <v>448.06488545999997</v>
      </c>
      <c r="R44" s="1436">
        <v>15.05667248</v>
      </c>
      <c r="S44" s="1436">
        <v>0</v>
      </c>
      <c r="T44" s="1436">
        <v>162.06220936122909</v>
      </c>
      <c r="U44" s="1436">
        <v>459.47033785999997</v>
      </c>
      <c r="V44" s="1436">
        <v>977.91036902479902</v>
      </c>
      <c r="W44" s="1436">
        <v>329.6573135975791</v>
      </c>
      <c r="X44" s="1436">
        <v>39.510808410000003</v>
      </c>
      <c r="Y44" s="1437">
        <v>20362.949365732838</v>
      </c>
      <c r="Z44" s="1437">
        <v>0.45428430830083766</v>
      </c>
      <c r="AA44" s="1436">
        <v>445.87558363684701</v>
      </c>
      <c r="AB44" s="1437">
        <v>20808.824949369686</v>
      </c>
      <c r="AD44" s="1439"/>
      <c r="AE44" s="1439"/>
    </row>
    <row r="45" spans="1:31" s="1272" customFormat="1" ht="30" customHeight="1" x14ac:dyDescent="0.25">
      <c r="A45" s="1261" t="s">
        <v>841</v>
      </c>
      <c r="B45" s="1280" t="s">
        <v>20</v>
      </c>
      <c r="C45" s="535">
        <v>0</v>
      </c>
      <c r="D45" s="535">
        <v>0</v>
      </c>
      <c r="E45" s="1470">
        <v>0</v>
      </c>
      <c r="F45" s="535">
        <v>0</v>
      </c>
      <c r="G45" s="535">
        <v>0</v>
      </c>
      <c r="H45" s="1254">
        <v>0</v>
      </c>
      <c r="I45" s="1254">
        <v>0</v>
      </c>
      <c r="J45" s="1254">
        <v>0</v>
      </c>
      <c r="K45" s="1254">
        <v>0</v>
      </c>
      <c r="L45" s="1254">
        <v>0</v>
      </c>
      <c r="M45" s="1444"/>
      <c r="N45" s="1260">
        <v>0</v>
      </c>
      <c r="O45" s="1260">
        <v>0</v>
      </c>
      <c r="P45" s="1260">
        <v>0</v>
      </c>
      <c r="Q45" s="1254">
        <v>0</v>
      </c>
      <c r="R45" s="1254">
        <v>0</v>
      </c>
      <c r="S45" s="1260"/>
      <c r="T45" s="1516">
        <v>0</v>
      </c>
      <c r="U45" s="1260">
        <v>0</v>
      </c>
      <c r="V45" s="1255">
        <v>0</v>
      </c>
      <c r="W45" s="1255">
        <v>0</v>
      </c>
      <c r="X45" s="1260">
        <v>0</v>
      </c>
      <c r="Y45" s="1257">
        <v>0</v>
      </c>
      <c r="Z45" s="1257">
        <v>0</v>
      </c>
      <c r="AA45" s="1260">
        <v>155.12333297999999</v>
      </c>
      <c r="AB45" s="1257">
        <v>155.12333297999999</v>
      </c>
      <c r="AD45" s="1263"/>
      <c r="AE45" s="1263"/>
    </row>
    <row r="46" spans="1:31" s="1263" customFormat="1" ht="30" customHeight="1" x14ac:dyDescent="0.25">
      <c r="A46" s="1261" t="s">
        <v>842</v>
      </c>
      <c r="B46" s="1280" t="s">
        <v>22</v>
      </c>
      <c r="C46" s="535">
        <v>46.181532909999994</v>
      </c>
      <c r="D46" s="535">
        <v>2901.2919202600001</v>
      </c>
      <c r="E46" s="1470">
        <v>93.04359706999999</v>
      </c>
      <c r="F46" s="535">
        <v>804.54889297</v>
      </c>
      <c r="G46" s="535">
        <v>777.80653464</v>
      </c>
      <c r="H46" s="1254">
        <v>0</v>
      </c>
      <c r="I46" s="1254">
        <v>27.584639759999998</v>
      </c>
      <c r="J46" s="1254">
        <v>1493.6393052499998</v>
      </c>
      <c r="K46" s="1254">
        <v>40.339167009999997</v>
      </c>
      <c r="L46" s="1254">
        <v>135.00326202637507</v>
      </c>
      <c r="M46" s="1443"/>
      <c r="N46" s="1260">
        <v>68.392507500697661</v>
      </c>
      <c r="O46" s="1254">
        <v>18.561060259999902</v>
      </c>
      <c r="P46" s="1254">
        <v>18.1416863512502</v>
      </c>
      <c r="Q46" s="1254">
        <v>448.06488545999997</v>
      </c>
      <c r="R46" s="1254">
        <v>10.65358348</v>
      </c>
      <c r="S46" s="1254"/>
      <c r="T46" s="1515">
        <v>136.4207001</v>
      </c>
      <c r="U46" s="1254">
        <v>301.37926193999999</v>
      </c>
      <c r="V46" s="1255">
        <v>687.73427884</v>
      </c>
      <c r="W46" s="1255">
        <v>207.52443690999999</v>
      </c>
      <c r="X46" s="1256">
        <v>1.16551542</v>
      </c>
      <c r="Y46" s="1257">
        <v>8217.4767681583235</v>
      </c>
      <c r="Z46" s="1257">
        <v>0.18332662339587655</v>
      </c>
      <c r="AA46" s="1255">
        <v>174.78185230000003</v>
      </c>
      <c r="AB46" s="1257">
        <v>8392.258620458324</v>
      </c>
      <c r="AC46" s="1272"/>
    </row>
    <row r="47" spans="1:31" s="1263" customFormat="1" ht="30" customHeight="1" x14ac:dyDescent="0.25">
      <c r="A47" s="1261" t="s">
        <v>843</v>
      </c>
      <c r="B47" s="1280" t="s">
        <v>4</v>
      </c>
      <c r="C47" s="535">
        <v>51.348394247752601</v>
      </c>
      <c r="D47" s="535">
        <v>7647.3202266033604</v>
      </c>
      <c r="E47" s="1470">
        <v>48.856505134455098</v>
      </c>
      <c r="F47" s="535">
        <v>202.98516607242502</v>
      </c>
      <c r="G47" s="535">
        <v>460.9801438461156</v>
      </c>
      <c r="H47" s="1254">
        <v>0</v>
      </c>
      <c r="I47" s="1254">
        <v>140.27211131999999</v>
      </c>
      <c r="J47" s="1254">
        <v>736.4560188134194</v>
      </c>
      <c r="K47" s="1254">
        <v>554.34693995999999</v>
      </c>
      <c r="L47" s="1254">
        <v>40.043614673581722</v>
      </c>
      <c r="M47" s="1444"/>
      <c r="N47" s="1254">
        <v>1411.1439038501396</v>
      </c>
      <c r="O47" s="1254">
        <v>205.17620331000001</v>
      </c>
      <c r="P47" s="1284">
        <v>7.75343569965833</v>
      </c>
      <c r="Q47" s="1254">
        <v>0</v>
      </c>
      <c r="R47" s="1284">
        <v>4.4030889999999996</v>
      </c>
      <c r="S47" s="1260"/>
      <c r="T47" s="1515">
        <v>25.641509261229086</v>
      </c>
      <c r="U47" s="1254">
        <v>158.09107591999998</v>
      </c>
      <c r="V47" s="1255">
        <v>290.17609018479902</v>
      </c>
      <c r="W47" s="1255">
        <v>122.13287668757914</v>
      </c>
      <c r="X47" s="1256">
        <v>38.345292990000004</v>
      </c>
      <c r="Y47" s="1257">
        <v>12145.472597574515</v>
      </c>
      <c r="Z47" s="1257">
        <v>0.27095768490496114</v>
      </c>
      <c r="AA47" s="1255">
        <v>115.970398356847</v>
      </c>
      <c r="AB47" s="1257">
        <v>12261.442995931362</v>
      </c>
      <c r="AC47" s="1272"/>
    </row>
    <row r="48" spans="1:31" s="1263" customFormat="1" ht="30" customHeight="1" x14ac:dyDescent="0.25">
      <c r="A48" s="1261" t="s">
        <v>122</v>
      </c>
      <c r="B48" s="1272"/>
      <c r="C48" s="535">
        <v>0</v>
      </c>
      <c r="D48" s="535">
        <v>0</v>
      </c>
      <c r="E48" s="1470">
        <v>0</v>
      </c>
      <c r="F48" s="535">
        <v>0</v>
      </c>
      <c r="G48" s="535">
        <v>0</v>
      </c>
      <c r="H48" s="1254">
        <v>0</v>
      </c>
      <c r="I48" s="1260">
        <v>0</v>
      </c>
      <c r="J48" s="1260">
        <v>0</v>
      </c>
      <c r="K48" s="1260">
        <v>0</v>
      </c>
      <c r="L48" s="1260">
        <v>0</v>
      </c>
      <c r="M48" s="1443"/>
      <c r="N48" s="1260">
        <v>0</v>
      </c>
      <c r="O48" s="1260">
        <v>0</v>
      </c>
      <c r="P48" s="1260">
        <v>0</v>
      </c>
      <c r="Q48" s="1254">
        <v>0</v>
      </c>
      <c r="R48" s="1260">
        <v>0</v>
      </c>
      <c r="S48" s="1254"/>
      <c r="T48" s="1516">
        <v>0</v>
      </c>
      <c r="U48" s="1260">
        <v>0</v>
      </c>
      <c r="V48" s="1260">
        <v>0</v>
      </c>
      <c r="W48" s="1260">
        <v>0</v>
      </c>
      <c r="X48" s="1260">
        <v>0</v>
      </c>
      <c r="Y48" s="1257">
        <v>0</v>
      </c>
      <c r="Z48" s="1257">
        <v>0</v>
      </c>
      <c r="AA48" s="1260">
        <v>0</v>
      </c>
      <c r="AB48" s="1257">
        <v>0</v>
      </c>
      <c r="AC48" s="1272"/>
    </row>
    <row r="49" spans="1:29" s="1263" customFormat="1" ht="30" customHeight="1" x14ac:dyDescent="0.25">
      <c r="A49" s="1285" t="s">
        <v>123</v>
      </c>
      <c r="B49" s="1281" t="s">
        <v>124</v>
      </c>
      <c r="C49" s="532">
        <v>646.31240925539396</v>
      </c>
      <c r="D49" s="532">
        <v>8984.5022593985686</v>
      </c>
      <c r="E49" s="1471">
        <v>67.665811840000003</v>
      </c>
      <c r="F49" s="532">
        <v>1623.6748334725</v>
      </c>
      <c r="G49" s="532">
        <v>1583.1038638876096</v>
      </c>
      <c r="H49" s="1260">
        <v>4.7432000000000002E-2</v>
      </c>
      <c r="I49" s="1260">
        <v>155.41779523000005</v>
      </c>
      <c r="J49" s="1260">
        <v>1896.7096381524996</v>
      </c>
      <c r="K49" s="1260">
        <v>590.99067622999996</v>
      </c>
      <c r="L49" s="1260">
        <v>1514.1631742775</v>
      </c>
      <c r="M49" s="1444"/>
      <c r="N49" s="1260">
        <v>3170.4101646198224</v>
      </c>
      <c r="O49" s="1260">
        <v>663.86521776999996</v>
      </c>
      <c r="P49" s="1260">
        <v>101.75869623999999</v>
      </c>
      <c r="Q49" s="1260">
        <v>1049.18256802</v>
      </c>
      <c r="R49" s="1260">
        <v>1.1135412900000001</v>
      </c>
      <c r="S49" s="1260"/>
      <c r="T49" s="1516">
        <v>39.539139890000001</v>
      </c>
      <c r="U49" s="1260">
        <v>261.5047328</v>
      </c>
      <c r="V49" s="1286">
        <v>4233.0124773500002</v>
      </c>
      <c r="W49" s="1286">
        <v>664.53910825499963</v>
      </c>
      <c r="X49" s="1287">
        <v>222.53880699999999</v>
      </c>
      <c r="Y49" s="1257">
        <v>27470.05234697889</v>
      </c>
      <c r="Z49" s="1257">
        <v>0.61283920640864376</v>
      </c>
      <c r="AA49" s="1260">
        <v>0</v>
      </c>
      <c r="AB49" s="1257">
        <v>27470.05234697889</v>
      </c>
      <c r="AC49" s="1272"/>
    </row>
    <row r="50" spans="1:29" s="1263" customFormat="1" ht="30" customHeight="1" x14ac:dyDescent="0.25">
      <c r="A50" s="1252" t="s">
        <v>125</v>
      </c>
      <c r="B50" s="1281"/>
      <c r="C50" s="532">
        <v>0</v>
      </c>
      <c r="D50" s="532">
        <v>0</v>
      </c>
      <c r="E50" s="1471">
        <v>0</v>
      </c>
      <c r="F50" s="532">
        <v>0</v>
      </c>
      <c r="G50" s="532">
        <v>0</v>
      </c>
      <c r="H50" s="1260">
        <v>0</v>
      </c>
      <c r="I50" s="1260">
        <v>0</v>
      </c>
      <c r="J50" s="1260">
        <v>0</v>
      </c>
      <c r="K50" s="1260">
        <v>0</v>
      </c>
      <c r="L50" s="1260">
        <v>0</v>
      </c>
      <c r="M50" s="1444"/>
      <c r="N50" s="1260">
        <v>0</v>
      </c>
      <c r="O50" s="1260">
        <v>0</v>
      </c>
      <c r="P50" s="1260">
        <v>0</v>
      </c>
      <c r="Q50" s="1260">
        <v>0</v>
      </c>
      <c r="R50" s="1260">
        <v>0</v>
      </c>
      <c r="S50" s="1260"/>
      <c r="T50" s="1516">
        <v>0</v>
      </c>
      <c r="U50" s="1260">
        <v>0</v>
      </c>
      <c r="V50" s="1260">
        <v>0</v>
      </c>
      <c r="W50" s="1260">
        <v>0</v>
      </c>
      <c r="X50" s="1260">
        <v>0</v>
      </c>
      <c r="Y50" s="1257">
        <v>0</v>
      </c>
      <c r="Z50" s="1257">
        <v>0</v>
      </c>
      <c r="AA50" s="1260">
        <v>0</v>
      </c>
      <c r="AB50" s="1257">
        <v>0</v>
      </c>
      <c r="AC50" s="1272"/>
    </row>
    <row r="51" spans="1:29" s="1288" customFormat="1" ht="30" customHeight="1" x14ac:dyDescent="0.25">
      <c r="A51" s="1285" t="s">
        <v>126</v>
      </c>
      <c r="B51" s="1281" t="s">
        <v>127</v>
      </c>
      <c r="C51" s="532">
        <v>99.644325549999991</v>
      </c>
      <c r="D51" s="532">
        <v>3194.7162209099997</v>
      </c>
      <c r="E51" s="1471">
        <v>32.597510270000001</v>
      </c>
      <c r="F51" s="532">
        <v>1537.59348733</v>
      </c>
      <c r="G51" s="532">
        <v>1150.7034668900001</v>
      </c>
      <c r="H51" s="1260">
        <v>1.6861603999999999</v>
      </c>
      <c r="I51" s="1260">
        <v>176.71882232000002</v>
      </c>
      <c r="J51" s="1260">
        <v>1577.5107821899971</v>
      </c>
      <c r="K51" s="1260">
        <v>91.355531439999993</v>
      </c>
      <c r="L51" s="1260">
        <v>1013.3859950900002</v>
      </c>
      <c r="M51" s="1444"/>
      <c r="N51" s="1260">
        <v>3470.1312129900002</v>
      </c>
      <c r="O51" s="1260">
        <v>835.4357215</v>
      </c>
      <c r="P51" s="1260">
        <v>43.573785089999902</v>
      </c>
      <c r="Q51" s="1260">
        <v>570.68463503999999</v>
      </c>
      <c r="R51" s="1260">
        <v>18.76055397</v>
      </c>
      <c r="S51" s="1260"/>
      <c r="T51" s="1516">
        <v>28.19940321</v>
      </c>
      <c r="U51" s="1260">
        <v>206.16418604000003</v>
      </c>
      <c r="V51" s="1286">
        <v>5254.8977119300007</v>
      </c>
      <c r="W51" s="1286">
        <v>59.745994229999994</v>
      </c>
      <c r="X51" s="1287">
        <v>91.773094629999989</v>
      </c>
      <c r="Y51" s="1257">
        <v>19455.278601019996</v>
      </c>
      <c r="Z51" s="1257">
        <v>0.43403475711321055</v>
      </c>
      <c r="AA51" s="1286">
        <v>11.33831022</v>
      </c>
      <c r="AB51" s="1257">
        <v>19466.616911239995</v>
      </c>
      <c r="AC51" s="1283"/>
    </row>
    <row r="52" spans="1:29" s="1263" customFormat="1" ht="30" customHeight="1" x14ac:dyDescent="0.25">
      <c r="A52" s="1252" t="s">
        <v>128</v>
      </c>
      <c r="B52" s="1283"/>
      <c r="C52" s="532">
        <v>0</v>
      </c>
      <c r="D52" s="532">
        <v>0</v>
      </c>
      <c r="E52" s="1471">
        <v>0</v>
      </c>
      <c r="F52" s="532">
        <v>0</v>
      </c>
      <c r="G52" s="532">
        <v>0</v>
      </c>
      <c r="H52" s="1260">
        <v>0</v>
      </c>
      <c r="I52" s="1260">
        <v>0</v>
      </c>
      <c r="J52" s="1260">
        <v>0</v>
      </c>
      <c r="K52" s="1260">
        <v>0</v>
      </c>
      <c r="L52" s="1260">
        <v>0</v>
      </c>
      <c r="M52" s="1444"/>
      <c r="N52" s="1260">
        <v>0</v>
      </c>
      <c r="O52" s="1260">
        <v>0</v>
      </c>
      <c r="P52" s="1260">
        <v>0</v>
      </c>
      <c r="Q52" s="1260">
        <v>0</v>
      </c>
      <c r="R52" s="1260">
        <v>0</v>
      </c>
      <c r="S52" s="1260"/>
      <c r="T52" s="1516">
        <v>0</v>
      </c>
      <c r="U52" s="1260">
        <v>0</v>
      </c>
      <c r="V52" s="1260">
        <v>0</v>
      </c>
      <c r="W52" s="1260">
        <v>0</v>
      </c>
      <c r="X52" s="1260">
        <v>0</v>
      </c>
      <c r="Y52" s="1257">
        <v>0</v>
      </c>
      <c r="Z52" s="1257">
        <v>0</v>
      </c>
      <c r="AA52" s="1260">
        <v>0</v>
      </c>
      <c r="AB52" s="1257">
        <v>0</v>
      </c>
      <c r="AC52" s="1272"/>
    </row>
    <row r="53" spans="1:29" s="1263" customFormat="1" ht="30" customHeight="1" x14ac:dyDescent="0.25">
      <c r="A53" s="1252" t="s">
        <v>129</v>
      </c>
      <c r="B53" s="1289" t="s">
        <v>33</v>
      </c>
      <c r="C53" s="532">
        <v>0</v>
      </c>
      <c r="D53" s="532">
        <v>8954.4288404305989</v>
      </c>
      <c r="E53" s="1471">
        <v>0</v>
      </c>
      <c r="F53" s="532">
        <v>2041.1949620145699</v>
      </c>
      <c r="G53" s="532">
        <v>1048.11816325</v>
      </c>
      <c r="H53" s="1260">
        <v>0</v>
      </c>
      <c r="I53" s="1260">
        <v>5.74819894</v>
      </c>
      <c r="J53" s="1260">
        <v>3056.4874097700008</v>
      </c>
      <c r="K53" s="1260">
        <v>0</v>
      </c>
      <c r="L53" s="1260">
        <v>2501.6425442199984</v>
      </c>
      <c r="M53" s="1444"/>
      <c r="N53" s="1260">
        <v>6223.074206584397</v>
      </c>
      <c r="O53" s="1260">
        <v>1628.50161015</v>
      </c>
      <c r="P53" s="1260">
        <v>0</v>
      </c>
      <c r="Q53" s="1260">
        <v>4316.8061523596198</v>
      </c>
      <c r="R53" s="1260">
        <v>0</v>
      </c>
      <c r="S53" s="1260"/>
      <c r="T53" s="1516">
        <v>0</v>
      </c>
      <c r="U53" s="1260">
        <v>106.99508579</v>
      </c>
      <c r="V53" s="1286">
        <v>6522.6715135699997</v>
      </c>
      <c r="W53" s="1260">
        <v>1148.5976292299999</v>
      </c>
      <c r="X53" s="1260">
        <v>0</v>
      </c>
      <c r="Y53" s="1257">
        <v>37554.266316309186</v>
      </c>
      <c r="Z53" s="1257">
        <v>0.83781153657236862</v>
      </c>
      <c r="AA53" s="1260">
        <v>0</v>
      </c>
      <c r="AB53" s="1257">
        <v>37554.266316309186</v>
      </c>
      <c r="AC53" s="1272"/>
    </row>
    <row r="54" spans="1:29" s="1263" customFormat="1" ht="30" customHeight="1" x14ac:dyDescent="0.25">
      <c r="A54" s="1252" t="s">
        <v>130</v>
      </c>
      <c r="B54" s="1281" t="s">
        <v>131</v>
      </c>
      <c r="C54" s="532">
        <v>905.79562170231497</v>
      </c>
      <c r="D54" s="532">
        <v>8875.7030981900007</v>
      </c>
      <c r="E54" s="1471">
        <v>149.19056809</v>
      </c>
      <c r="F54" s="532">
        <v>1632.00935693</v>
      </c>
      <c r="G54" s="532">
        <v>524.45689564999998</v>
      </c>
      <c r="H54" s="1260">
        <v>16.735468489999999</v>
      </c>
      <c r="I54" s="1260">
        <v>447.69796318999994</v>
      </c>
      <c r="J54" s="1260">
        <v>19174.32248314</v>
      </c>
      <c r="K54" s="1260">
        <v>1807.78052484</v>
      </c>
      <c r="L54" s="1260">
        <v>2338.005443904</v>
      </c>
      <c r="M54" s="1444"/>
      <c r="N54" s="1260">
        <v>12241.817344540001</v>
      </c>
      <c r="O54" s="1260">
        <v>311.65896385000002</v>
      </c>
      <c r="P54" s="1260">
        <v>117.389543539999</v>
      </c>
      <c r="Q54" s="1260">
        <v>23671.630487679999</v>
      </c>
      <c r="R54" s="1260">
        <v>44.023586650000006</v>
      </c>
      <c r="S54" s="1260"/>
      <c r="T54" s="1516">
        <v>50.738825499999997</v>
      </c>
      <c r="U54" s="1260">
        <v>1611.9716112999999</v>
      </c>
      <c r="V54" s="1286">
        <v>1299.3487160499999</v>
      </c>
      <c r="W54" s="1286">
        <v>560.99418962769175</v>
      </c>
      <c r="X54" s="1287">
        <v>297.49372364000004</v>
      </c>
      <c r="Y54" s="1257">
        <v>76078.764416503996</v>
      </c>
      <c r="Z54" s="1257">
        <v>1.697268320447453</v>
      </c>
      <c r="AA54" s="1286">
        <v>60.810493710000003</v>
      </c>
      <c r="AB54" s="1257">
        <v>76139.574910213996</v>
      </c>
      <c r="AC54" s="1272"/>
    </row>
    <row r="55" spans="1:29" s="1263" customFormat="1" ht="30" customHeight="1" x14ac:dyDescent="0.25">
      <c r="A55" s="1252" t="s">
        <v>132</v>
      </c>
      <c r="B55" s="1281" t="s">
        <v>133</v>
      </c>
      <c r="C55" s="532">
        <v>4.8839660428951E-2</v>
      </c>
      <c r="D55" s="532">
        <v>86337.634114820001</v>
      </c>
      <c r="E55" s="1471">
        <v>0</v>
      </c>
      <c r="F55" s="532">
        <v>1768.4988480299999</v>
      </c>
      <c r="G55" s="532">
        <v>295.68078191292108</v>
      </c>
      <c r="H55" s="1260">
        <v>0</v>
      </c>
      <c r="I55" s="1260">
        <v>0</v>
      </c>
      <c r="J55" s="1260">
        <v>21036.845228209979</v>
      </c>
      <c r="K55" s="1260">
        <v>2746.9245344599999</v>
      </c>
      <c r="L55" s="1260">
        <v>10878.4284787</v>
      </c>
      <c r="M55" s="1444"/>
      <c r="N55" s="1260">
        <v>5210.612415130001</v>
      </c>
      <c r="O55" s="1260">
        <v>15.557011970000001</v>
      </c>
      <c r="P55" s="1260">
        <v>0.37107182999999999</v>
      </c>
      <c r="Q55" s="1260">
        <v>12945.99074275</v>
      </c>
      <c r="R55" s="1260">
        <v>0</v>
      </c>
      <c r="S55" s="1260"/>
      <c r="T55" s="1516">
        <v>0</v>
      </c>
      <c r="U55" s="1260">
        <v>0</v>
      </c>
      <c r="V55" s="1286">
        <v>185.77248272999998</v>
      </c>
      <c r="W55" s="1260">
        <v>58.776490550000005</v>
      </c>
      <c r="X55" s="1260">
        <v>0</v>
      </c>
      <c r="Y55" s="1257">
        <v>141481.14104075334</v>
      </c>
      <c r="Z55" s="1257">
        <v>3.156353293470894</v>
      </c>
      <c r="AA55" s="1260">
        <v>0</v>
      </c>
      <c r="AB55" s="1257">
        <v>141481.14104075334</v>
      </c>
      <c r="AC55" s="1272"/>
    </row>
    <row r="56" spans="1:29" s="1263" customFormat="1" ht="30" customHeight="1" x14ac:dyDescent="0.25">
      <c r="A56" s="1290" t="s">
        <v>134</v>
      </c>
      <c r="B56" s="1289"/>
      <c r="C56" s="532">
        <v>0</v>
      </c>
      <c r="D56" s="532">
        <v>3.552108</v>
      </c>
      <c r="E56" s="1471">
        <v>0</v>
      </c>
      <c r="F56" s="532">
        <v>0</v>
      </c>
      <c r="G56" s="532">
        <v>0</v>
      </c>
      <c r="H56" s="1260">
        <v>0</v>
      </c>
      <c r="I56" s="1260">
        <v>0</v>
      </c>
      <c r="J56" s="1260">
        <v>0</v>
      </c>
      <c r="K56" s="1260">
        <v>0</v>
      </c>
      <c r="L56" s="1260">
        <v>0</v>
      </c>
      <c r="M56" s="1444"/>
      <c r="N56" s="1260">
        <v>0</v>
      </c>
      <c r="O56" s="1260">
        <v>0</v>
      </c>
      <c r="P56" s="1260">
        <v>0</v>
      </c>
      <c r="Q56" s="1260">
        <v>0</v>
      </c>
      <c r="R56" s="1260">
        <v>0</v>
      </c>
      <c r="S56" s="1260"/>
      <c r="T56" s="1516">
        <v>0</v>
      </c>
      <c r="U56" s="1260">
        <v>0</v>
      </c>
      <c r="V56" s="1260">
        <v>0</v>
      </c>
      <c r="W56" s="1260">
        <v>0</v>
      </c>
      <c r="X56" s="1260">
        <v>0</v>
      </c>
      <c r="Y56" s="1257">
        <v>3.552108</v>
      </c>
      <c r="Z56" s="1257">
        <v>7.9245245706173673E-5</v>
      </c>
      <c r="AA56" s="1260">
        <v>0</v>
      </c>
      <c r="AB56" s="1257">
        <v>3.552108</v>
      </c>
      <c r="AC56" s="1272"/>
    </row>
    <row r="57" spans="1:29" s="1288" customFormat="1" ht="30" customHeight="1" x14ac:dyDescent="0.25">
      <c r="A57" s="533" t="s">
        <v>135</v>
      </c>
      <c r="B57" s="1291"/>
      <c r="C57" s="773">
        <v>24105.835081361198</v>
      </c>
      <c r="D57" s="533">
        <v>1053773.5164199914</v>
      </c>
      <c r="E57" s="773">
        <v>9246.9318935200772</v>
      </c>
      <c r="F57" s="773">
        <v>238210.16254428262</v>
      </c>
      <c r="G57" s="773">
        <v>328544.97237115982</v>
      </c>
      <c r="H57" s="773">
        <v>550.91472644999999</v>
      </c>
      <c r="I57" s="773">
        <v>38463.391652849983</v>
      </c>
      <c r="J57" s="773">
        <v>637658.59763270826</v>
      </c>
      <c r="K57" s="773">
        <v>29456.157430100004</v>
      </c>
      <c r="L57" s="773">
        <v>312295.82924560102</v>
      </c>
      <c r="M57" s="773">
        <v>0</v>
      </c>
      <c r="N57" s="773">
        <v>694730.91058375849</v>
      </c>
      <c r="O57" s="773">
        <v>109696.88571250344</v>
      </c>
      <c r="P57" s="773">
        <v>14323.80432742019</v>
      </c>
      <c r="Q57" s="773">
        <v>199770.76150960149</v>
      </c>
      <c r="R57" s="773">
        <v>3255.1557162550534</v>
      </c>
      <c r="S57" s="773">
        <v>0</v>
      </c>
      <c r="T57" s="773">
        <v>7458.5462220212294</v>
      </c>
      <c r="U57" s="773">
        <v>57041.116009169986</v>
      </c>
      <c r="V57" s="773">
        <v>645869.00431300956</v>
      </c>
      <c r="W57" s="773">
        <v>49997.993969323514</v>
      </c>
      <c r="X57" s="773">
        <v>27973.623191290011</v>
      </c>
      <c r="Y57" s="1257">
        <v>4482424.1105523761</v>
      </c>
      <c r="Z57" s="1257">
        <v>100</v>
      </c>
      <c r="AA57" s="773">
        <v>2779.2902406768471</v>
      </c>
      <c r="AB57" s="1257">
        <v>4485203.4007930532</v>
      </c>
      <c r="AC57" s="1283"/>
    </row>
    <row r="58" spans="1:29" ht="13.95" customHeight="1" x14ac:dyDescent="0.25">
      <c r="A58" s="324"/>
      <c r="B58" s="325"/>
      <c r="C58" s="325"/>
      <c r="D58" s="325"/>
      <c r="E58" s="1476"/>
      <c r="F58" s="325"/>
      <c r="G58" s="325"/>
      <c r="H58" s="325"/>
      <c r="I58" s="325"/>
      <c r="J58" s="325"/>
      <c r="K58" s="325"/>
      <c r="L58" s="325"/>
      <c r="M58" s="325"/>
      <c r="N58" s="325"/>
      <c r="O58" s="325"/>
      <c r="P58" s="325"/>
      <c r="Q58" s="325"/>
      <c r="R58" s="325"/>
      <c r="S58" s="325"/>
      <c r="T58" s="1522"/>
      <c r="U58" s="325"/>
    </row>
    <row r="59" spans="1:29" s="1506" customFormat="1" ht="34.200000000000003" customHeight="1" x14ac:dyDescent="0.25">
      <c r="A59" s="1501" t="s">
        <v>888</v>
      </c>
      <c r="B59" s="1501"/>
      <c r="C59" s="1500">
        <v>16850.76463836</v>
      </c>
      <c r="D59" s="1500">
        <v>865609.82922966115</v>
      </c>
      <c r="E59" s="1502">
        <v>6899.0356229356239</v>
      </c>
      <c r="F59" s="1500">
        <v>208695.19903557151</v>
      </c>
      <c r="G59" s="1500">
        <v>336386.18203182728</v>
      </c>
      <c r="H59" s="1500">
        <v>565.83955286999992</v>
      </c>
      <c r="I59" s="1500">
        <v>30877.948784503733</v>
      </c>
      <c r="J59" s="1500">
        <v>556096.12134988152</v>
      </c>
      <c r="K59" s="1500">
        <v>21310.750081313003</v>
      </c>
      <c r="L59" s="1500">
        <v>300855.24137627002</v>
      </c>
      <c r="M59" s="1500">
        <v>3800.64446840146</v>
      </c>
      <c r="N59" s="1500">
        <v>592442.83376614726</v>
      </c>
      <c r="O59" s="1500">
        <v>89955.249408660005</v>
      </c>
      <c r="P59" s="1500">
        <v>13531.558813652384</v>
      </c>
      <c r="Q59" s="1500">
        <v>130521.54862331849</v>
      </c>
      <c r="R59" s="1500">
        <v>2468.8562064921848</v>
      </c>
      <c r="S59" s="1500">
        <v>0</v>
      </c>
      <c r="T59" s="1500">
        <v>5978.0450701600012</v>
      </c>
      <c r="U59" s="1500">
        <v>49106.384653220026</v>
      </c>
      <c r="V59" s="1500">
        <v>533433.39677538152</v>
      </c>
      <c r="W59" s="1500">
        <v>33750.397069597209</v>
      </c>
      <c r="X59" s="1500">
        <v>18075.218147760006</v>
      </c>
      <c r="Y59" s="1503">
        <v>3817211.0447059842</v>
      </c>
      <c r="Z59" s="1503"/>
      <c r="AA59" s="1504">
        <v>2310.1258867500001</v>
      </c>
      <c r="AB59" s="1503">
        <v>3819521.1705927341</v>
      </c>
      <c r="AC59" s="1505"/>
    </row>
    <row r="60" spans="1:29" s="1298" customFormat="1" ht="34.200000000000003" customHeight="1" x14ac:dyDescent="0.25">
      <c r="A60" s="1293" t="s">
        <v>976</v>
      </c>
      <c r="B60" s="1293" t="s">
        <v>526</v>
      </c>
      <c r="C60" s="1296">
        <v>22279.463921365732</v>
      </c>
      <c r="D60" s="1296">
        <v>1011879.0487076489</v>
      </c>
      <c r="E60" s="1477">
        <v>8551.2616738756224</v>
      </c>
      <c r="F60" s="1294">
        <v>229808.5228550231</v>
      </c>
      <c r="G60" s="1294">
        <v>320349.36974600592</v>
      </c>
      <c r="H60" s="1294">
        <v>532.10888436000005</v>
      </c>
      <c r="I60" s="1294">
        <v>37445.449235919987</v>
      </c>
      <c r="J60" s="1294">
        <v>609491.42085832218</v>
      </c>
      <c r="K60" s="1294">
        <v>26243.092798120004</v>
      </c>
      <c r="L60" s="1294">
        <v>304580.45692276949</v>
      </c>
      <c r="M60" s="1500">
        <v>0</v>
      </c>
      <c r="N60" s="1294">
        <v>657930.65661838173</v>
      </c>
      <c r="O60" s="1294">
        <v>97592.308878343436</v>
      </c>
      <c r="P60" s="1294">
        <v>13832.758484993205</v>
      </c>
      <c r="Q60" s="1294">
        <v>169543.04566604478</v>
      </c>
      <c r="R60" s="1294">
        <v>3007.1200047323264</v>
      </c>
      <c r="S60" s="1294">
        <v>0</v>
      </c>
      <c r="T60" s="1523">
        <v>7169.3386913600007</v>
      </c>
      <c r="U60" s="1294">
        <v>53571.003951479986</v>
      </c>
      <c r="V60" s="1294">
        <v>615949.91693080473</v>
      </c>
      <c r="W60" s="1294">
        <v>47147.644326063251</v>
      </c>
      <c r="X60" s="1294">
        <v>27162.084214080012</v>
      </c>
      <c r="Y60" s="1295">
        <v>4264066.0733696939</v>
      </c>
      <c r="Z60" s="1295"/>
      <c r="AA60" s="1296">
        <v>69.227890340000002</v>
      </c>
      <c r="AB60" s="1295">
        <v>4264135.3012600336</v>
      </c>
      <c r="AC60" s="1297"/>
    </row>
    <row r="61" spans="1:29" ht="43.95" customHeight="1" x14ac:dyDescent="0.25">
      <c r="A61" s="1299" t="s">
        <v>977</v>
      </c>
      <c r="B61" s="1300"/>
      <c r="C61" s="1301">
        <v>3.5389327604011984E-2</v>
      </c>
      <c r="D61" s="1301">
        <v>2.8011257339782339E-2</v>
      </c>
      <c r="E61" s="1301">
        <v>4.6554955931395074E-2</v>
      </c>
      <c r="F61" s="1301">
        <v>2.6371710516439374E-2</v>
      </c>
      <c r="G61" s="1301">
        <v>3.5619046687140124E-2</v>
      </c>
      <c r="H61" s="1301">
        <v>5.4369989168712572E-2</v>
      </c>
      <c r="I61" s="1301">
        <v>5.4054838018097393E-2</v>
      </c>
      <c r="J61" s="1301">
        <v>3.122921006660688E-2</v>
      </c>
      <c r="K61" s="1301">
        <v>6.9195593907787942E-2</v>
      </c>
      <c r="L61" s="1301">
        <v>3.1469616011887927E-2</v>
      </c>
      <c r="M61" s="1601">
        <v>0</v>
      </c>
      <c r="N61" s="1301">
        <v>3.8633737678207013E-2</v>
      </c>
      <c r="O61" s="1301">
        <v>4.8999729873930746E-2</v>
      </c>
      <c r="P61" s="1301">
        <v>3.715576423353064E-2</v>
      </c>
      <c r="Q61" s="1301">
        <v>2.8686801834306046E-2</v>
      </c>
      <c r="R61" s="1301">
        <v>4.113410617421781E-2</v>
      </c>
      <c r="S61" s="1301" t="e">
        <v>#DIV/0!</v>
      </c>
      <c r="T61" s="1524">
        <v>3.4437495107213251E-2</v>
      </c>
      <c r="U61" s="1301">
        <v>3.6427741045887772E-2</v>
      </c>
      <c r="V61" s="1301">
        <v>4.1511312898976534E-2</v>
      </c>
      <c r="W61" s="1301">
        <v>3.3758438556542057E-2</v>
      </c>
      <c r="X61" s="1301">
        <v>3.8526466298975624E-2</v>
      </c>
      <c r="Y61" s="1301">
        <v>3.4137363066010118E-2</v>
      </c>
      <c r="Z61" s="1301" t="e">
        <v>#DIV/0!</v>
      </c>
      <c r="AA61" s="1301">
        <v>116.00139870600216</v>
      </c>
      <c r="AB61" s="1295">
        <v>116.03553606906817</v>
      </c>
    </row>
    <row r="62" spans="1:29" ht="43.95" customHeight="1" x14ac:dyDescent="0.25">
      <c r="A62" s="1299" t="s">
        <v>978</v>
      </c>
      <c r="B62" s="1299" t="s">
        <v>525</v>
      </c>
      <c r="C62" s="1301">
        <v>3.5352258423652201E-2</v>
      </c>
      <c r="D62" s="1301">
        <v>2.9168773256279708E-2</v>
      </c>
      <c r="E62" s="1301">
        <v>4.108808261903283E-2</v>
      </c>
      <c r="F62" s="1301">
        <v>3.4610862931025742E-2</v>
      </c>
      <c r="G62" s="1301">
        <v>3.3848427234802719E-2</v>
      </c>
      <c r="H62" s="1301">
        <v>5.3282696451204085E-2</v>
      </c>
      <c r="I62" s="1301">
        <v>3.4138663684185645E-2</v>
      </c>
      <c r="J62" s="1301">
        <v>2.870371221038993E-2</v>
      </c>
      <c r="K62" s="1301">
        <v>2.8665536068580567E-2</v>
      </c>
      <c r="L62" s="1301">
        <v>3.1139783415460209E-2</v>
      </c>
      <c r="M62" s="1601">
        <v>0</v>
      </c>
      <c r="N62" s="1301">
        <v>3.3997804995743196E-2</v>
      </c>
      <c r="O62" s="1301">
        <v>4.7013532838064871E-2</v>
      </c>
      <c r="P62" s="1301">
        <v>3.1447563650440234E-2</v>
      </c>
      <c r="Q62" s="1301">
        <v>2.7147004803721213E-2</v>
      </c>
      <c r="R62" s="1301">
        <v>3.3463821954592306E-2</v>
      </c>
      <c r="S62" s="1301" t="e">
        <v>#DIV/0!</v>
      </c>
      <c r="T62" s="1524">
        <v>3.3417326507643189E-2</v>
      </c>
      <c r="U62" s="1301">
        <v>3.6787092211138489E-2</v>
      </c>
      <c r="V62" s="1301">
        <v>3.2215250175874122E-2</v>
      </c>
      <c r="W62" s="1301">
        <v>3.3685654001583527E-2</v>
      </c>
      <c r="X62" s="1301">
        <v>3.743462097086727E-2</v>
      </c>
      <c r="Y62" s="1301">
        <v>3.1731650717166243E-2</v>
      </c>
      <c r="Z62" s="1301" t="e">
        <v>#DIV/0!</v>
      </c>
      <c r="AA62" s="1301">
        <v>107.83428613349925</v>
      </c>
      <c r="AB62" s="1295">
        <v>107.86601778421641</v>
      </c>
    </row>
    <row r="63" spans="1:29" ht="18" customHeight="1" x14ac:dyDescent="0.85">
      <c r="A63" s="1302"/>
    </row>
    <row r="64" spans="1:29" ht="30" x14ac:dyDescent="0.85">
      <c r="A64" s="1303" t="s">
        <v>889</v>
      </c>
      <c r="B64" s="1302"/>
      <c r="C64" s="1304"/>
      <c r="D64" s="1304"/>
      <c r="E64" s="1479"/>
      <c r="F64" s="1304"/>
      <c r="G64" s="1304"/>
      <c r="H64" s="1304"/>
      <c r="I64" s="1304"/>
      <c r="J64" s="1304"/>
      <c r="K64" s="1304"/>
      <c r="L64" s="1304"/>
      <c r="M64" s="1304"/>
      <c r="N64" s="1304"/>
      <c r="O64" s="1304"/>
      <c r="P64" s="1304"/>
      <c r="Q64" s="1304"/>
      <c r="R64" s="1304"/>
      <c r="S64" s="1304"/>
      <c r="T64" s="1526"/>
      <c r="U64" s="1304"/>
      <c r="V64" s="398"/>
      <c r="W64" s="398"/>
      <c r="X64" s="398"/>
      <c r="Y64" s="398"/>
      <c r="Z64" s="398"/>
      <c r="AA64" s="398"/>
      <c r="AB64" s="398"/>
    </row>
    <row r="65" spans="1:25" ht="30" x14ac:dyDescent="0.85">
      <c r="A65" s="1303" t="s">
        <v>890</v>
      </c>
      <c r="B65" s="1302" t="s">
        <v>578</v>
      </c>
      <c r="C65" s="1305"/>
      <c r="D65" s="1305"/>
      <c r="E65" s="1480"/>
      <c r="F65" s="1305"/>
      <c r="G65" s="1305"/>
      <c r="H65" s="1305"/>
      <c r="I65" s="1305"/>
      <c r="J65" s="1305"/>
      <c r="K65" s="1305"/>
      <c r="L65" s="1305"/>
      <c r="M65" s="1305"/>
      <c r="N65" s="1305"/>
      <c r="O65" s="1305"/>
      <c r="P65" s="1305"/>
      <c r="Q65" s="1305"/>
      <c r="R65" s="1305"/>
      <c r="S65" s="1305"/>
      <c r="T65" s="1527"/>
      <c r="U65" s="1305"/>
      <c r="V65" s="1305"/>
      <c r="W65" s="1305"/>
      <c r="X65" s="1305"/>
      <c r="Y65" s="1292"/>
    </row>
    <row r="66" spans="1:25" ht="30" x14ac:dyDescent="0.85">
      <c r="A66" s="1306" t="s">
        <v>136</v>
      </c>
      <c r="B66" s="1302"/>
    </row>
    <row r="67" spans="1:25" ht="21" x14ac:dyDescent="0.25">
      <c r="A67" s="1306" t="s">
        <v>137</v>
      </c>
      <c r="C67" s="1304"/>
      <c r="D67" s="1304"/>
      <c r="E67" s="1479"/>
      <c r="F67" s="1304"/>
      <c r="G67" s="1304"/>
      <c r="H67" s="1304"/>
      <c r="I67" s="1304"/>
      <c r="J67" s="1304"/>
      <c r="K67" s="1304"/>
      <c r="L67" s="1304"/>
      <c r="M67" s="1304"/>
      <c r="N67" s="1304"/>
      <c r="O67" s="1304"/>
      <c r="P67" s="1304"/>
      <c r="Q67" s="1304"/>
      <c r="R67" s="1304"/>
      <c r="S67" s="1304"/>
      <c r="T67" s="1526"/>
      <c r="U67" s="1304"/>
      <c r="V67" s="398"/>
      <c r="W67" s="398"/>
      <c r="X67" s="398"/>
      <c r="Y67" s="1292"/>
    </row>
    <row r="69" spans="1:25" x14ac:dyDescent="0.25">
      <c r="Y69" s="1292"/>
    </row>
    <row r="70" spans="1:25" x14ac:dyDescent="0.25">
      <c r="X70" s="1292"/>
      <c r="Y70" s="1292"/>
    </row>
    <row r="71" spans="1:25" x14ac:dyDescent="0.25">
      <c r="X71" s="1292"/>
    </row>
    <row r="72" spans="1:25" x14ac:dyDescent="0.25">
      <c r="X72" s="1292"/>
    </row>
  </sheetData>
  <sheetProtection formatColumns="0" formatRows="0" sort="0" autoFilter="0"/>
  <protectedRanges>
    <protectedRange sqref="AC5:AC57" name="Range2"/>
    <protectedRange sqref="A1 Y8:Y15 Y27 Y17:Y21" name="Range1_2"/>
  </protectedRanges>
  <mergeCells count="4">
    <mergeCell ref="A4:B4"/>
    <mergeCell ref="Z3:AB3"/>
    <mergeCell ref="A1:F1"/>
    <mergeCell ref="A2:F2"/>
  </mergeCells>
  <pageMargins left="0.25" right="0.25" top="0.75" bottom="0.75" header="0.3" footer="0.3"/>
  <pageSetup paperSize="9" scale="23" orientation="portrait" r:id="rId1"/>
  <headerFooter>
    <oddFooter>&amp;C23</oddFooter>
  </headerFooter>
  <rowBreaks count="1" manualBreakCount="1">
    <brk id="36" max="28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6" tint="0.79998168889431442"/>
    <pageSetUpPr fitToPage="1"/>
  </sheetPr>
  <dimension ref="A1:AB73"/>
  <sheetViews>
    <sheetView showGridLines="0" view="pageBreakPreview" zoomScale="55" zoomScaleNormal="55" zoomScaleSheetLayoutView="55" workbookViewId="0">
      <pane xSplit="2" ySplit="5" topLeftCell="J51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19.3984375" defaultRowHeight="30" customHeight="1" x14ac:dyDescent="0.25"/>
  <cols>
    <col min="1" max="1" width="64.09765625" style="690" customWidth="1"/>
    <col min="2" max="2" width="8" style="396" hidden="1" customWidth="1"/>
    <col min="3" max="3" width="16.59765625" style="396" bestFit="1" customWidth="1"/>
    <col min="4" max="4" width="15" style="396" bestFit="1" customWidth="1"/>
    <col min="5" max="5" width="14.69921875" style="396" bestFit="1" customWidth="1"/>
    <col min="6" max="6" width="15.3984375" style="396" bestFit="1" customWidth="1"/>
    <col min="7" max="7" width="15" style="396" bestFit="1" customWidth="1"/>
    <col min="8" max="8" width="16.69921875" style="396" bestFit="1" customWidth="1"/>
    <col min="9" max="9" width="14.09765625" style="396" customWidth="1"/>
    <col min="10" max="10" width="15" style="396" bestFit="1" customWidth="1"/>
    <col min="11" max="11" width="13.3984375" style="396" bestFit="1" customWidth="1"/>
    <col min="12" max="12" width="15.3984375" style="396" bestFit="1" customWidth="1"/>
    <col min="13" max="13" width="13.8984375" style="396" bestFit="1" customWidth="1"/>
    <col min="14" max="14" width="15" style="396" bestFit="1" customWidth="1"/>
    <col min="15" max="15" width="15.09765625" style="396" bestFit="1" customWidth="1"/>
    <col min="16" max="16" width="13.8984375" style="396" bestFit="1" customWidth="1"/>
    <col min="17" max="17" width="15" style="396" bestFit="1" customWidth="1"/>
    <col min="18" max="18" width="15.3984375" style="396" customWidth="1"/>
    <col min="19" max="19" width="17.8984375" style="396" hidden="1" customWidth="1"/>
    <col min="20" max="20" width="18.296875" style="396" bestFit="1" customWidth="1"/>
    <col min="21" max="21" width="14.3984375" style="396" bestFit="1" customWidth="1"/>
    <col min="22" max="22" width="15" style="396" bestFit="1" customWidth="1"/>
    <col min="23" max="23" width="17" style="396" bestFit="1" customWidth="1"/>
    <col min="24" max="24" width="13.3984375" style="396" bestFit="1" customWidth="1"/>
    <col min="25" max="25" width="15.59765625" style="396" customWidth="1"/>
    <col min="26" max="26" width="12" style="396" hidden="1" customWidth="1"/>
    <col min="27" max="27" width="14" style="396" customWidth="1"/>
    <col min="28" max="28" width="15.59765625" style="396" customWidth="1"/>
    <col min="29" max="16384" width="19.3984375" style="398"/>
  </cols>
  <sheetData>
    <row r="1" spans="1:28" ht="28.8" x14ac:dyDescent="0.25">
      <c r="A1" s="1901" t="s">
        <v>980</v>
      </c>
      <c r="B1" s="1901"/>
      <c r="C1" s="1901"/>
      <c r="D1" s="1901"/>
      <c r="E1" s="1901"/>
      <c r="F1" s="1901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</row>
    <row r="2" spans="1:28" s="691" customFormat="1" ht="28.8" x14ac:dyDescent="0.25">
      <c r="A2" s="1901" t="s">
        <v>981</v>
      </c>
      <c r="B2" s="1901"/>
      <c r="C2" s="1901"/>
      <c r="D2" s="1901"/>
      <c r="E2" s="1901"/>
      <c r="F2" s="1901"/>
      <c r="G2" s="694"/>
      <c r="H2" s="694"/>
      <c r="I2" s="694"/>
      <c r="J2" s="694"/>
      <c r="K2" s="694"/>
      <c r="L2" s="694"/>
      <c r="M2" s="694"/>
      <c r="N2" s="694"/>
      <c r="O2" s="694"/>
      <c r="P2" s="694"/>
      <c r="Q2" s="694"/>
      <c r="R2" s="694"/>
      <c r="S2" s="694"/>
      <c r="T2" s="694"/>
      <c r="U2" s="694"/>
      <c r="V2" s="694"/>
      <c r="W2" s="694"/>
      <c r="X2" s="694"/>
      <c r="Y2" s="694"/>
      <c r="Z2" s="694"/>
      <c r="AA2" s="694"/>
      <c r="AB2" s="694"/>
    </row>
    <row r="3" spans="1:28" s="691" customFormat="1" ht="20.25" hidden="1" customHeight="1" x14ac:dyDescent="0.25">
      <c r="A3" s="39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23" t="s">
        <v>67</v>
      </c>
    </row>
    <row r="4" spans="1:28" ht="18" x14ac:dyDescent="0.25">
      <c r="A4" s="397"/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1902" t="s">
        <v>454</v>
      </c>
      <c r="Z4" s="1902"/>
      <c r="AA4" s="1902"/>
      <c r="AB4" s="1902"/>
    </row>
    <row r="5" spans="1:28" s="330" customFormat="1" ht="60" customHeight="1" x14ac:dyDescent="0.25">
      <c r="A5" s="1899" t="s">
        <v>0</v>
      </c>
      <c r="B5" s="1900"/>
      <c r="C5" s="695" t="s">
        <v>636</v>
      </c>
      <c r="D5" s="695" t="s">
        <v>159</v>
      </c>
      <c r="E5" s="695" t="s">
        <v>694</v>
      </c>
      <c r="F5" s="695" t="s">
        <v>160</v>
      </c>
      <c r="G5" s="695" t="s">
        <v>161</v>
      </c>
      <c r="H5" s="695" t="s">
        <v>162</v>
      </c>
      <c r="I5" s="695" t="s">
        <v>163</v>
      </c>
      <c r="J5" s="695" t="s">
        <v>164</v>
      </c>
      <c r="K5" s="695" t="s">
        <v>165</v>
      </c>
      <c r="L5" s="695" t="s">
        <v>166</v>
      </c>
      <c r="M5" s="695" t="s">
        <v>690</v>
      </c>
      <c r="N5" s="695" t="s">
        <v>167</v>
      </c>
      <c r="O5" s="695" t="s">
        <v>168</v>
      </c>
      <c r="P5" s="695" t="s">
        <v>169</v>
      </c>
      <c r="Q5" s="695" t="s">
        <v>170</v>
      </c>
      <c r="R5" s="695" t="s">
        <v>171</v>
      </c>
      <c r="S5" s="695" t="s">
        <v>172</v>
      </c>
      <c r="T5" s="695" t="s">
        <v>695</v>
      </c>
      <c r="U5" s="695" t="s">
        <v>884</v>
      </c>
      <c r="V5" s="695" t="s">
        <v>173</v>
      </c>
      <c r="W5" s="695" t="s">
        <v>174</v>
      </c>
      <c r="X5" s="695" t="s">
        <v>691</v>
      </c>
      <c r="Y5" s="688" t="s">
        <v>175</v>
      </c>
      <c r="Z5" s="688" t="s">
        <v>177</v>
      </c>
      <c r="AA5" s="695" t="s">
        <v>178</v>
      </c>
      <c r="AB5" s="688" t="s">
        <v>176</v>
      </c>
    </row>
    <row r="6" spans="1:28" s="330" customFormat="1" ht="39" customHeight="1" x14ac:dyDescent="0.25">
      <c r="A6" s="804" t="s">
        <v>1</v>
      </c>
      <c r="B6" s="696"/>
      <c r="C6" s="535"/>
      <c r="D6" s="535"/>
      <c r="E6" s="535"/>
      <c r="F6" s="535"/>
      <c r="G6" s="535"/>
      <c r="H6" s="535"/>
      <c r="I6" s="535"/>
      <c r="J6" s="535"/>
      <c r="K6" s="535"/>
      <c r="L6" s="535"/>
      <c r="M6" s="1442"/>
      <c r="N6" s="535"/>
      <c r="O6" s="535"/>
      <c r="P6" s="535"/>
      <c r="Q6" s="535"/>
      <c r="R6" s="535"/>
      <c r="S6" s="535"/>
      <c r="T6" s="535"/>
      <c r="U6" s="535"/>
      <c r="V6" s="535"/>
      <c r="W6" s="535"/>
      <c r="X6" s="535"/>
      <c r="Y6" s="533"/>
      <c r="Z6" s="533"/>
      <c r="AA6" s="535"/>
      <c r="AB6" s="533"/>
    </row>
    <row r="7" spans="1:28" s="1456" customFormat="1" ht="39" customHeight="1" x14ac:dyDescent="0.25">
      <c r="A7" s="1453" t="s">
        <v>2</v>
      </c>
      <c r="B7" s="1454"/>
      <c r="C7" s="1441">
        <v>15489.863282551341</v>
      </c>
      <c r="D7" s="1441">
        <v>711931.97758474026</v>
      </c>
      <c r="E7" s="1441">
        <v>7921.8286176728661</v>
      </c>
      <c r="F7" s="1441">
        <v>190138.25850260942</v>
      </c>
      <c r="G7" s="1441">
        <v>262820.35935394955</v>
      </c>
      <c r="H7" s="1441">
        <v>103.50740149999999</v>
      </c>
      <c r="I7" s="1441">
        <v>31707.304864960002</v>
      </c>
      <c r="J7" s="1441">
        <v>537791.96840769693</v>
      </c>
      <c r="K7" s="1441">
        <v>22701.808705580002</v>
      </c>
      <c r="L7" s="1441">
        <v>227526.51586326901</v>
      </c>
      <c r="M7" s="1441">
        <v>0</v>
      </c>
      <c r="N7" s="1441">
        <v>529363.20954264933</v>
      </c>
      <c r="O7" s="1441">
        <v>78653.130543408552</v>
      </c>
      <c r="P7" s="1441">
        <v>9568.0452422530561</v>
      </c>
      <c r="Q7" s="1441">
        <v>149354.49729537999</v>
      </c>
      <c r="R7" s="1441">
        <v>2115.5636980200002</v>
      </c>
      <c r="S7" s="1441">
        <v>0</v>
      </c>
      <c r="T7" s="1441">
        <v>6230.0049759062158</v>
      </c>
      <c r="U7" s="1441">
        <v>46090.319523669998</v>
      </c>
      <c r="V7" s="1441">
        <v>452292.94360817183</v>
      </c>
      <c r="W7" s="1441">
        <v>41844.165384877524</v>
      </c>
      <c r="X7" s="1441">
        <v>22918.913882369998</v>
      </c>
      <c r="Y7" s="1441">
        <v>3346564.1862812354</v>
      </c>
      <c r="Z7" s="1455">
        <v>74.659695373377417</v>
      </c>
      <c r="AA7" s="1441">
        <v>1152.736707861116</v>
      </c>
      <c r="AB7" s="1455">
        <v>0</v>
      </c>
    </row>
    <row r="8" spans="1:28" s="330" customFormat="1" ht="33" customHeight="1" x14ac:dyDescent="0.25">
      <c r="A8" s="813" t="s">
        <v>3</v>
      </c>
      <c r="B8" s="697" t="s">
        <v>4</v>
      </c>
      <c r="C8" s="535">
        <v>14004.4748246729</v>
      </c>
      <c r="D8" s="535">
        <v>687160.55109536694</v>
      </c>
      <c r="E8" s="535">
        <v>7807.5643721283996</v>
      </c>
      <c r="F8" s="535">
        <v>185450.27318866597</v>
      </c>
      <c r="G8" s="535">
        <v>260802.59855394173</v>
      </c>
      <c r="H8" s="535">
        <v>88.889538019999989</v>
      </c>
      <c r="I8" s="535">
        <v>30640.501831000001</v>
      </c>
      <c r="J8" s="535">
        <v>534812.46067367389</v>
      </c>
      <c r="K8" s="536">
        <v>21288.189078250001</v>
      </c>
      <c r="L8" s="535">
        <v>222704.31890353194</v>
      </c>
      <c r="M8" s="1442"/>
      <c r="N8" s="535">
        <v>523248.14729625714</v>
      </c>
      <c r="O8" s="535">
        <v>77412.399318619005</v>
      </c>
      <c r="P8" s="535">
        <v>9426.7517677474898</v>
      </c>
      <c r="Q8" s="535">
        <v>148763.56008701</v>
      </c>
      <c r="R8" s="535">
        <v>2092.516701</v>
      </c>
      <c r="S8" s="535"/>
      <c r="T8" s="535">
        <v>6160.7648854414037</v>
      </c>
      <c r="U8" s="535">
        <v>45221.652396129997</v>
      </c>
      <c r="V8" s="535">
        <v>446387.96350536001</v>
      </c>
      <c r="W8" s="535">
        <v>40542.303543369395</v>
      </c>
      <c r="X8" s="535">
        <v>22664.435976599998</v>
      </c>
      <c r="Y8" s="533">
        <v>3286680.3175367857</v>
      </c>
      <c r="Z8" s="534">
        <v>73.323724763111585</v>
      </c>
      <c r="AA8" s="535">
        <v>504.54900180228697</v>
      </c>
      <c r="AB8" s="534">
        <v>3287184.866538588</v>
      </c>
    </row>
    <row r="9" spans="1:28" s="1456" customFormat="1" ht="33" customHeight="1" x14ac:dyDescent="0.25">
      <c r="A9" s="1458" t="s">
        <v>5</v>
      </c>
      <c r="B9" s="1454"/>
      <c r="C9" s="1441">
        <v>1485.3884578784421</v>
      </c>
      <c r="D9" s="1441">
        <v>24771.426489373349</v>
      </c>
      <c r="E9" s="1441">
        <v>114.26424554446669</v>
      </c>
      <c r="F9" s="1441">
        <v>4687.9853139434399</v>
      </c>
      <c r="G9" s="1441">
        <v>2017.7608000078251</v>
      </c>
      <c r="H9" s="1441">
        <v>14.617863479999999</v>
      </c>
      <c r="I9" s="1441">
        <v>1066.80303396</v>
      </c>
      <c r="J9" s="1441">
        <v>2979.5077340230873</v>
      </c>
      <c r="K9" s="1441">
        <v>1413.6196273300002</v>
      </c>
      <c r="L9" s="1441">
        <v>4822.1969597370744</v>
      </c>
      <c r="M9" s="1441">
        <v>0</v>
      </c>
      <c r="N9" s="1441">
        <v>6115.0622463921472</v>
      </c>
      <c r="O9" s="1441">
        <v>1240.7312247895511</v>
      </c>
      <c r="P9" s="1441">
        <v>141.29347450556679</v>
      </c>
      <c r="Q9" s="1441">
        <v>590.93720837000001</v>
      </c>
      <c r="R9" s="1441">
        <v>23.046997019999999</v>
      </c>
      <c r="S9" s="1441">
        <v>0</v>
      </c>
      <c r="T9" s="1441">
        <v>69.24009046481163</v>
      </c>
      <c r="U9" s="1441">
        <v>868.66712753999991</v>
      </c>
      <c r="V9" s="1441">
        <v>5904.9801028118</v>
      </c>
      <c r="W9" s="1441">
        <v>1301.8618415081264</v>
      </c>
      <c r="X9" s="1441">
        <v>254.47790577000001</v>
      </c>
      <c r="Y9" s="1441">
        <v>59883.868744449697</v>
      </c>
      <c r="Z9" s="1455">
        <v>1.3359706102658357</v>
      </c>
      <c r="AA9" s="1441">
        <v>648.18770605882889</v>
      </c>
      <c r="AB9" s="1455">
        <v>60532.056450508528</v>
      </c>
    </row>
    <row r="10" spans="1:28" s="330" customFormat="1" ht="33" customHeight="1" x14ac:dyDescent="0.25">
      <c r="A10" s="813" t="s">
        <v>6</v>
      </c>
      <c r="B10" s="697" t="s">
        <v>4</v>
      </c>
      <c r="C10" s="535">
        <v>348.74684968678201</v>
      </c>
      <c r="D10" s="535">
        <v>4813.5109934459497</v>
      </c>
      <c r="E10" s="535">
        <v>24.267746439891699</v>
      </c>
      <c r="F10" s="535">
        <v>1226.47851769466</v>
      </c>
      <c r="G10" s="535">
        <v>587.73612316000003</v>
      </c>
      <c r="H10" s="535">
        <v>5.0697852000000001</v>
      </c>
      <c r="I10" s="535">
        <v>248.77300059999999</v>
      </c>
      <c r="J10" s="535">
        <v>1074.4834209475698</v>
      </c>
      <c r="K10" s="536">
        <v>352.14325554000004</v>
      </c>
      <c r="L10" s="535">
        <v>1017.1683826236103</v>
      </c>
      <c r="M10" s="1442"/>
      <c r="N10" s="535">
        <v>1488.1807033494315</v>
      </c>
      <c r="O10" s="535">
        <v>297.12239820014099</v>
      </c>
      <c r="P10" s="535">
        <v>21.627543589999799</v>
      </c>
      <c r="Q10" s="535">
        <v>210.24709168999999</v>
      </c>
      <c r="R10" s="535">
        <v>3.1810888400000001</v>
      </c>
      <c r="S10" s="535"/>
      <c r="T10" s="535">
        <v>43.737462719600003</v>
      </c>
      <c r="U10" s="535">
        <v>197.89651676</v>
      </c>
      <c r="V10" s="535">
        <v>1113.0659095752001</v>
      </c>
      <c r="W10" s="535">
        <v>69.973221723917675</v>
      </c>
      <c r="X10" s="535">
        <v>35.186069580000002</v>
      </c>
      <c r="Y10" s="533">
        <v>13178.596081366755</v>
      </c>
      <c r="Z10" s="534">
        <v>0.2940060055973307</v>
      </c>
      <c r="AA10" s="535">
        <v>29.562368681939901</v>
      </c>
      <c r="AB10" s="534">
        <v>13208.158450048695</v>
      </c>
    </row>
    <row r="11" spans="1:28" s="330" customFormat="1" ht="33" customHeight="1" x14ac:dyDescent="0.25">
      <c r="A11" s="813" t="s">
        <v>7</v>
      </c>
      <c r="B11" s="697" t="s">
        <v>4</v>
      </c>
      <c r="C11" s="535">
        <v>1136.64160819166</v>
      </c>
      <c r="D11" s="535">
        <v>19957.915495927398</v>
      </c>
      <c r="E11" s="535">
        <v>89.996499104574994</v>
      </c>
      <c r="F11" s="535">
        <v>3461.5067962487797</v>
      </c>
      <c r="G11" s="535">
        <v>1430.024676847825</v>
      </c>
      <c r="H11" s="535">
        <v>9.5480782799999986</v>
      </c>
      <c r="I11" s="535">
        <v>818.03003336000006</v>
      </c>
      <c r="J11" s="535">
        <v>1905.0243130755177</v>
      </c>
      <c r="K11" s="536">
        <v>1061.47637179</v>
      </c>
      <c r="L11" s="535">
        <v>3805.0285771134641</v>
      </c>
      <c r="M11" s="1442"/>
      <c r="N11" s="535">
        <v>4626.8815430427157</v>
      </c>
      <c r="O11" s="535">
        <v>943.60882658941</v>
      </c>
      <c r="P11" s="535">
        <v>119.66593091556699</v>
      </c>
      <c r="Q11" s="535">
        <v>380.69011668000002</v>
      </c>
      <c r="R11" s="535">
        <v>19.865908179999998</v>
      </c>
      <c r="S11" s="535"/>
      <c r="T11" s="535">
        <v>25.502627745211626</v>
      </c>
      <c r="U11" s="535">
        <v>670.77061077999997</v>
      </c>
      <c r="V11" s="535">
        <v>4791.9141932366001</v>
      </c>
      <c r="W11" s="535">
        <v>1231.8886197842087</v>
      </c>
      <c r="X11" s="535">
        <v>219.29183619</v>
      </c>
      <c r="Y11" s="533">
        <v>46705.27266308292</v>
      </c>
      <c r="Z11" s="534">
        <v>1.0419646046685045</v>
      </c>
      <c r="AA11" s="535">
        <v>618.62533737688898</v>
      </c>
      <c r="AB11" s="534">
        <v>47323.898000459812</v>
      </c>
    </row>
    <row r="12" spans="1:28" s="330" customFormat="1" ht="39" customHeight="1" x14ac:dyDescent="0.25">
      <c r="A12" s="803" t="s">
        <v>8</v>
      </c>
      <c r="B12" s="698" t="s">
        <v>9</v>
      </c>
      <c r="C12" s="535">
        <v>211.003783800722</v>
      </c>
      <c r="D12" s="535">
        <v>557.61352374000001</v>
      </c>
      <c r="E12" s="535">
        <v>10.280213550000001</v>
      </c>
      <c r="F12" s="535">
        <v>5976.9637511299998</v>
      </c>
      <c r="G12" s="535">
        <v>460.33568602000003</v>
      </c>
      <c r="H12" s="535">
        <v>0.27093538</v>
      </c>
      <c r="I12" s="535">
        <v>112.12513312</v>
      </c>
      <c r="J12" s="535">
        <v>154.93436558999687</v>
      </c>
      <c r="K12" s="537">
        <v>273.08625779000005</v>
      </c>
      <c r="L12" s="535">
        <v>5623.2796250168849</v>
      </c>
      <c r="M12" s="1442"/>
      <c r="N12" s="535">
        <v>774.53982549000364</v>
      </c>
      <c r="O12" s="535">
        <v>106.04538923999999</v>
      </c>
      <c r="P12" s="535">
        <v>45.210126979999998</v>
      </c>
      <c r="Q12" s="535">
        <v>466.58662255000002</v>
      </c>
      <c r="R12" s="535">
        <v>12.162610730000001</v>
      </c>
      <c r="S12" s="535"/>
      <c r="T12" s="535">
        <v>30.598723149999998</v>
      </c>
      <c r="U12" s="535">
        <v>299.70299605999998</v>
      </c>
      <c r="V12" s="535">
        <v>1072.5463469700001</v>
      </c>
      <c r="W12" s="535">
        <v>287.06204050000002</v>
      </c>
      <c r="X12" s="535">
        <v>24.714252570000003</v>
      </c>
      <c r="Y12" s="533">
        <v>16499.062209377607</v>
      </c>
      <c r="Z12" s="534">
        <v>0.3680834700700456</v>
      </c>
      <c r="AA12" s="543">
        <v>0</v>
      </c>
      <c r="AB12" s="538">
        <v>16499.062209377607</v>
      </c>
    </row>
    <row r="13" spans="1:28" s="330" customFormat="1" ht="39" customHeight="1" x14ac:dyDescent="0.25">
      <c r="A13" s="803" t="s">
        <v>10</v>
      </c>
      <c r="B13" s="698" t="s">
        <v>11</v>
      </c>
      <c r="C13" s="535">
        <v>99.847092719999992</v>
      </c>
      <c r="D13" s="535">
        <v>93425.085779190005</v>
      </c>
      <c r="E13" s="535">
        <v>18.600109879999998</v>
      </c>
      <c r="F13" s="535">
        <v>2235.0954664699998</v>
      </c>
      <c r="G13" s="535">
        <v>1741.8858205399999</v>
      </c>
      <c r="H13" s="535">
        <v>0.05</v>
      </c>
      <c r="I13" s="535">
        <v>122.25892366000001</v>
      </c>
      <c r="J13" s="535">
        <v>3209.2032663598816</v>
      </c>
      <c r="K13" s="537">
        <v>254.20760948</v>
      </c>
      <c r="L13" s="535">
        <v>871.89862732000006</v>
      </c>
      <c r="M13" s="1442"/>
      <c r="N13" s="535">
        <v>933.84155788999999</v>
      </c>
      <c r="O13" s="535">
        <v>398.59355674</v>
      </c>
      <c r="P13" s="535">
        <v>542.70127500000092</v>
      </c>
      <c r="Q13" s="535">
        <v>1589.0247821199998</v>
      </c>
      <c r="R13" s="535">
        <v>12.72046252</v>
      </c>
      <c r="S13" s="535"/>
      <c r="T13" s="535">
        <v>74.213293190000002</v>
      </c>
      <c r="U13" s="535">
        <v>0.328295</v>
      </c>
      <c r="V13" s="535">
        <v>19521.067080140001</v>
      </c>
      <c r="W13" s="535">
        <v>163.51229491000001</v>
      </c>
      <c r="X13" s="535">
        <v>76.799389529999999</v>
      </c>
      <c r="Y13" s="533">
        <v>125290.93468265989</v>
      </c>
      <c r="Z13" s="534">
        <v>2.7951601988688157</v>
      </c>
      <c r="AA13" s="543">
        <v>30.011762000000001</v>
      </c>
      <c r="AB13" s="538">
        <v>125320.94644465989</v>
      </c>
    </row>
    <row r="14" spans="1:28" s="330" customFormat="1" ht="39" customHeight="1" x14ac:dyDescent="0.25">
      <c r="A14" s="803" t="s">
        <v>12</v>
      </c>
      <c r="B14" s="699" t="s">
        <v>13</v>
      </c>
      <c r="C14" s="543">
        <v>11.420024659999999</v>
      </c>
      <c r="D14" s="543">
        <v>0</v>
      </c>
      <c r="E14" s="543">
        <v>0</v>
      </c>
      <c r="F14" s="543">
        <v>16.644862189999998</v>
      </c>
      <c r="G14" s="543">
        <v>0</v>
      </c>
      <c r="H14" s="543">
        <v>0</v>
      </c>
      <c r="I14" s="543">
        <v>0</v>
      </c>
      <c r="J14" s="543">
        <v>0</v>
      </c>
      <c r="K14" s="543">
        <v>0</v>
      </c>
      <c r="L14" s="543">
        <v>0</v>
      </c>
      <c r="M14" s="1602"/>
      <c r="N14" s="543">
        <v>0</v>
      </c>
      <c r="O14" s="543">
        <v>15.557011970000001</v>
      </c>
      <c r="P14" s="543">
        <v>0</v>
      </c>
      <c r="Q14" s="543">
        <v>0</v>
      </c>
      <c r="R14" s="543">
        <v>0</v>
      </c>
      <c r="S14" s="535"/>
      <c r="T14" s="543">
        <v>0</v>
      </c>
      <c r="U14" s="543">
        <v>0</v>
      </c>
      <c r="V14" s="543">
        <v>5.5243049999922501E-2</v>
      </c>
      <c r="W14" s="543">
        <v>64.96657513000001</v>
      </c>
      <c r="X14" s="535">
        <v>0</v>
      </c>
      <c r="Y14" s="533">
        <v>108.64371699999992</v>
      </c>
      <c r="Z14" s="534">
        <v>2.4237714754441497E-3</v>
      </c>
      <c r="AA14" s="543">
        <v>0</v>
      </c>
      <c r="AB14" s="534">
        <v>108.64371699999992</v>
      </c>
    </row>
    <row r="15" spans="1:28" s="1456" customFormat="1" ht="39" customHeight="1" x14ac:dyDescent="0.25">
      <c r="A15" s="1457" t="s">
        <v>14</v>
      </c>
      <c r="B15" s="1454"/>
      <c r="C15" s="1441">
        <v>0</v>
      </c>
      <c r="D15" s="1441">
        <v>23128.469646453999</v>
      </c>
      <c r="E15" s="1441">
        <v>0</v>
      </c>
      <c r="F15" s="1441">
        <v>0</v>
      </c>
      <c r="G15" s="1441">
        <v>0</v>
      </c>
      <c r="H15" s="1441">
        <v>0</v>
      </c>
      <c r="I15" s="1441">
        <v>0</v>
      </c>
      <c r="J15" s="1441">
        <v>0</v>
      </c>
      <c r="K15" s="1441">
        <v>0</v>
      </c>
      <c r="L15" s="1441">
        <v>22495</v>
      </c>
      <c r="M15" s="1441">
        <v>0</v>
      </c>
      <c r="N15" s="1441">
        <v>10224.18061877</v>
      </c>
      <c r="O15" s="1441">
        <v>0</v>
      </c>
      <c r="P15" s="1441">
        <v>0</v>
      </c>
      <c r="Q15" s="1441">
        <v>0</v>
      </c>
      <c r="R15" s="1441">
        <v>0</v>
      </c>
      <c r="S15" s="1441">
        <v>0</v>
      </c>
      <c r="T15" s="1441">
        <v>0</v>
      </c>
      <c r="U15" s="1441">
        <v>0</v>
      </c>
      <c r="V15" s="1441">
        <v>0</v>
      </c>
      <c r="W15" s="1441">
        <v>0</v>
      </c>
      <c r="X15" s="1441">
        <v>0</v>
      </c>
      <c r="Y15" s="1441">
        <v>55847.650265224001</v>
      </c>
      <c r="Z15" s="1455">
        <v>1.2459251710196084</v>
      </c>
      <c r="AA15" s="1441">
        <v>0</v>
      </c>
      <c r="AB15" s="1455">
        <v>55847.650265224001</v>
      </c>
    </row>
    <row r="16" spans="1:28" s="330" customFormat="1" ht="33" customHeight="1" x14ac:dyDescent="0.25">
      <c r="A16" s="813" t="s">
        <v>15</v>
      </c>
      <c r="B16" s="697" t="s">
        <v>16</v>
      </c>
      <c r="C16" s="543">
        <v>0</v>
      </c>
      <c r="D16" s="543">
        <v>0</v>
      </c>
      <c r="E16" s="543">
        <v>0</v>
      </c>
      <c r="F16" s="543">
        <v>0</v>
      </c>
      <c r="G16" s="543">
        <v>0</v>
      </c>
      <c r="H16" s="543">
        <v>0</v>
      </c>
      <c r="I16" s="543">
        <v>0</v>
      </c>
      <c r="J16" s="543">
        <v>0</v>
      </c>
      <c r="K16" s="543">
        <v>0</v>
      </c>
      <c r="L16" s="543">
        <v>0</v>
      </c>
      <c r="M16" s="1602"/>
      <c r="N16" s="543">
        <v>0</v>
      </c>
      <c r="O16" s="543">
        <v>0</v>
      </c>
      <c r="P16" s="543">
        <v>0</v>
      </c>
      <c r="Q16" s="543">
        <v>0</v>
      </c>
      <c r="R16" s="543">
        <v>0</v>
      </c>
      <c r="S16" s="535"/>
      <c r="T16" s="543">
        <v>0</v>
      </c>
      <c r="U16" s="543">
        <v>0</v>
      </c>
      <c r="V16" s="543">
        <v>0</v>
      </c>
      <c r="W16" s="543">
        <v>0</v>
      </c>
      <c r="X16" s="543">
        <v>0</v>
      </c>
      <c r="Y16" s="533">
        <v>0</v>
      </c>
      <c r="Z16" s="534">
        <v>0</v>
      </c>
      <c r="AA16" s="543">
        <v>0</v>
      </c>
      <c r="AB16" s="534">
        <v>0</v>
      </c>
    </row>
    <row r="17" spans="1:28" s="330" customFormat="1" ht="33" customHeight="1" x14ac:dyDescent="0.25">
      <c r="A17" s="813" t="s">
        <v>17</v>
      </c>
      <c r="B17" s="697" t="s">
        <v>16</v>
      </c>
      <c r="C17" s="543">
        <v>0</v>
      </c>
      <c r="D17" s="543">
        <v>23128.469646453999</v>
      </c>
      <c r="E17" s="543">
        <v>0</v>
      </c>
      <c r="F17" s="543">
        <v>0</v>
      </c>
      <c r="G17" s="543">
        <v>0</v>
      </c>
      <c r="H17" s="543">
        <v>0</v>
      </c>
      <c r="I17" s="543">
        <v>0</v>
      </c>
      <c r="J17" s="543">
        <v>0</v>
      </c>
      <c r="K17" s="543">
        <v>0</v>
      </c>
      <c r="L17" s="535">
        <v>22495</v>
      </c>
      <c r="M17" s="1602"/>
      <c r="N17" s="543">
        <v>10224.18061877</v>
      </c>
      <c r="O17" s="543">
        <v>0</v>
      </c>
      <c r="P17" s="543">
        <v>0</v>
      </c>
      <c r="Q17" s="535">
        <v>0</v>
      </c>
      <c r="R17" s="543">
        <v>0</v>
      </c>
      <c r="S17" s="535"/>
      <c r="T17" s="543">
        <v>0</v>
      </c>
      <c r="U17" s="543">
        <v>0</v>
      </c>
      <c r="V17" s="543">
        <v>0</v>
      </c>
      <c r="W17" s="535">
        <v>0</v>
      </c>
      <c r="X17" s="543">
        <v>0</v>
      </c>
      <c r="Y17" s="533">
        <v>55847.650265224001</v>
      </c>
      <c r="Z17" s="534">
        <v>1.2459251710196084</v>
      </c>
      <c r="AA17" s="543">
        <v>0</v>
      </c>
      <c r="AB17" s="534">
        <v>55847.650265224001</v>
      </c>
    </row>
    <row r="18" spans="1:28" s="1456" customFormat="1" ht="39" customHeight="1" x14ac:dyDescent="0.25">
      <c r="A18" s="1457" t="s">
        <v>18</v>
      </c>
      <c r="B18" s="1454"/>
      <c r="C18" s="1441">
        <v>364.94522596595903</v>
      </c>
      <c r="D18" s="1441">
        <v>3351.6003739499997</v>
      </c>
      <c r="E18" s="1441">
        <v>94.745753180000008</v>
      </c>
      <c r="F18" s="1441">
        <v>428.53704077715213</v>
      </c>
      <c r="G18" s="1441">
        <v>823.36244533999991</v>
      </c>
      <c r="H18" s="1441">
        <v>0</v>
      </c>
      <c r="I18" s="1441">
        <v>200.37010938</v>
      </c>
      <c r="J18" s="1441">
        <v>1133.9713750800036</v>
      </c>
      <c r="K18" s="1441">
        <v>665.03767344999994</v>
      </c>
      <c r="L18" s="1441">
        <v>333.19029069999993</v>
      </c>
      <c r="M18" s="1441">
        <v>0</v>
      </c>
      <c r="N18" s="1441">
        <v>535.1845427799999</v>
      </c>
      <c r="O18" s="1441">
        <v>10.80535645</v>
      </c>
      <c r="P18" s="1441">
        <v>13.606690760000101</v>
      </c>
      <c r="Q18" s="1441">
        <v>639.65710176999994</v>
      </c>
      <c r="R18" s="1441">
        <v>20.266981479999998</v>
      </c>
      <c r="S18" s="1441">
        <v>0</v>
      </c>
      <c r="T18" s="1441">
        <v>120.35802244999999</v>
      </c>
      <c r="U18" s="1441">
        <v>355.12127519000001</v>
      </c>
      <c r="V18" s="1441">
        <v>966.47910920000004</v>
      </c>
      <c r="W18" s="1441">
        <v>219.49016487</v>
      </c>
      <c r="X18" s="1441">
        <v>3.1652684300000002</v>
      </c>
      <c r="Y18" s="1441">
        <v>10279.894801203114</v>
      </c>
      <c r="Z18" s="1455">
        <v>0.22933784371279137</v>
      </c>
      <c r="AA18" s="1441">
        <v>587.56793646000006</v>
      </c>
      <c r="AB18" s="1455">
        <v>10867.462737663114</v>
      </c>
    </row>
    <row r="19" spans="1:28" s="330" customFormat="1" ht="33" customHeight="1" x14ac:dyDescent="0.25">
      <c r="A19" s="813" t="s">
        <v>19</v>
      </c>
      <c r="B19" s="697" t="s">
        <v>20</v>
      </c>
      <c r="C19" s="543">
        <v>0</v>
      </c>
      <c r="D19" s="543">
        <v>17.462094309999998</v>
      </c>
      <c r="E19" s="543">
        <v>0</v>
      </c>
      <c r="F19" s="543">
        <v>0</v>
      </c>
      <c r="G19" s="543">
        <v>0</v>
      </c>
      <c r="H19" s="543">
        <v>0</v>
      </c>
      <c r="I19" s="543">
        <v>0</v>
      </c>
      <c r="J19" s="543">
        <v>0</v>
      </c>
      <c r="K19" s="536">
        <v>647.19922125999994</v>
      </c>
      <c r="L19" s="535">
        <v>18.47244444</v>
      </c>
      <c r="M19" s="1602"/>
      <c r="N19" s="543">
        <v>0</v>
      </c>
      <c r="O19" s="543">
        <v>0</v>
      </c>
      <c r="P19" s="543">
        <v>0</v>
      </c>
      <c r="Q19" s="535">
        <v>0</v>
      </c>
      <c r="R19" s="543">
        <v>0</v>
      </c>
      <c r="S19" s="535"/>
      <c r="T19" s="543">
        <v>0</v>
      </c>
      <c r="U19" s="535">
        <v>55.06659028</v>
      </c>
      <c r="V19" s="543">
        <v>0</v>
      </c>
      <c r="W19" s="535">
        <v>132.88011592000001</v>
      </c>
      <c r="X19" s="543">
        <v>0</v>
      </c>
      <c r="Y19" s="533">
        <v>871.08046620999994</v>
      </c>
      <c r="Z19" s="534">
        <v>1.943324515320468E-2</v>
      </c>
      <c r="AA19" s="543">
        <v>0</v>
      </c>
      <c r="AB19" s="534">
        <v>871.08046620999994</v>
      </c>
    </row>
    <row r="20" spans="1:28" s="330" customFormat="1" ht="33" customHeight="1" x14ac:dyDescent="0.25">
      <c r="A20" s="813" t="s">
        <v>21</v>
      </c>
      <c r="B20" s="697" t="s">
        <v>22</v>
      </c>
      <c r="C20" s="535">
        <v>176.43438802</v>
      </c>
      <c r="D20" s="535">
        <v>3334.1382796399998</v>
      </c>
      <c r="E20" s="535">
        <v>94.745753180000008</v>
      </c>
      <c r="F20" s="535">
        <v>425.85476304000002</v>
      </c>
      <c r="G20" s="535">
        <v>823.36244533999991</v>
      </c>
      <c r="H20" s="543">
        <v>0</v>
      </c>
      <c r="I20" s="535">
        <v>200.37010938</v>
      </c>
      <c r="J20" s="535">
        <v>1133.9713750800036</v>
      </c>
      <c r="K20" s="536">
        <v>17.838452190000002</v>
      </c>
      <c r="L20" s="535">
        <v>314.71784625999993</v>
      </c>
      <c r="M20" s="1442"/>
      <c r="N20" s="535">
        <v>535.1845427799999</v>
      </c>
      <c r="O20" s="535">
        <v>10.80535645</v>
      </c>
      <c r="P20" s="535">
        <v>13.606690760000101</v>
      </c>
      <c r="Q20" s="535">
        <v>639.65710176999994</v>
      </c>
      <c r="R20" s="535">
        <v>14.23999148</v>
      </c>
      <c r="S20" s="535"/>
      <c r="T20" s="535">
        <v>120.35802244999999</v>
      </c>
      <c r="U20" s="535">
        <v>300.05468490999999</v>
      </c>
      <c r="V20" s="535">
        <v>966.47910920000004</v>
      </c>
      <c r="W20" s="535">
        <v>86.610048949999992</v>
      </c>
      <c r="X20" s="543">
        <v>3.1652684300000002</v>
      </c>
      <c r="Y20" s="533">
        <v>9211.5942293100034</v>
      </c>
      <c r="Z20" s="534">
        <v>0.20550474480146458</v>
      </c>
      <c r="AA20" s="535">
        <v>587.56793646000006</v>
      </c>
      <c r="AB20" s="534">
        <v>9799.1621657700034</v>
      </c>
    </row>
    <row r="21" spans="1:28" s="330" customFormat="1" ht="33" customHeight="1" x14ac:dyDescent="0.25">
      <c r="A21" s="813" t="s">
        <v>23</v>
      </c>
      <c r="B21" s="697"/>
      <c r="C21" s="543">
        <v>188.510837945959</v>
      </c>
      <c r="D21" s="543">
        <v>0</v>
      </c>
      <c r="E21" s="543">
        <v>0</v>
      </c>
      <c r="F21" s="543">
        <v>2.6822777371521003</v>
      </c>
      <c r="G21" s="543">
        <v>0</v>
      </c>
      <c r="H21" s="543">
        <v>0</v>
      </c>
      <c r="I21" s="535">
        <v>0</v>
      </c>
      <c r="J21" s="543">
        <v>0</v>
      </c>
      <c r="K21" s="543">
        <v>0</v>
      </c>
      <c r="L21" s="543">
        <v>0</v>
      </c>
      <c r="M21" s="1442"/>
      <c r="N21" s="543">
        <v>0</v>
      </c>
      <c r="O21" s="543">
        <v>0</v>
      </c>
      <c r="P21" s="543">
        <v>0</v>
      </c>
      <c r="Q21" s="535">
        <v>0</v>
      </c>
      <c r="R21" s="535">
        <v>6.0269899999999996</v>
      </c>
      <c r="S21" s="535"/>
      <c r="T21" s="535">
        <v>0</v>
      </c>
      <c r="U21" s="543">
        <v>0</v>
      </c>
      <c r="V21" s="543">
        <v>0</v>
      </c>
      <c r="W21" s="543">
        <v>0</v>
      </c>
      <c r="X21" s="543">
        <v>0</v>
      </c>
      <c r="Y21" s="533">
        <v>197.22010568311111</v>
      </c>
      <c r="Z21" s="534">
        <v>4.3998537581221167E-3</v>
      </c>
      <c r="AA21" s="543">
        <v>0</v>
      </c>
      <c r="AB21" s="534">
        <v>197.22010568311111</v>
      </c>
    </row>
    <row r="22" spans="1:28" s="330" customFormat="1" ht="39" customHeight="1" x14ac:dyDescent="0.25">
      <c r="A22" s="812" t="s">
        <v>24</v>
      </c>
      <c r="B22" s="697"/>
      <c r="C22" s="543">
        <v>0</v>
      </c>
      <c r="D22" s="543">
        <v>0</v>
      </c>
      <c r="E22" s="543">
        <v>0</v>
      </c>
      <c r="F22" s="543">
        <v>0</v>
      </c>
      <c r="G22" s="543">
        <v>0</v>
      </c>
      <c r="H22" s="543">
        <v>0</v>
      </c>
      <c r="I22" s="543">
        <v>0</v>
      </c>
      <c r="J22" s="543">
        <v>0</v>
      </c>
      <c r="K22" s="543">
        <v>0</v>
      </c>
      <c r="L22" s="543">
        <v>0</v>
      </c>
      <c r="M22" s="1602"/>
      <c r="N22" s="543">
        <v>0</v>
      </c>
      <c r="O22" s="543">
        <v>0</v>
      </c>
      <c r="P22" s="543">
        <v>0</v>
      </c>
      <c r="Q22" s="543">
        <v>0</v>
      </c>
      <c r="R22" s="543">
        <v>0</v>
      </c>
      <c r="S22" s="535"/>
      <c r="T22" s="543">
        <v>0</v>
      </c>
      <c r="U22" s="543">
        <v>0</v>
      </c>
      <c r="V22" s="543">
        <v>0</v>
      </c>
      <c r="W22" s="543">
        <v>0</v>
      </c>
      <c r="X22" s="543">
        <v>0</v>
      </c>
      <c r="Y22" s="533">
        <v>0</v>
      </c>
      <c r="Z22" s="534">
        <v>0</v>
      </c>
      <c r="AA22" s="543">
        <v>0</v>
      </c>
      <c r="AB22" s="534">
        <v>0</v>
      </c>
    </row>
    <row r="23" spans="1:28" s="330" customFormat="1" ht="39" customHeight="1" x14ac:dyDescent="0.25">
      <c r="A23" s="812" t="s">
        <v>25</v>
      </c>
      <c r="B23" s="697"/>
      <c r="C23" s="543">
        <v>0</v>
      </c>
      <c r="D23" s="543">
        <v>2024.9952223900002</v>
      </c>
      <c r="E23" s="543">
        <v>0</v>
      </c>
      <c r="F23" s="543">
        <v>322.10340067000004</v>
      </c>
      <c r="G23" s="543">
        <v>86.213603851266086</v>
      </c>
      <c r="H23" s="543">
        <v>0</v>
      </c>
      <c r="I23" s="535">
        <v>0</v>
      </c>
      <c r="J23" s="543">
        <v>954.47614104000093</v>
      </c>
      <c r="K23" s="543">
        <v>0</v>
      </c>
      <c r="L23" s="535">
        <v>194.86938636000019</v>
      </c>
      <c r="M23" s="1602"/>
      <c r="N23" s="535">
        <v>16.008004129999996</v>
      </c>
      <c r="O23" s="535">
        <v>272.22320545999997</v>
      </c>
      <c r="P23" s="535">
        <v>0</v>
      </c>
      <c r="Q23" s="535">
        <v>0</v>
      </c>
      <c r="R23" s="535">
        <v>9.7251956800000006</v>
      </c>
      <c r="S23" s="535"/>
      <c r="T23" s="543">
        <v>0</v>
      </c>
      <c r="U23" s="535">
        <v>156.24920254</v>
      </c>
      <c r="V23" s="535">
        <v>1516.8112373399999</v>
      </c>
      <c r="W23" s="535">
        <v>0</v>
      </c>
      <c r="X23" s="543">
        <v>0</v>
      </c>
      <c r="Y23" s="533">
        <v>5553.6745994612675</v>
      </c>
      <c r="Z23" s="534">
        <v>0.1238989096633443</v>
      </c>
      <c r="AA23" s="535">
        <v>0</v>
      </c>
      <c r="AB23" s="534">
        <v>5553.6745994612675</v>
      </c>
    </row>
    <row r="24" spans="1:28" s="1456" customFormat="1" ht="39" customHeight="1" x14ac:dyDescent="0.25">
      <c r="A24" s="1453" t="s">
        <v>26</v>
      </c>
      <c r="B24" s="1454"/>
      <c r="C24" s="1441">
        <v>1706.137881672315</v>
      </c>
      <c r="D24" s="1441">
        <v>37795.279481134799</v>
      </c>
      <c r="E24" s="1441">
        <v>298.63001211</v>
      </c>
      <c r="F24" s="1441">
        <v>7637.1078923232499</v>
      </c>
      <c r="G24" s="1441">
        <v>1621.9939280041613</v>
      </c>
      <c r="H24" s="1441">
        <v>10.660893570000001</v>
      </c>
      <c r="I24" s="1441">
        <v>471.00249684000005</v>
      </c>
      <c r="J24" s="1441">
        <v>11427.066677185167</v>
      </c>
      <c r="K24" s="1441">
        <v>1428.62180693</v>
      </c>
      <c r="L24" s="1441">
        <v>7901.9194777064185</v>
      </c>
      <c r="M24" s="1441">
        <v>0</v>
      </c>
      <c r="N24" s="1441">
        <v>12133.182362020822</v>
      </c>
      <c r="O24" s="1441">
        <v>3488.1803365799997</v>
      </c>
      <c r="P24" s="1441">
        <v>269.05453506999993</v>
      </c>
      <c r="Q24" s="1441">
        <v>8258.96810715832</v>
      </c>
      <c r="R24" s="1441">
        <v>29.422430000000006</v>
      </c>
      <c r="S24" s="1441">
        <v>0</v>
      </c>
      <c r="T24" s="1441">
        <v>96.647573829999999</v>
      </c>
      <c r="U24" s="1441">
        <v>749.14195959000006</v>
      </c>
      <c r="V24" s="1441">
        <v>10976.539837119999</v>
      </c>
      <c r="W24" s="1441">
        <v>2600.1311020999997</v>
      </c>
      <c r="X24" s="1441">
        <v>787.44686210999998</v>
      </c>
      <c r="Y24" s="1441">
        <v>109687.13565305524</v>
      </c>
      <c r="Z24" s="1455">
        <v>2.4470494747436566</v>
      </c>
      <c r="AA24" s="1441">
        <v>39.76494366</v>
      </c>
      <c r="AB24" s="1455">
        <v>109726.90059671525</v>
      </c>
    </row>
    <row r="25" spans="1:28" s="330" customFormat="1" ht="33" customHeight="1" x14ac:dyDescent="0.25">
      <c r="A25" s="814" t="s">
        <v>27</v>
      </c>
      <c r="B25" s="697" t="s">
        <v>28</v>
      </c>
      <c r="C25" s="535">
        <v>1048.70539285</v>
      </c>
      <c r="D25" s="535">
        <v>21643.78551664</v>
      </c>
      <c r="E25" s="535">
        <v>94.141589310000001</v>
      </c>
      <c r="F25" s="535">
        <v>2633.9253499532501</v>
      </c>
      <c r="G25" s="535">
        <v>1006.6572342733335</v>
      </c>
      <c r="H25" s="535">
        <v>2.2656339299999999</v>
      </c>
      <c r="I25" s="535">
        <v>382.65363581000003</v>
      </c>
      <c r="J25" s="535">
        <v>3194.9747860100019</v>
      </c>
      <c r="K25" s="536">
        <v>699.74297067999998</v>
      </c>
      <c r="L25" s="535">
        <v>3082.0568564499999</v>
      </c>
      <c r="M25" s="1442"/>
      <c r="N25" s="535">
        <v>2389.8860879206259</v>
      </c>
      <c r="O25" s="535">
        <v>744.47515679999992</v>
      </c>
      <c r="P25" s="535">
        <v>145.22081176</v>
      </c>
      <c r="Q25" s="535">
        <v>2667.2771438924497</v>
      </c>
      <c r="R25" s="535">
        <v>9.9096683600000031</v>
      </c>
      <c r="S25" s="535"/>
      <c r="T25" s="535">
        <v>44.286954799999997</v>
      </c>
      <c r="U25" s="535">
        <v>320.81896481000001</v>
      </c>
      <c r="V25" s="535">
        <v>2594.49599511</v>
      </c>
      <c r="W25" s="535">
        <v>487.09457407000008</v>
      </c>
      <c r="X25" s="543">
        <v>437.07229941000003</v>
      </c>
      <c r="Y25" s="533">
        <v>43629.446622839663</v>
      </c>
      <c r="Z25" s="534">
        <v>0.97334490326626022</v>
      </c>
      <c r="AA25" s="535">
        <v>3.6352113099999999</v>
      </c>
      <c r="AB25" s="534">
        <v>43633.081834149663</v>
      </c>
    </row>
    <row r="26" spans="1:28" s="330" customFormat="1" ht="33" customHeight="1" x14ac:dyDescent="0.25">
      <c r="A26" s="814" t="s">
        <v>29</v>
      </c>
      <c r="B26" s="697" t="s">
        <v>28</v>
      </c>
      <c r="C26" s="535">
        <v>205.356764</v>
      </c>
      <c r="D26" s="535">
        <v>4049.0219848800002</v>
      </c>
      <c r="E26" s="535">
        <v>37.132449310000005</v>
      </c>
      <c r="F26" s="535">
        <v>814.78030285</v>
      </c>
      <c r="G26" s="535">
        <v>232.35120516000003</v>
      </c>
      <c r="H26" s="535">
        <v>3.1849920099999998</v>
      </c>
      <c r="I26" s="535">
        <v>53.865186710000003</v>
      </c>
      <c r="J26" s="535">
        <v>579.51779498999997</v>
      </c>
      <c r="K26" s="536">
        <v>55.267911390000002</v>
      </c>
      <c r="L26" s="535">
        <v>302.78199244000001</v>
      </c>
      <c r="M26" s="1442"/>
      <c r="N26" s="535">
        <v>1043.5753017100001</v>
      </c>
      <c r="O26" s="535">
        <v>575.79671486000007</v>
      </c>
      <c r="P26" s="535">
        <v>37.342602880000001</v>
      </c>
      <c r="Q26" s="535">
        <v>191.60979224000002</v>
      </c>
      <c r="R26" s="535">
        <v>11.182265800000001</v>
      </c>
      <c r="S26" s="535"/>
      <c r="T26" s="535">
        <v>20.451992000000001</v>
      </c>
      <c r="U26" s="535">
        <v>86.457345000000004</v>
      </c>
      <c r="V26" s="535">
        <v>1343.530806</v>
      </c>
      <c r="W26" s="535">
        <v>184.44413723</v>
      </c>
      <c r="X26" s="543">
        <v>30.028667739999999</v>
      </c>
      <c r="Y26" s="533">
        <v>9857.6802092000034</v>
      </c>
      <c r="Z26" s="534">
        <v>0.21991850762165385</v>
      </c>
      <c r="AA26" s="535">
        <v>19.546533100000001</v>
      </c>
      <c r="AB26" s="534">
        <v>9877.226742300003</v>
      </c>
    </row>
    <row r="27" spans="1:28" s="330" customFormat="1" ht="33" customHeight="1" x14ac:dyDescent="0.25">
      <c r="A27" s="814" t="s">
        <v>30</v>
      </c>
      <c r="B27" s="697" t="s">
        <v>31</v>
      </c>
      <c r="C27" s="535">
        <v>452.07572482231495</v>
      </c>
      <c r="D27" s="535">
        <v>12102.4719796148</v>
      </c>
      <c r="E27" s="535">
        <v>167.35597349</v>
      </c>
      <c r="F27" s="535">
        <v>4188.40223952</v>
      </c>
      <c r="G27" s="535">
        <v>382.98548857082773</v>
      </c>
      <c r="H27" s="535">
        <v>5.2102676300000006</v>
      </c>
      <c r="I27" s="535">
        <v>34.483674320000006</v>
      </c>
      <c r="J27" s="535">
        <v>7652.5740961851643</v>
      </c>
      <c r="K27" s="536">
        <v>673.61092486000007</v>
      </c>
      <c r="L27" s="535">
        <v>4517.0806288164185</v>
      </c>
      <c r="M27" s="1442"/>
      <c r="N27" s="535">
        <v>8699.720972390196</v>
      </c>
      <c r="O27" s="535">
        <v>2167.9084649199999</v>
      </c>
      <c r="P27" s="535">
        <v>86.49112042999991</v>
      </c>
      <c r="Q27" s="535">
        <v>5400.0811710258704</v>
      </c>
      <c r="R27" s="535">
        <v>8.3304958400000011</v>
      </c>
      <c r="S27" s="535"/>
      <c r="T27" s="535">
        <v>31.908627030000002</v>
      </c>
      <c r="U27" s="535">
        <v>341.86564978000001</v>
      </c>
      <c r="V27" s="535">
        <v>7038.5130360100002</v>
      </c>
      <c r="W27" s="535">
        <v>1928.5923907999997</v>
      </c>
      <c r="X27" s="543">
        <v>320.34589495999995</v>
      </c>
      <c r="Y27" s="533">
        <v>56200.008821015595</v>
      </c>
      <c r="Z27" s="534">
        <v>1.2537860638557432</v>
      </c>
      <c r="AA27" s="535">
        <v>16.58319925</v>
      </c>
      <c r="AB27" s="534">
        <v>56216.592020265598</v>
      </c>
    </row>
    <row r="28" spans="1:28" s="330" customFormat="1" ht="39" customHeight="1" x14ac:dyDescent="0.25">
      <c r="A28" s="803" t="s">
        <v>32</v>
      </c>
      <c r="B28" s="697" t="s">
        <v>33</v>
      </c>
      <c r="C28" s="532">
        <v>0</v>
      </c>
      <c r="D28" s="532">
        <v>6552.5140615498003</v>
      </c>
      <c r="E28" s="532">
        <v>0</v>
      </c>
      <c r="F28" s="532">
        <v>372.90266475999999</v>
      </c>
      <c r="G28" s="532">
        <v>48.152718029999988</v>
      </c>
      <c r="H28" s="532">
        <v>0</v>
      </c>
      <c r="I28" s="532">
        <v>0</v>
      </c>
      <c r="J28" s="532">
        <v>225.29795914000701</v>
      </c>
      <c r="K28" s="532">
        <v>0</v>
      </c>
      <c r="L28" s="532">
        <v>509.94080357000001</v>
      </c>
      <c r="M28" s="1441"/>
      <c r="N28" s="532">
        <v>205.54842567</v>
      </c>
      <c r="O28" s="532">
        <v>145.2625846</v>
      </c>
      <c r="P28" s="532">
        <v>0</v>
      </c>
      <c r="Q28" s="532">
        <v>37.120174392878305</v>
      </c>
      <c r="R28" s="532">
        <v>0</v>
      </c>
      <c r="S28" s="535"/>
      <c r="T28" s="532">
        <v>0</v>
      </c>
      <c r="U28" s="532">
        <v>43.425297999999998</v>
      </c>
      <c r="V28" s="532">
        <v>552.69236304999993</v>
      </c>
      <c r="W28" s="532">
        <v>181.06245010000001</v>
      </c>
      <c r="X28" s="543">
        <v>0</v>
      </c>
      <c r="Y28" s="533">
        <v>8873.9195028626873</v>
      </c>
      <c r="Z28" s="534">
        <v>0.19797143875725573</v>
      </c>
      <c r="AA28" s="543">
        <v>0</v>
      </c>
      <c r="AB28" s="534">
        <v>8873.9195028626873</v>
      </c>
    </row>
    <row r="29" spans="1:28" s="330" customFormat="1" ht="39" customHeight="1" x14ac:dyDescent="0.25">
      <c r="A29" s="803" t="s">
        <v>668</v>
      </c>
      <c r="B29" s="697"/>
      <c r="C29" s="532">
        <v>0</v>
      </c>
      <c r="D29" s="532">
        <v>0</v>
      </c>
      <c r="E29" s="532">
        <v>0</v>
      </c>
      <c r="F29" s="532">
        <v>0</v>
      </c>
      <c r="G29" s="532">
        <v>0</v>
      </c>
      <c r="H29" s="532">
        <v>0</v>
      </c>
      <c r="I29" s="532">
        <v>0</v>
      </c>
      <c r="J29" s="532">
        <v>0</v>
      </c>
      <c r="K29" s="532">
        <v>0</v>
      </c>
      <c r="L29" s="532">
        <v>0</v>
      </c>
      <c r="M29" s="1441"/>
      <c r="N29" s="532">
        <v>0</v>
      </c>
      <c r="O29" s="532">
        <v>0</v>
      </c>
      <c r="P29" s="532">
        <v>0</v>
      </c>
      <c r="Q29" s="532">
        <v>0</v>
      </c>
      <c r="R29" s="532">
        <v>0</v>
      </c>
      <c r="S29" s="535"/>
      <c r="T29" s="532">
        <v>0</v>
      </c>
      <c r="U29" s="532">
        <v>0</v>
      </c>
      <c r="V29" s="532">
        <v>0</v>
      </c>
      <c r="W29" s="532">
        <v>0</v>
      </c>
      <c r="X29" s="543">
        <v>0</v>
      </c>
      <c r="Y29" s="533">
        <v>0</v>
      </c>
      <c r="Z29" s="534">
        <v>0</v>
      </c>
      <c r="AA29" s="543">
        <v>0</v>
      </c>
      <c r="AB29" s="534">
        <v>0</v>
      </c>
    </row>
    <row r="30" spans="1:28" s="330" customFormat="1" ht="39" customHeight="1" x14ac:dyDescent="0.25">
      <c r="A30" s="803" t="s">
        <v>669</v>
      </c>
      <c r="B30" s="700"/>
      <c r="C30" s="532">
        <v>0</v>
      </c>
      <c r="D30" s="532">
        <v>223.90929331000001</v>
      </c>
      <c r="E30" s="532">
        <v>0</v>
      </c>
      <c r="F30" s="532">
        <v>0</v>
      </c>
      <c r="G30" s="532">
        <v>0</v>
      </c>
      <c r="H30" s="532">
        <v>0</v>
      </c>
      <c r="I30" s="532">
        <v>0</v>
      </c>
      <c r="J30" s="532">
        <v>0</v>
      </c>
      <c r="K30" s="532">
        <v>0</v>
      </c>
      <c r="L30" s="532">
        <v>0</v>
      </c>
      <c r="M30" s="1441"/>
      <c r="N30" s="532">
        <v>0</v>
      </c>
      <c r="O30" s="532">
        <v>0</v>
      </c>
      <c r="P30" s="532">
        <v>0</v>
      </c>
      <c r="Q30" s="532">
        <v>0</v>
      </c>
      <c r="R30" s="532">
        <v>0</v>
      </c>
      <c r="S30" s="535"/>
      <c r="T30" s="532">
        <v>0</v>
      </c>
      <c r="U30" s="532">
        <v>0</v>
      </c>
      <c r="V30" s="532">
        <v>0</v>
      </c>
      <c r="W30" s="532">
        <v>0</v>
      </c>
      <c r="X30" s="543">
        <v>0</v>
      </c>
      <c r="Y30" s="533">
        <v>223.90929331000001</v>
      </c>
      <c r="Z30" s="534">
        <v>4.9952723746706489E-3</v>
      </c>
      <c r="AA30" s="543">
        <v>0</v>
      </c>
      <c r="AB30" s="533">
        <v>223.90929331000001</v>
      </c>
    </row>
    <row r="31" spans="1:28" s="330" customFormat="1" ht="39" customHeight="1" x14ac:dyDescent="0.25">
      <c r="A31" s="805" t="s">
        <v>686</v>
      </c>
      <c r="B31" s="819"/>
      <c r="C31" s="820">
        <v>17883.217291370336</v>
      </c>
      <c r="D31" s="820">
        <v>878991.44496645895</v>
      </c>
      <c r="E31" s="820">
        <v>8344.084706392865</v>
      </c>
      <c r="F31" s="820">
        <v>207127.61358092984</v>
      </c>
      <c r="G31" s="820">
        <v>267602.30355573498</v>
      </c>
      <c r="H31" s="820">
        <v>114.48923044999998</v>
      </c>
      <c r="I31" s="820">
        <v>32613.061527960002</v>
      </c>
      <c r="J31" s="820">
        <v>554896.91819209198</v>
      </c>
      <c r="K31" s="820">
        <v>25322.762053230002</v>
      </c>
      <c r="L31" s="820">
        <v>265456.6140739423</v>
      </c>
      <c r="M31" s="1603">
        <v>0</v>
      </c>
      <c r="N31" s="820">
        <v>554185.69487940008</v>
      </c>
      <c r="O31" s="820">
        <v>83089.797984448553</v>
      </c>
      <c r="P31" s="820">
        <v>10438.617870063057</v>
      </c>
      <c r="Q31" s="820">
        <v>160345.85408337117</v>
      </c>
      <c r="R31" s="820">
        <v>2199.8613784300005</v>
      </c>
      <c r="S31" s="820">
        <v>0</v>
      </c>
      <c r="T31" s="820">
        <v>6551.8225885262154</v>
      </c>
      <c r="U31" s="820">
        <v>47694.288550049998</v>
      </c>
      <c r="V31" s="820">
        <v>486899.13482504181</v>
      </c>
      <c r="W31" s="820">
        <v>45360.390012487522</v>
      </c>
      <c r="X31" s="820">
        <v>23811.039655009994</v>
      </c>
      <c r="Y31" s="821">
        <v>3678929.01100539</v>
      </c>
      <c r="Z31" s="822">
        <v>82.074540924063072</v>
      </c>
      <c r="AA31" s="820">
        <v>1810.0813499811161</v>
      </c>
      <c r="AB31" s="821">
        <v>3680739.092355371</v>
      </c>
    </row>
    <row r="32" spans="1:28" s="330" customFormat="1" ht="39" customHeight="1" x14ac:dyDescent="0.25">
      <c r="A32" s="804" t="s">
        <v>36</v>
      </c>
      <c r="B32" s="701"/>
      <c r="C32" s="532"/>
      <c r="D32" s="532"/>
      <c r="E32" s="532"/>
      <c r="F32" s="532"/>
      <c r="G32" s="532"/>
      <c r="H32" s="532"/>
      <c r="I32" s="532"/>
      <c r="J32" s="532"/>
      <c r="K32" s="532"/>
      <c r="L32" s="532"/>
      <c r="M32" s="1441"/>
      <c r="N32" s="532"/>
      <c r="O32" s="532"/>
      <c r="P32" s="532"/>
      <c r="Q32" s="532"/>
      <c r="R32" s="532"/>
      <c r="S32" s="532"/>
      <c r="T32" s="532"/>
      <c r="U32" s="532"/>
      <c r="V32" s="532"/>
      <c r="W32" s="532"/>
      <c r="X32" s="543"/>
      <c r="Y32" s="533"/>
      <c r="Z32" s="539"/>
      <c r="AA32" s="535"/>
      <c r="AB32" s="539"/>
    </row>
    <row r="33" spans="1:28" s="1456" customFormat="1" ht="39" customHeight="1" x14ac:dyDescent="0.25">
      <c r="A33" s="1453" t="s">
        <v>37</v>
      </c>
      <c r="B33" s="1459"/>
      <c r="C33" s="1441">
        <v>1876.25</v>
      </c>
      <c r="D33" s="1441">
        <v>0</v>
      </c>
      <c r="E33" s="1441">
        <v>3000</v>
      </c>
      <c r="F33" s="1441">
        <v>2950</v>
      </c>
      <c r="G33" s="1441">
        <v>1707.566</v>
      </c>
      <c r="H33" s="1441">
        <v>500</v>
      </c>
      <c r="I33" s="1441">
        <v>1867.8372999999999</v>
      </c>
      <c r="J33" s="1441">
        <v>30063.601709999999</v>
      </c>
      <c r="K33" s="1441">
        <v>4351</v>
      </c>
      <c r="L33" s="1441">
        <v>1355</v>
      </c>
      <c r="M33" s="1441">
        <v>0</v>
      </c>
      <c r="N33" s="1441">
        <v>1000</v>
      </c>
      <c r="O33" s="1441">
        <v>2360</v>
      </c>
      <c r="P33" s="1441">
        <v>5984.375</v>
      </c>
      <c r="Q33" s="1441">
        <v>20209.935239279999</v>
      </c>
      <c r="R33" s="1441">
        <v>1073.0626999999999</v>
      </c>
      <c r="S33" s="1441">
        <v>0</v>
      </c>
      <c r="T33" s="1441">
        <v>1000</v>
      </c>
      <c r="U33" s="1441">
        <v>2200</v>
      </c>
      <c r="V33" s="1441">
        <v>11450</v>
      </c>
      <c r="W33" s="1441">
        <v>2282.6250300000002</v>
      </c>
      <c r="X33" s="1441">
        <v>3200</v>
      </c>
      <c r="Y33" s="1441">
        <v>98431.252979279991</v>
      </c>
      <c r="Z33" s="1455">
        <v>2.1959379690903433</v>
      </c>
      <c r="AA33" s="1441">
        <v>620</v>
      </c>
      <c r="AB33" s="1460">
        <v>99051.252979279991</v>
      </c>
    </row>
    <row r="34" spans="1:28" s="330" customFormat="1" ht="33" customHeight="1" x14ac:dyDescent="0.25">
      <c r="A34" s="813" t="s">
        <v>862</v>
      </c>
      <c r="B34" s="697" t="s">
        <v>39</v>
      </c>
      <c r="C34" s="532">
        <v>1876.25</v>
      </c>
      <c r="D34" s="532">
        <v>0</v>
      </c>
      <c r="E34" s="532">
        <v>3000</v>
      </c>
      <c r="F34" s="532">
        <v>2950</v>
      </c>
      <c r="G34" s="532">
        <v>1707.566</v>
      </c>
      <c r="H34" s="532">
        <v>500</v>
      </c>
      <c r="I34" s="532">
        <v>1867.8372999999999</v>
      </c>
      <c r="J34" s="532">
        <v>30063.601709999999</v>
      </c>
      <c r="K34" s="532">
        <v>4351</v>
      </c>
      <c r="L34" s="532">
        <v>1355</v>
      </c>
      <c r="M34" s="1441"/>
      <c r="N34" s="532">
        <v>1000</v>
      </c>
      <c r="O34" s="532">
        <v>2360</v>
      </c>
      <c r="P34" s="532">
        <v>5984.375</v>
      </c>
      <c r="Q34" s="532">
        <v>20209.935239279999</v>
      </c>
      <c r="R34" s="544">
        <v>1073.0626999999999</v>
      </c>
      <c r="S34" s="535"/>
      <c r="T34" s="532">
        <v>1000</v>
      </c>
      <c r="U34" s="532">
        <v>2200</v>
      </c>
      <c r="V34" s="532">
        <v>11450</v>
      </c>
      <c r="W34" s="532">
        <v>2282.6250300000002</v>
      </c>
      <c r="X34" s="543">
        <v>3200</v>
      </c>
      <c r="Y34" s="533">
        <v>98431.252979279991</v>
      </c>
      <c r="Z34" s="534">
        <v>2.1959379690903433</v>
      </c>
      <c r="AA34" s="535">
        <v>620</v>
      </c>
      <c r="AB34" s="534">
        <v>99051.252979279991</v>
      </c>
    </row>
    <row r="35" spans="1:28" s="330" customFormat="1" ht="33" customHeight="1" x14ac:dyDescent="0.25">
      <c r="A35" s="813" t="s">
        <v>863</v>
      </c>
      <c r="B35" s="697" t="s">
        <v>39</v>
      </c>
      <c r="C35" s="543">
        <v>0</v>
      </c>
      <c r="D35" s="543">
        <v>0</v>
      </c>
      <c r="E35" s="543">
        <v>0</v>
      </c>
      <c r="F35" s="543">
        <v>0</v>
      </c>
      <c r="G35" s="543">
        <v>0</v>
      </c>
      <c r="H35" s="543">
        <v>0</v>
      </c>
      <c r="I35" s="544">
        <v>0</v>
      </c>
      <c r="J35" s="543">
        <v>0</v>
      </c>
      <c r="K35" s="543">
        <v>0</v>
      </c>
      <c r="L35" s="543">
        <v>0</v>
      </c>
      <c r="M35" s="1604"/>
      <c r="N35" s="544">
        <v>0</v>
      </c>
      <c r="O35" s="544">
        <v>0</v>
      </c>
      <c r="P35" s="544">
        <v>0</v>
      </c>
      <c r="Q35" s="544">
        <v>0</v>
      </c>
      <c r="R35" s="330">
        <v>0</v>
      </c>
      <c r="S35" s="535"/>
      <c r="T35" s="543">
        <v>0</v>
      </c>
      <c r="U35" s="543">
        <v>0</v>
      </c>
      <c r="V35" s="543">
        <v>0</v>
      </c>
      <c r="W35" s="543">
        <v>0</v>
      </c>
      <c r="X35" s="543">
        <v>0</v>
      </c>
      <c r="Y35" s="533">
        <v>0</v>
      </c>
      <c r="Z35" s="534">
        <v>0</v>
      </c>
      <c r="AA35" s="543">
        <v>0</v>
      </c>
      <c r="AB35" s="534">
        <v>0</v>
      </c>
    </row>
    <row r="36" spans="1:28" s="330" customFormat="1" ht="33" customHeight="1" x14ac:dyDescent="0.25">
      <c r="A36" s="813" t="s">
        <v>864</v>
      </c>
      <c r="B36" s="697" t="s">
        <v>39</v>
      </c>
      <c r="C36" s="543">
        <v>0</v>
      </c>
      <c r="D36" s="543">
        <v>0</v>
      </c>
      <c r="E36" s="543">
        <v>0</v>
      </c>
      <c r="F36" s="543">
        <v>0</v>
      </c>
      <c r="G36" s="543">
        <v>0</v>
      </c>
      <c r="H36" s="543">
        <v>0</v>
      </c>
      <c r="I36" s="544">
        <v>0</v>
      </c>
      <c r="J36" s="543">
        <v>0</v>
      </c>
      <c r="K36" s="543">
        <v>0</v>
      </c>
      <c r="L36" s="543">
        <v>0</v>
      </c>
      <c r="M36" s="1604"/>
      <c r="N36" s="544">
        <v>0</v>
      </c>
      <c r="O36" s="544">
        <v>0</v>
      </c>
      <c r="P36" s="544">
        <v>0</v>
      </c>
      <c r="Q36" s="544">
        <v>0</v>
      </c>
      <c r="R36" s="544">
        <v>0</v>
      </c>
      <c r="S36" s="535"/>
      <c r="T36" s="543">
        <v>0</v>
      </c>
      <c r="U36" s="543">
        <v>0</v>
      </c>
      <c r="V36" s="543">
        <v>0</v>
      </c>
      <c r="W36" s="543">
        <v>0</v>
      </c>
      <c r="X36" s="543">
        <v>0</v>
      </c>
      <c r="Y36" s="533">
        <v>0</v>
      </c>
      <c r="Z36" s="534">
        <v>0</v>
      </c>
      <c r="AA36" s="543">
        <v>0</v>
      </c>
      <c r="AB36" s="534">
        <v>0</v>
      </c>
    </row>
    <row r="37" spans="1:28" s="703" customFormat="1" ht="57.75" customHeight="1" x14ac:dyDescent="0.25">
      <c r="A37" s="1398" t="s">
        <v>42</v>
      </c>
      <c r="B37" s="1399"/>
      <c r="C37" s="532">
        <v>1876.25</v>
      </c>
      <c r="D37" s="1400">
        <v>0</v>
      </c>
      <c r="E37" s="532">
        <v>3000</v>
      </c>
      <c r="F37" s="532">
        <v>2950</v>
      </c>
      <c r="G37" s="532">
        <v>1707.566</v>
      </c>
      <c r="H37" s="532">
        <v>500</v>
      </c>
      <c r="I37" s="532">
        <v>1867.8372999999999</v>
      </c>
      <c r="J37" s="532">
        <v>30063.601709999999</v>
      </c>
      <c r="K37" s="1401">
        <v>4351</v>
      </c>
      <c r="L37" s="532">
        <v>1355</v>
      </c>
      <c r="M37" s="1441"/>
      <c r="N37" s="532">
        <v>1000</v>
      </c>
      <c r="O37" s="532">
        <v>2360</v>
      </c>
      <c r="P37" s="532">
        <v>5984.375</v>
      </c>
      <c r="Q37" s="532">
        <v>20209.935239279999</v>
      </c>
      <c r="R37" s="532">
        <v>1073.0626999999999</v>
      </c>
      <c r="S37" s="532"/>
      <c r="T37" s="532">
        <v>1000</v>
      </c>
      <c r="U37" s="532">
        <v>2200</v>
      </c>
      <c r="V37" s="532">
        <v>11450</v>
      </c>
      <c r="W37" s="532">
        <v>2282.6250300000002</v>
      </c>
      <c r="X37" s="1400">
        <v>3200</v>
      </c>
      <c r="Y37" s="533">
        <v>98431.252979279991</v>
      </c>
      <c r="Z37" s="534">
        <v>2.1959379690903433</v>
      </c>
      <c r="AA37" s="532">
        <v>620</v>
      </c>
      <c r="AB37" s="534">
        <v>99051.252979279991</v>
      </c>
    </row>
    <row r="38" spans="1:28" s="330" customFormat="1" ht="39" customHeight="1" x14ac:dyDescent="0.25">
      <c r="A38" s="803" t="s">
        <v>858</v>
      </c>
      <c r="B38" s="697" t="s">
        <v>39</v>
      </c>
      <c r="C38" s="543">
        <v>0</v>
      </c>
      <c r="D38" s="543">
        <v>0</v>
      </c>
      <c r="E38" s="543">
        <v>0</v>
      </c>
      <c r="F38" s="543">
        <v>0</v>
      </c>
      <c r="G38" s="544">
        <v>0</v>
      </c>
      <c r="H38" s="544">
        <v>0</v>
      </c>
      <c r="I38" s="544">
        <v>0</v>
      </c>
      <c r="J38" s="544">
        <v>0</v>
      </c>
      <c r="K38" s="544">
        <v>0</v>
      </c>
      <c r="L38" s="543">
        <v>0</v>
      </c>
      <c r="M38" s="1604"/>
      <c r="N38" s="544">
        <v>0</v>
      </c>
      <c r="O38" s="544">
        <v>0</v>
      </c>
      <c r="P38" s="544">
        <v>0</v>
      </c>
      <c r="Q38" s="544">
        <v>0</v>
      </c>
      <c r="R38" s="544">
        <v>0</v>
      </c>
      <c r="S38" s="535"/>
      <c r="T38" s="543">
        <v>0</v>
      </c>
      <c r="U38" s="543">
        <v>0</v>
      </c>
      <c r="V38" s="543">
        <v>0</v>
      </c>
      <c r="W38" s="543">
        <v>0</v>
      </c>
      <c r="X38" s="543">
        <v>0</v>
      </c>
      <c r="Y38" s="540"/>
      <c r="Z38" s="534"/>
      <c r="AA38" s="543">
        <v>0</v>
      </c>
      <c r="AB38" s="541"/>
    </row>
    <row r="39" spans="1:28" s="330" customFormat="1" ht="39" customHeight="1" x14ac:dyDescent="0.25">
      <c r="A39" s="808" t="s">
        <v>859</v>
      </c>
      <c r="B39" s="697" t="s">
        <v>39</v>
      </c>
      <c r="C39" s="543">
        <v>0</v>
      </c>
      <c r="D39" s="535">
        <v>132.51743872</v>
      </c>
      <c r="E39" s="543">
        <v>0</v>
      </c>
      <c r="F39" s="543">
        <v>0</v>
      </c>
      <c r="G39" s="543">
        <v>0</v>
      </c>
      <c r="H39" s="544">
        <v>0</v>
      </c>
      <c r="I39" s="544">
        <v>0</v>
      </c>
      <c r="J39" s="544">
        <v>0</v>
      </c>
      <c r="K39" s="544">
        <v>0</v>
      </c>
      <c r="L39" s="543">
        <v>0</v>
      </c>
      <c r="M39" s="1604"/>
      <c r="N39" s="544">
        <v>0</v>
      </c>
      <c r="O39" s="544">
        <v>0</v>
      </c>
      <c r="P39" s="544">
        <v>0</v>
      </c>
      <c r="Q39" s="544">
        <v>0</v>
      </c>
      <c r="R39" s="544">
        <v>0</v>
      </c>
      <c r="S39" s="535"/>
      <c r="T39" s="543">
        <v>0</v>
      </c>
      <c r="U39" s="543">
        <v>0</v>
      </c>
      <c r="V39" s="543">
        <v>0</v>
      </c>
      <c r="W39" s="543">
        <v>0</v>
      </c>
      <c r="X39" s="543">
        <v>0</v>
      </c>
      <c r="Y39" s="533">
        <v>132.51743872</v>
      </c>
      <c r="Z39" s="534">
        <v>2.9563788577709866E-3</v>
      </c>
      <c r="AA39" s="543">
        <v>0</v>
      </c>
      <c r="AB39" s="534">
        <v>132.51743872</v>
      </c>
    </row>
    <row r="40" spans="1:28" s="330" customFormat="1" ht="39" customHeight="1" x14ac:dyDescent="0.25">
      <c r="A40" s="808" t="s">
        <v>860</v>
      </c>
      <c r="B40" s="697" t="s">
        <v>39</v>
      </c>
      <c r="C40" s="543">
        <v>0</v>
      </c>
      <c r="D40" s="543">
        <v>0</v>
      </c>
      <c r="E40" s="543">
        <v>0</v>
      </c>
      <c r="F40" s="543">
        <v>0</v>
      </c>
      <c r="G40" s="535">
        <v>3360.9933461249998</v>
      </c>
      <c r="H40" s="544">
        <v>0</v>
      </c>
      <c r="I40" s="544">
        <v>1082.78611</v>
      </c>
      <c r="J40" s="544">
        <v>0</v>
      </c>
      <c r="K40" s="544">
        <v>0</v>
      </c>
      <c r="L40" s="543">
        <v>0</v>
      </c>
      <c r="M40" s="1442"/>
      <c r="N40" s="535">
        <v>2358.93831116</v>
      </c>
      <c r="O40" s="544">
        <v>0</v>
      </c>
      <c r="P40" s="544">
        <v>-58.798175000000001</v>
      </c>
      <c r="Q40" s="544">
        <v>0</v>
      </c>
      <c r="R40" s="544">
        <v>0</v>
      </c>
      <c r="S40" s="535"/>
      <c r="T40" s="543">
        <v>0</v>
      </c>
      <c r="U40" s="543">
        <v>0</v>
      </c>
      <c r="V40" s="535">
        <v>19782.03012087</v>
      </c>
      <c r="W40" s="543">
        <v>0</v>
      </c>
      <c r="X40" s="543">
        <v>0</v>
      </c>
      <c r="Y40" s="533">
        <v>26525.949713155002</v>
      </c>
      <c r="Z40" s="534">
        <v>0.5917768836444639</v>
      </c>
      <c r="AA40" s="535">
        <v>79.166741000000002</v>
      </c>
      <c r="AB40" s="534">
        <v>26605.116454155002</v>
      </c>
    </row>
    <row r="41" spans="1:28" s="1465" customFormat="1" ht="53.4" customHeight="1" x14ac:dyDescent="0.25">
      <c r="A41" s="1461" t="s">
        <v>861</v>
      </c>
      <c r="B41" s="1462"/>
      <c r="C41" s="1436">
        <v>2295.7122413400002</v>
      </c>
      <c r="D41" s="1436">
        <v>74822.0403938401</v>
      </c>
      <c r="E41" s="1463">
        <v>0.57317577250003804</v>
      </c>
      <c r="F41" s="1436">
        <v>8342.1492230286785</v>
      </c>
      <c r="G41" s="1436">
        <v>17869.816847664311</v>
      </c>
      <c r="H41" s="1463">
        <v>21.273807999999999</v>
      </c>
      <c r="I41" s="1463">
        <v>-117.72120620000001</v>
      </c>
      <c r="J41" s="1436">
        <v>12211.076765660102</v>
      </c>
      <c r="K41" s="1436">
        <v>78.873231140000001</v>
      </c>
      <c r="L41" s="1436">
        <v>7673.3065526700357</v>
      </c>
      <c r="M41" s="1436">
        <v>0</v>
      </c>
      <c r="N41" s="1436">
        <v>4830.2006027199996</v>
      </c>
      <c r="O41" s="1436">
        <v>9624.5578929334188</v>
      </c>
      <c r="P41" s="1436">
        <v>951.98647998607669</v>
      </c>
      <c r="Q41" s="1436">
        <v>1610.6987286600001</v>
      </c>
      <c r="R41" s="1436">
        <v>-2.1273176</v>
      </c>
      <c r="S41" s="1436">
        <v>0</v>
      </c>
      <c r="T41" s="1436">
        <v>-41.03638183999999</v>
      </c>
      <c r="U41" s="1436">
        <v>-858.70981034000056</v>
      </c>
      <c r="V41" s="1436">
        <v>4558.2885069700005</v>
      </c>
      <c r="W41" s="1436">
        <v>3824.3896887689634</v>
      </c>
      <c r="X41" s="1436">
        <v>1364.94984899</v>
      </c>
      <c r="Y41" s="1436">
        <v>149060.29927216421</v>
      </c>
      <c r="Z41" s="1464">
        <v>3.3254394407091228</v>
      </c>
      <c r="AA41" s="1436">
        <v>-85.986425300000292</v>
      </c>
      <c r="AB41" s="1464">
        <v>148974.3128468642</v>
      </c>
    </row>
    <row r="42" spans="1:28" s="330" customFormat="1" ht="33" customHeight="1" x14ac:dyDescent="0.25">
      <c r="A42" s="809" t="s">
        <v>664</v>
      </c>
      <c r="B42" s="697"/>
      <c r="C42" s="532">
        <v>2231.4977379800002</v>
      </c>
      <c r="D42" s="535">
        <v>57608.205300740097</v>
      </c>
      <c r="E42" s="532">
        <v>0</v>
      </c>
      <c r="F42" s="532">
        <v>8207.5450365686793</v>
      </c>
      <c r="G42" s="532">
        <v>3976.1863646299116</v>
      </c>
      <c r="H42" s="532">
        <v>0</v>
      </c>
      <c r="I42" s="769">
        <v>892.81797733999997</v>
      </c>
      <c r="J42" s="532">
        <v>9440.8548142901291</v>
      </c>
      <c r="K42" s="532">
        <v>1.3681890299999999</v>
      </c>
      <c r="L42" s="532">
        <v>10119.301353790035</v>
      </c>
      <c r="M42" s="1441"/>
      <c r="N42" s="532">
        <v>146.04164570999998</v>
      </c>
      <c r="O42" s="532">
        <v>2825.6097816034198</v>
      </c>
      <c r="P42" s="532">
        <v>279.86340531000002</v>
      </c>
      <c r="Q42" s="532">
        <v>-951.91155602999993</v>
      </c>
      <c r="R42" s="532">
        <v>-2.1273176</v>
      </c>
      <c r="S42" s="532"/>
      <c r="T42" s="532">
        <v>49.077881650000002</v>
      </c>
      <c r="U42" s="532">
        <v>-2801.22974699</v>
      </c>
      <c r="V42" s="532">
        <v>205.55728453999998</v>
      </c>
      <c r="W42" s="532">
        <v>3007.9790649597239</v>
      </c>
      <c r="X42" s="532">
        <v>1568.0022514099999</v>
      </c>
      <c r="Y42" s="533">
        <v>96804.639468932015</v>
      </c>
      <c r="Z42" s="534">
        <v>2.1596492674809027</v>
      </c>
      <c r="AA42" s="532">
        <v>0</v>
      </c>
      <c r="AB42" s="534">
        <v>96804.639468932015</v>
      </c>
    </row>
    <row r="43" spans="1:28" s="330" customFormat="1" ht="33" customHeight="1" x14ac:dyDescent="0.25">
      <c r="A43" s="809" t="s">
        <v>856</v>
      </c>
      <c r="B43" s="697"/>
      <c r="C43" s="532">
        <v>0</v>
      </c>
      <c r="D43" s="1036">
        <v>4638.9769131400008</v>
      </c>
      <c r="E43" s="532">
        <v>0</v>
      </c>
      <c r="F43" s="532">
        <v>0</v>
      </c>
      <c r="G43" s="532">
        <v>299.97672091000004</v>
      </c>
      <c r="H43" s="532">
        <v>0</v>
      </c>
      <c r="I43" s="532">
        <v>1.0566650500000001</v>
      </c>
      <c r="J43" s="532">
        <v>2598.3026352999705</v>
      </c>
      <c r="K43" s="532">
        <v>0</v>
      </c>
      <c r="L43" s="532">
        <v>0</v>
      </c>
      <c r="M43" s="1441"/>
      <c r="N43" s="532">
        <v>4056.4226874699998</v>
      </c>
      <c r="O43" s="532">
        <v>1273.6533255499999</v>
      </c>
      <c r="P43" s="532">
        <v>0</v>
      </c>
      <c r="Q43" s="532">
        <v>3274.9588140999999</v>
      </c>
      <c r="R43" s="532">
        <v>0</v>
      </c>
      <c r="S43" s="532"/>
      <c r="T43" s="532">
        <v>0</v>
      </c>
      <c r="U43" s="532">
        <v>8.6647312199999984</v>
      </c>
      <c r="V43" s="532">
        <v>4319.9583730699997</v>
      </c>
      <c r="W43" s="532">
        <v>286.56916900000004</v>
      </c>
      <c r="X43" s="532">
        <v>0</v>
      </c>
      <c r="Y43" s="1038">
        <v>20758.540034809968</v>
      </c>
      <c r="Z43" s="1037">
        <v>0.4631096817889418</v>
      </c>
      <c r="AA43" s="532">
        <v>0</v>
      </c>
      <c r="AB43" s="1037">
        <v>20758.540034809968</v>
      </c>
    </row>
    <row r="44" spans="1:28" s="330" customFormat="1" ht="33" customHeight="1" x14ac:dyDescent="0.25">
      <c r="A44" s="809" t="s">
        <v>857</v>
      </c>
      <c r="B44" s="697"/>
      <c r="C44" s="532">
        <v>0</v>
      </c>
      <c r="D44" s="535">
        <v>0</v>
      </c>
      <c r="E44" s="532">
        <v>0</v>
      </c>
      <c r="F44" s="532">
        <v>0</v>
      </c>
      <c r="G44" s="532">
        <v>0</v>
      </c>
      <c r="H44" s="532">
        <v>0</v>
      </c>
      <c r="I44" s="532">
        <v>0</v>
      </c>
      <c r="J44" s="532">
        <v>0</v>
      </c>
      <c r="K44" s="532">
        <v>0</v>
      </c>
      <c r="L44" s="532">
        <v>0</v>
      </c>
      <c r="M44" s="1441"/>
      <c r="N44" s="532">
        <v>0</v>
      </c>
      <c r="O44" s="532">
        <v>0</v>
      </c>
      <c r="P44" s="532">
        <v>0</v>
      </c>
      <c r="Q44" s="532">
        <v>0</v>
      </c>
      <c r="R44" s="532">
        <v>0</v>
      </c>
      <c r="S44" s="532"/>
      <c r="T44" s="532">
        <v>0</v>
      </c>
      <c r="U44" s="532">
        <v>0</v>
      </c>
      <c r="V44" s="532">
        <v>0</v>
      </c>
      <c r="W44" s="532">
        <v>0</v>
      </c>
      <c r="X44" s="532">
        <v>0</v>
      </c>
      <c r="Y44" s="533">
        <v>0</v>
      </c>
      <c r="Z44" s="534">
        <v>0</v>
      </c>
      <c r="AA44" s="532">
        <v>0</v>
      </c>
      <c r="AB44" s="534">
        <v>0</v>
      </c>
    </row>
    <row r="45" spans="1:28" s="330" customFormat="1" ht="33" customHeight="1" x14ac:dyDescent="0.25">
      <c r="A45" s="809" t="s">
        <v>848</v>
      </c>
      <c r="B45" s="697"/>
      <c r="C45" s="532">
        <v>0</v>
      </c>
      <c r="D45" s="1036">
        <v>-691.06508108000003</v>
      </c>
      <c r="E45" s="532">
        <v>0</v>
      </c>
      <c r="F45" s="532">
        <v>0</v>
      </c>
      <c r="G45" s="532">
        <v>0</v>
      </c>
      <c r="H45" s="532">
        <v>0</v>
      </c>
      <c r="I45" s="532">
        <v>0</v>
      </c>
      <c r="J45" s="532">
        <v>0</v>
      </c>
      <c r="K45" s="532">
        <v>0</v>
      </c>
      <c r="L45" s="532">
        <v>0</v>
      </c>
      <c r="M45" s="1441"/>
      <c r="N45" s="532">
        <v>0</v>
      </c>
      <c r="O45" s="532">
        <v>0</v>
      </c>
      <c r="P45" s="532">
        <v>0</v>
      </c>
      <c r="Q45" s="532">
        <v>-152.82108066999999</v>
      </c>
      <c r="R45" s="532">
        <v>0</v>
      </c>
      <c r="S45" s="532"/>
      <c r="T45" s="532">
        <v>0</v>
      </c>
      <c r="U45" s="532">
        <v>39.46151957</v>
      </c>
      <c r="V45" s="532">
        <v>0</v>
      </c>
      <c r="W45" s="769">
        <v>587.51663878749991</v>
      </c>
      <c r="X45" s="532">
        <v>0</v>
      </c>
      <c r="Y45" s="1038">
        <v>-216.90800339250018</v>
      </c>
      <c r="Z45" s="1037">
        <v>-4.8390780979841209E-3</v>
      </c>
      <c r="AA45" s="532">
        <v>0</v>
      </c>
      <c r="AB45" s="1037">
        <v>-216.90800339250018</v>
      </c>
    </row>
    <row r="46" spans="1:28" s="330" customFormat="1" ht="33" customHeight="1" x14ac:dyDescent="0.25">
      <c r="A46" s="809" t="s">
        <v>849</v>
      </c>
      <c r="B46" s="697"/>
      <c r="C46" s="532">
        <v>0</v>
      </c>
      <c r="D46" s="535">
        <v>0</v>
      </c>
      <c r="E46" s="532">
        <v>0</v>
      </c>
      <c r="F46" s="532">
        <v>0</v>
      </c>
      <c r="G46" s="532">
        <v>0</v>
      </c>
      <c r="H46" s="532">
        <v>0</v>
      </c>
      <c r="I46" s="532">
        <v>0</v>
      </c>
      <c r="J46" s="532">
        <v>0</v>
      </c>
      <c r="K46" s="532">
        <v>0</v>
      </c>
      <c r="L46" s="532">
        <v>0</v>
      </c>
      <c r="M46" s="1441"/>
      <c r="N46" s="532">
        <v>0</v>
      </c>
      <c r="O46" s="532">
        <v>0</v>
      </c>
      <c r="P46" s="532">
        <v>0</v>
      </c>
      <c r="Q46" s="532">
        <v>0</v>
      </c>
      <c r="R46" s="532">
        <v>0</v>
      </c>
      <c r="S46" s="532"/>
      <c r="T46" s="532">
        <v>0</v>
      </c>
      <c r="U46" s="532">
        <v>0</v>
      </c>
      <c r="V46" s="532">
        <v>0</v>
      </c>
      <c r="W46" s="532">
        <v>0</v>
      </c>
      <c r="X46" s="532">
        <v>0</v>
      </c>
      <c r="Y46" s="533">
        <v>0</v>
      </c>
      <c r="Z46" s="534">
        <v>0</v>
      </c>
      <c r="AA46" s="532">
        <v>0</v>
      </c>
      <c r="AB46" s="534">
        <v>0</v>
      </c>
    </row>
    <row r="47" spans="1:28" s="330" customFormat="1" ht="33" customHeight="1" x14ac:dyDescent="0.25">
      <c r="A47" s="809" t="s">
        <v>850</v>
      </c>
      <c r="B47" s="697"/>
      <c r="C47" s="532">
        <v>0</v>
      </c>
      <c r="D47" s="535">
        <v>1977.6504561900001</v>
      </c>
      <c r="E47" s="532">
        <v>0</v>
      </c>
      <c r="F47" s="532">
        <v>134.60418646000002</v>
      </c>
      <c r="G47" s="532">
        <v>771.24148668142482</v>
      </c>
      <c r="H47" s="532">
        <v>0</v>
      </c>
      <c r="I47" s="532">
        <v>0</v>
      </c>
      <c r="J47" s="532">
        <v>5.7927989999999996</v>
      </c>
      <c r="K47" s="532">
        <v>12.14777069</v>
      </c>
      <c r="L47" s="532">
        <v>0</v>
      </c>
      <c r="M47" s="1441"/>
      <c r="N47" s="532">
        <v>0</v>
      </c>
      <c r="O47" s="532">
        <v>5525.29478578</v>
      </c>
      <c r="P47" s="532">
        <v>68.514274016077593</v>
      </c>
      <c r="Q47" s="532">
        <v>0.76131569999999993</v>
      </c>
      <c r="R47" s="532">
        <v>0</v>
      </c>
      <c r="S47" s="532"/>
      <c r="T47" s="532">
        <v>0</v>
      </c>
      <c r="U47" s="532">
        <v>421.88838653000005</v>
      </c>
      <c r="V47" s="532">
        <v>0</v>
      </c>
      <c r="W47" s="532">
        <v>2.1532248100000042</v>
      </c>
      <c r="X47" s="532">
        <v>59.026328290000002</v>
      </c>
      <c r="Y47" s="533">
        <v>8979.0750141475</v>
      </c>
      <c r="Z47" s="534">
        <v>0.20031739060588291</v>
      </c>
      <c r="AA47" s="532">
        <v>0</v>
      </c>
      <c r="AB47" s="534">
        <v>8979.0750141475</v>
      </c>
    </row>
    <row r="48" spans="1:28" s="330" customFormat="1" ht="33" customHeight="1" x14ac:dyDescent="0.25">
      <c r="A48" s="809" t="s">
        <v>665</v>
      </c>
      <c r="B48" s="697"/>
      <c r="C48" s="532">
        <v>-7.5705489999999998</v>
      </c>
      <c r="D48" s="535">
        <v>13395.56038085</v>
      </c>
      <c r="E48" s="532">
        <v>0</v>
      </c>
      <c r="F48" s="532">
        <v>0</v>
      </c>
      <c r="G48" s="532">
        <v>-1491.3126532766346</v>
      </c>
      <c r="H48" s="532">
        <v>0</v>
      </c>
      <c r="I48" s="769">
        <v>-1041.86691445</v>
      </c>
      <c r="J48" s="532">
        <v>0</v>
      </c>
      <c r="K48" s="532">
        <v>0</v>
      </c>
      <c r="L48" s="532">
        <v>-2424.1075247899998</v>
      </c>
      <c r="M48" s="1441"/>
      <c r="N48" s="532">
        <v>561.36016867999967</v>
      </c>
      <c r="O48" s="532">
        <v>0</v>
      </c>
      <c r="P48" s="532">
        <v>855.47609123999996</v>
      </c>
      <c r="Q48" s="769">
        <v>-612.39239198999996</v>
      </c>
      <c r="R48" s="532">
        <v>0</v>
      </c>
      <c r="S48" s="532"/>
      <c r="T48" s="769">
        <v>-91.46482112999999</v>
      </c>
      <c r="U48" s="769">
        <v>1472.5052993299998</v>
      </c>
      <c r="V48" s="532">
        <v>1171.0124766500001</v>
      </c>
      <c r="W48" s="532">
        <v>-62.438216392500017</v>
      </c>
      <c r="X48" s="532">
        <v>0</v>
      </c>
      <c r="Y48" s="533">
        <v>11724.761345720864</v>
      </c>
      <c r="Z48" s="534">
        <v>0.26157188736600767</v>
      </c>
      <c r="AA48" s="532">
        <v>-97.176258636152298</v>
      </c>
      <c r="AB48" s="534">
        <v>11627.585087084712</v>
      </c>
    </row>
    <row r="49" spans="1:28" s="330" customFormat="1" ht="33" customHeight="1" x14ac:dyDescent="0.25">
      <c r="A49" s="809" t="s">
        <v>666</v>
      </c>
      <c r="B49" s="697"/>
      <c r="C49" s="532">
        <v>0</v>
      </c>
      <c r="D49" s="535">
        <v>0</v>
      </c>
      <c r="E49" s="532">
        <v>0</v>
      </c>
      <c r="F49" s="532">
        <v>0</v>
      </c>
      <c r="G49" s="532">
        <v>0</v>
      </c>
      <c r="H49" s="532">
        <v>0</v>
      </c>
      <c r="I49" s="532">
        <v>0</v>
      </c>
      <c r="J49" s="532">
        <v>0</v>
      </c>
      <c r="K49" s="532">
        <v>0</v>
      </c>
      <c r="L49" s="532">
        <v>0</v>
      </c>
      <c r="M49" s="1441"/>
      <c r="N49" s="532">
        <v>0</v>
      </c>
      <c r="O49" s="532">
        <v>0</v>
      </c>
      <c r="P49" s="532">
        <v>0</v>
      </c>
      <c r="Q49" s="532">
        <v>0</v>
      </c>
      <c r="R49" s="532">
        <v>0</v>
      </c>
      <c r="S49" s="532"/>
      <c r="T49" s="532">
        <v>0</v>
      </c>
      <c r="U49" s="532">
        <v>0</v>
      </c>
      <c r="V49" s="532">
        <v>0</v>
      </c>
      <c r="W49" s="532">
        <v>0</v>
      </c>
      <c r="X49" s="532">
        <v>0</v>
      </c>
      <c r="Y49" s="533">
        <v>0</v>
      </c>
      <c r="Z49" s="534">
        <v>0</v>
      </c>
      <c r="AA49" s="532">
        <v>0</v>
      </c>
      <c r="AB49" s="534">
        <v>0</v>
      </c>
    </row>
    <row r="50" spans="1:28" s="330" customFormat="1" ht="33" customHeight="1" x14ac:dyDescent="0.25">
      <c r="A50" s="809" t="s">
        <v>844</v>
      </c>
      <c r="B50" s="697"/>
      <c r="C50" s="769">
        <v>0</v>
      </c>
      <c r="D50" s="1036">
        <v>-2107.2875760000002</v>
      </c>
      <c r="E50" s="532">
        <v>0</v>
      </c>
      <c r="F50" s="532">
        <v>0</v>
      </c>
      <c r="G50" s="532">
        <v>0</v>
      </c>
      <c r="H50" s="532">
        <v>0</v>
      </c>
      <c r="I50" s="769">
        <v>0.84076429999999791</v>
      </c>
      <c r="J50" s="532">
        <v>0</v>
      </c>
      <c r="K50" s="532">
        <v>0</v>
      </c>
      <c r="L50" s="769">
        <v>-21.887276329999999</v>
      </c>
      <c r="M50" s="1441"/>
      <c r="N50" s="532">
        <v>66.376100859999994</v>
      </c>
      <c r="O50" s="532">
        <v>0</v>
      </c>
      <c r="P50" s="532">
        <v>-24.799377890000002</v>
      </c>
      <c r="Q50" s="532">
        <v>52.103627549999999</v>
      </c>
      <c r="R50" s="532">
        <v>0</v>
      </c>
      <c r="S50" s="532"/>
      <c r="T50" s="532">
        <v>1.3505576399999999</v>
      </c>
      <c r="U50" s="532">
        <v>0</v>
      </c>
      <c r="V50" s="532">
        <v>0</v>
      </c>
      <c r="W50" s="769">
        <v>-20.427275559999998</v>
      </c>
      <c r="X50" s="532">
        <v>11.02776195</v>
      </c>
      <c r="Y50" s="1038">
        <v>-2042.7026934799999</v>
      </c>
      <c r="Z50" s="1037">
        <v>-4.5571383766902611E-2</v>
      </c>
      <c r="AA50" s="532">
        <v>0</v>
      </c>
      <c r="AB50" s="1037">
        <v>-2042.7026934799999</v>
      </c>
    </row>
    <row r="51" spans="1:28" s="330" customFormat="1" ht="33" customHeight="1" x14ac:dyDescent="0.25">
      <c r="A51" s="809" t="s">
        <v>845</v>
      </c>
      <c r="B51" s="697"/>
      <c r="C51" s="532">
        <v>0</v>
      </c>
      <c r="D51" s="535">
        <v>0</v>
      </c>
      <c r="E51" s="532">
        <v>0.57317577250003804</v>
      </c>
      <c r="F51" s="532">
        <v>0</v>
      </c>
      <c r="G51" s="532">
        <v>0</v>
      </c>
      <c r="H51" s="532">
        <v>21.273807999999999</v>
      </c>
      <c r="I51" s="532">
        <v>0</v>
      </c>
      <c r="J51" s="532">
        <v>0</v>
      </c>
      <c r="K51" s="532">
        <v>0</v>
      </c>
      <c r="L51" s="532">
        <v>0</v>
      </c>
      <c r="M51" s="1441"/>
      <c r="N51" s="532">
        <v>0</v>
      </c>
      <c r="O51" s="532">
        <v>0</v>
      </c>
      <c r="P51" s="532">
        <v>0</v>
      </c>
      <c r="Q51" s="532">
        <v>0</v>
      </c>
      <c r="R51" s="532">
        <v>0</v>
      </c>
      <c r="S51" s="532"/>
      <c r="T51" s="532">
        <v>0</v>
      </c>
      <c r="U51" s="532">
        <v>0</v>
      </c>
      <c r="V51" s="532">
        <v>0</v>
      </c>
      <c r="W51" s="532">
        <v>0</v>
      </c>
      <c r="X51" s="532">
        <v>0</v>
      </c>
      <c r="Y51" s="533">
        <v>21.846983772500035</v>
      </c>
      <c r="Z51" s="534">
        <v>4.8739216177845653E-4</v>
      </c>
      <c r="AA51" s="532">
        <v>0</v>
      </c>
      <c r="AB51" s="534">
        <v>21.846983772500035</v>
      </c>
    </row>
    <row r="52" spans="1:28" s="330" customFormat="1" ht="33" customHeight="1" x14ac:dyDescent="0.25">
      <c r="A52" s="809" t="s">
        <v>846</v>
      </c>
      <c r="B52" s="697"/>
      <c r="C52" s="532">
        <v>0</v>
      </c>
      <c r="D52" s="535">
        <v>0</v>
      </c>
      <c r="E52" s="532">
        <v>0</v>
      </c>
      <c r="F52" s="532">
        <v>0</v>
      </c>
      <c r="G52" s="532">
        <v>0</v>
      </c>
      <c r="H52" s="532">
        <v>0</v>
      </c>
      <c r="I52" s="532">
        <v>-29.430301560000004</v>
      </c>
      <c r="J52" s="532">
        <v>0</v>
      </c>
      <c r="K52" s="532">
        <v>0</v>
      </c>
      <c r="L52" s="532">
        <v>0</v>
      </c>
      <c r="M52" s="1441"/>
      <c r="N52" s="532">
        <v>0</v>
      </c>
      <c r="O52" s="532">
        <v>0</v>
      </c>
      <c r="P52" s="532">
        <v>227.06791269000101</v>
      </c>
      <c r="Q52" s="532">
        <v>0</v>
      </c>
      <c r="R52" s="532">
        <v>0</v>
      </c>
      <c r="S52" s="532"/>
      <c r="T52" s="532">
        <v>0</v>
      </c>
      <c r="U52" s="532">
        <v>0</v>
      </c>
      <c r="V52" s="532">
        <v>1138.23962729</v>
      </c>
      <c r="W52" s="532">
        <v>0</v>
      </c>
      <c r="X52" s="532">
        <v>273.10649265999996</v>
      </c>
      <c r="Y52" s="533">
        <v>1608.983731080001</v>
      </c>
      <c r="Z52" s="534">
        <v>3.5895392568770543E-2</v>
      </c>
      <c r="AA52" s="769">
        <v>-52.862259486151999</v>
      </c>
      <c r="AB52" s="534">
        <v>1556.121471593849</v>
      </c>
    </row>
    <row r="53" spans="1:28" s="330" customFormat="1" ht="33" customHeight="1" x14ac:dyDescent="0.25">
      <c r="A53" s="809" t="s">
        <v>847</v>
      </c>
      <c r="B53" s="697"/>
      <c r="C53" s="532">
        <v>71.785052359999995</v>
      </c>
      <c r="D53" s="535">
        <v>0</v>
      </c>
      <c r="E53" s="532">
        <v>0</v>
      </c>
      <c r="F53" s="532">
        <v>0</v>
      </c>
      <c r="G53" s="532">
        <v>14313.72492871961</v>
      </c>
      <c r="H53" s="532">
        <v>0</v>
      </c>
      <c r="I53" s="532">
        <v>0</v>
      </c>
      <c r="J53" s="532">
        <v>166.12651706999992</v>
      </c>
      <c r="K53" s="532">
        <v>65.357271420000004</v>
      </c>
      <c r="L53" s="532">
        <v>0</v>
      </c>
      <c r="M53" s="1441"/>
      <c r="N53" s="532">
        <v>0</v>
      </c>
      <c r="O53" s="532">
        <v>0</v>
      </c>
      <c r="P53" s="532">
        <v>0</v>
      </c>
      <c r="Q53" s="532">
        <v>0</v>
      </c>
      <c r="R53" s="532">
        <v>0</v>
      </c>
      <c r="S53" s="532"/>
      <c r="T53" s="532">
        <v>0</v>
      </c>
      <c r="U53" s="532">
        <v>0</v>
      </c>
      <c r="V53" s="532">
        <v>0</v>
      </c>
      <c r="W53" s="532">
        <v>23.037083164239899</v>
      </c>
      <c r="X53" s="330">
        <v>0</v>
      </c>
      <c r="Y53" s="533">
        <v>14640.030852733849</v>
      </c>
      <c r="Z53" s="534">
        <v>0.32660967573926636</v>
      </c>
      <c r="AA53" s="532">
        <v>-41.67242615</v>
      </c>
      <c r="AB53" s="534">
        <v>14598.358426583849</v>
      </c>
    </row>
    <row r="54" spans="1:28" s="1456" customFormat="1" ht="39" customHeight="1" x14ac:dyDescent="0.25">
      <c r="A54" s="1466" t="s">
        <v>54</v>
      </c>
      <c r="B54" s="1467"/>
      <c r="C54" s="1436">
        <v>2050.6555486484099</v>
      </c>
      <c r="D54" s="1436">
        <v>99827.513620972109</v>
      </c>
      <c r="E54" s="1463">
        <v>-2097.7259886452898</v>
      </c>
      <c r="F54" s="1436">
        <v>19790.399740324003</v>
      </c>
      <c r="G54" s="1436">
        <v>38004.292621635461</v>
      </c>
      <c r="H54" s="1463">
        <v>-84.848311999999993</v>
      </c>
      <c r="I54" s="1436">
        <v>3017.4279210899999</v>
      </c>
      <c r="J54" s="1436">
        <v>40487.0009649563</v>
      </c>
      <c r="K54" s="1463">
        <v>-296.47785426999997</v>
      </c>
      <c r="L54" s="1436">
        <v>37810.908618993635</v>
      </c>
      <c r="M54" s="1463">
        <v>0</v>
      </c>
      <c r="N54" s="1436">
        <v>132356.07679047802</v>
      </c>
      <c r="O54" s="1436">
        <v>14622.529835120002</v>
      </c>
      <c r="P54" s="1463">
        <v>-2992.3768476289501</v>
      </c>
      <c r="Q54" s="1436">
        <v>17604.273458299998</v>
      </c>
      <c r="R54" s="1463">
        <v>-15.641044569999998</v>
      </c>
      <c r="S54" s="1463">
        <v>0</v>
      </c>
      <c r="T54" s="1463">
        <v>-52.239984668433593</v>
      </c>
      <c r="U54" s="1436">
        <v>8005.5372694600028</v>
      </c>
      <c r="V54" s="1436">
        <v>123179.550860128</v>
      </c>
      <c r="W54" s="1463">
        <v>-1469.4107619329423</v>
      </c>
      <c r="X54" s="1463">
        <v>-402.36631270999999</v>
      </c>
      <c r="Y54" s="1441">
        <v>529345.08014368033</v>
      </c>
      <c r="Z54" s="1455">
        <v>11.809348403635257</v>
      </c>
      <c r="AA54" s="1441">
        <v>356.02857499572997</v>
      </c>
      <c r="AB54" s="1455">
        <v>529701.10871867603</v>
      </c>
    </row>
    <row r="55" spans="1:28" s="330" customFormat="1" ht="33" customHeight="1" x14ac:dyDescent="0.25">
      <c r="A55" s="809" t="s">
        <v>851</v>
      </c>
      <c r="B55" s="697" t="s">
        <v>39</v>
      </c>
      <c r="C55" s="799">
        <v>0</v>
      </c>
      <c r="D55" s="800">
        <v>0</v>
      </c>
      <c r="E55" s="800">
        <v>0</v>
      </c>
      <c r="F55" s="800">
        <v>400</v>
      </c>
      <c r="G55" s="800">
        <v>570.79999999999995</v>
      </c>
      <c r="H55" s="800">
        <v>2.1983697700000002</v>
      </c>
      <c r="I55" s="800">
        <v>252.5</v>
      </c>
      <c r="J55" s="800">
        <v>3006.3601709999998</v>
      </c>
      <c r="K55" s="800">
        <v>0</v>
      </c>
      <c r="L55" s="800">
        <v>135.5</v>
      </c>
      <c r="M55" s="1603"/>
      <c r="N55" s="799">
        <v>384.50403148999999</v>
      </c>
      <c r="O55" s="799">
        <v>237.74266234000001</v>
      </c>
      <c r="P55" s="799">
        <v>0</v>
      </c>
      <c r="Q55" s="799">
        <v>1251.2784218800002</v>
      </c>
      <c r="R55" s="799">
        <v>19.140143350000002</v>
      </c>
      <c r="S55" s="799"/>
      <c r="T55" s="799">
        <v>26.196396510000003</v>
      </c>
      <c r="U55" s="799">
        <v>227.71496200000001</v>
      </c>
      <c r="V55" s="799">
        <v>1160</v>
      </c>
      <c r="W55" s="799">
        <v>198.22</v>
      </c>
      <c r="X55" s="799">
        <v>2.68</v>
      </c>
      <c r="Y55" s="533">
        <v>7874.835158339999</v>
      </c>
      <c r="Z55" s="534">
        <v>0.17568250937704219</v>
      </c>
      <c r="AA55" s="535">
        <v>62</v>
      </c>
      <c r="AB55" s="534">
        <v>7936.835158339999</v>
      </c>
    </row>
    <row r="56" spans="1:28" s="330" customFormat="1" ht="33" customHeight="1" x14ac:dyDescent="0.25">
      <c r="A56" s="809" t="s">
        <v>852</v>
      </c>
      <c r="B56" s="697" t="s">
        <v>39</v>
      </c>
      <c r="C56" s="800">
        <v>2050.6555486484099</v>
      </c>
      <c r="D56" s="800">
        <v>99827.513620972109</v>
      </c>
      <c r="E56" s="801">
        <v>-2097.7259886452898</v>
      </c>
      <c r="F56" s="800">
        <v>19390.399740324003</v>
      </c>
      <c r="G56" s="800">
        <v>37433.492621635458</v>
      </c>
      <c r="H56" s="801">
        <v>-87.046681769999992</v>
      </c>
      <c r="I56" s="800">
        <v>2764.9279210899999</v>
      </c>
      <c r="J56" s="800">
        <v>37480.6407939563</v>
      </c>
      <c r="K56" s="802">
        <v>-296.47785426999997</v>
      </c>
      <c r="L56" s="800">
        <v>37675.408618993635</v>
      </c>
      <c r="M56" s="1605"/>
      <c r="N56" s="799">
        <v>131971.57275898801</v>
      </c>
      <c r="O56" s="799">
        <v>14384.787172780001</v>
      </c>
      <c r="P56" s="801">
        <v>-2992.3768476289501</v>
      </c>
      <c r="Q56" s="799">
        <v>16352.995036419999</v>
      </c>
      <c r="R56" s="801">
        <v>-34.781187920000001</v>
      </c>
      <c r="S56" s="799"/>
      <c r="T56" s="801">
        <v>-78.436381178433592</v>
      </c>
      <c r="U56" s="799">
        <v>7777.8223074600028</v>
      </c>
      <c r="V56" s="799">
        <v>122019.550860128</v>
      </c>
      <c r="W56" s="801">
        <v>-1667.6307619329423</v>
      </c>
      <c r="X56" s="801">
        <v>-405.04631271</v>
      </c>
      <c r="Y56" s="533">
        <v>521470.24498534034</v>
      </c>
      <c r="Z56" s="534">
        <v>11.633665894258215</v>
      </c>
      <c r="AA56" s="535">
        <v>294.02857499572997</v>
      </c>
      <c r="AB56" s="534">
        <v>521764.27356033609</v>
      </c>
    </row>
    <row r="57" spans="1:28" s="330" customFormat="1" ht="39" customHeight="1" x14ac:dyDescent="0.25">
      <c r="A57" s="808" t="s">
        <v>853</v>
      </c>
      <c r="B57" s="697" t="s">
        <v>39</v>
      </c>
      <c r="C57" s="799">
        <v>0</v>
      </c>
      <c r="D57" s="799">
        <v>0</v>
      </c>
      <c r="E57" s="799">
        <v>0</v>
      </c>
      <c r="F57" s="799">
        <v>0</v>
      </c>
      <c r="G57" s="799">
        <v>0</v>
      </c>
      <c r="H57" s="799">
        <v>0</v>
      </c>
      <c r="I57" s="799">
        <v>0</v>
      </c>
      <c r="J57" s="799">
        <v>0</v>
      </c>
      <c r="K57" s="799">
        <v>0</v>
      </c>
      <c r="L57" s="799">
        <v>0</v>
      </c>
      <c r="M57" s="1603"/>
      <c r="N57" s="799">
        <v>0</v>
      </c>
      <c r="O57" s="799">
        <v>0</v>
      </c>
      <c r="P57" s="799">
        <v>0</v>
      </c>
      <c r="Q57" s="799">
        <v>0</v>
      </c>
      <c r="R57" s="799">
        <v>0</v>
      </c>
      <c r="S57" s="799"/>
      <c r="T57" s="799">
        <v>0</v>
      </c>
      <c r="U57" s="799">
        <v>0</v>
      </c>
      <c r="V57" s="799">
        <v>0</v>
      </c>
      <c r="W57" s="799">
        <v>0</v>
      </c>
      <c r="X57" s="799">
        <v>0</v>
      </c>
      <c r="Y57" s="533">
        <v>0</v>
      </c>
      <c r="Z57" s="534">
        <v>0</v>
      </c>
      <c r="AA57" s="543">
        <v>0</v>
      </c>
      <c r="AB57" s="534">
        <v>0</v>
      </c>
    </row>
    <row r="58" spans="1:28" s="770" customFormat="1" ht="39" customHeight="1" x14ac:dyDescent="0.25">
      <c r="A58" s="811" t="s">
        <v>854</v>
      </c>
      <c r="B58" s="816"/>
      <c r="C58" s="817">
        <v>6222.6177899884096</v>
      </c>
      <c r="D58" s="817">
        <v>174782.0714535322</v>
      </c>
      <c r="E58" s="817">
        <v>902.84718712721042</v>
      </c>
      <c r="F58" s="817">
        <v>31082.548963352681</v>
      </c>
      <c r="G58" s="817">
        <v>60942.668815424768</v>
      </c>
      <c r="H58" s="817">
        <v>436.42549600000007</v>
      </c>
      <c r="I58" s="817">
        <v>5850.3301248900007</v>
      </c>
      <c r="J58" s="817">
        <v>82761.679440616397</v>
      </c>
      <c r="K58" s="817">
        <v>4133.3953768700003</v>
      </c>
      <c r="L58" s="817">
        <v>46839.215171663673</v>
      </c>
      <c r="M58" s="1606">
        <v>0</v>
      </c>
      <c r="N58" s="817">
        <v>140545.21570435801</v>
      </c>
      <c r="O58" s="817">
        <v>26607.087728053419</v>
      </c>
      <c r="P58" s="817">
        <v>3885.186457357127</v>
      </c>
      <c r="Q58" s="817">
        <v>39424.907426239995</v>
      </c>
      <c r="R58" s="817">
        <v>1055.2943378299999</v>
      </c>
      <c r="S58" s="817">
        <v>0</v>
      </c>
      <c r="T58" s="817">
        <v>906.72363349156637</v>
      </c>
      <c r="U58" s="817">
        <v>9346.8274591200025</v>
      </c>
      <c r="V58" s="817">
        <v>158969.86948796801</v>
      </c>
      <c r="W58" s="817">
        <v>4637.6039568360211</v>
      </c>
      <c r="X58" s="817">
        <v>4162.5835362799999</v>
      </c>
      <c r="Y58" s="817">
        <v>803495.09954699967</v>
      </c>
      <c r="Z58" s="818">
        <v>17.92545907593696</v>
      </c>
      <c r="AA58" s="817">
        <v>969.20889069572968</v>
      </c>
      <c r="AB58" s="817">
        <v>804464.30843769538</v>
      </c>
    </row>
    <row r="59" spans="1:28" s="770" customFormat="1" ht="39" customHeight="1" x14ac:dyDescent="0.25">
      <c r="A59" s="1609" t="s">
        <v>855</v>
      </c>
      <c r="B59" s="1610"/>
      <c r="C59" s="1611">
        <v>24105.835081358746</v>
      </c>
      <c r="D59" s="1611">
        <v>1053773.5164199912</v>
      </c>
      <c r="E59" s="1611">
        <v>9246.9318935200754</v>
      </c>
      <c r="F59" s="1611">
        <v>238210.16254428253</v>
      </c>
      <c r="G59" s="1611">
        <v>328544.97237115976</v>
      </c>
      <c r="H59" s="1611">
        <v>550.91472644999999</v>
      </c>
      <c r="I59" s="1611">
        <v>38463.391652850005</v>
      </c>
      <c r="J59" s="1611">
        <v>637658.59763270838</v>
      </c>
      <c r="K59" s="1611">
        <v>29456.157430100004</v>
      </c>
      <c r="L59" s="1611">
        <v>312295.82924560597</v>
      </c>
      <c r="M59" s="1612">
        <v>0</v>
      </c>
      <c r="N59" s="1611">
        <v>694730.91058375803</v>
      </c>
      <c r="O59" s="1611">
        <v>109696.88571250197</v>
      </c>
      <c r="P59" s="1611">
        <v>14323.804327420185</v>
      </c>
      <c r="Q59" s="1611">
        <v>199770.76150961115</v>
      </c>
      <c r="R59" s="1611">
        <v>3255.1557162600002</v>
      </c>
      <c r="S59" s="1611">
        <v>0</v>
      </c>
      <c r="T59" s="1611">
        <v>7458.5462220177815</v>
      </c>
      <c r="U59" s="1611">
        <v>57041.11600917</v>
      </c>
      <c r="V59" s="1611">
        <v>645869.00431300979</v>
      </c>
      <c r="W59" s="1611">
        <v>49997.993969323543</v>
      </c>
      <c r="X59" s="1611">
        <v>27973.623191289993</v>
      </c>
      <c r="Y59" s="1613">
        <v>4482424.1105523882</v>
      </c>
      <c r="Z59" s="1611">
        <v>100</v>
      </c>
      <c r="AA59" s="1613">
        <v>2779.2902406768458</v>
      </c>
      <c r="AB59" s="1613">
        <v>4485203.4007930653</v>
      </c>
    </row>
    <row r="60" spans="1:28" s="703" customFormat="1" ht="39" customHeight="1" x14ac:dyDescent="0.25">
      <c r="A60" s="810" t="s">
        <v>60</v>
      </c>
      <c r="B60" s="702"/>
      <c r="C60" s="799"/>
      <c r="D60" s="799"/>
      <c r="E60" s="799"/>
      <c r="F60" s="799"/>
      <c r="G60" s="799"/>
      <c r="H60" s="799"/>
      <c r="I60" s="799"/>
      <c r="J60" s="799"/>
      <c r="K60" s="799"/>
      <c r="L60" s="799"/>
      <c r="M60" s="1603"/>
      <c r="N60" s="799"/>
      <c r="O60" s="799"/>
      <c r="P60" s="799"/>
      <c r="Q60" s="799"/>
      <c r="R60" s="799"/>
      <c r="S60" s="799"/>
      <c r="T60" s="799"/>
      <c r="U60" s="799"/>
      <c r="V60" s="799"/>
      <c r="W60" s="799"/>
      <c r="X60" s="799"/>
      <c r="Y60" s="533"/>
      <c r="Z60" s="817"/>
      <c r="AA60" s="535"/>
      <c r="AB60" s="542"/>
    </row>
    <row r="61" spans="1:28" s="330" customFormat="1" ht="39" customHeight="1" x14ac:dyDescent="0.25">
      <c r="A61" s="806" t="s">
        <v>61</v>
      </c>
      <c r="B61" s="697" t="s">
        <v>62</v>
      </c>
      <c r="C61" s="799">
        <v>0</v>
      </c>
      <c r="D61" s="799">
        <v>0</v>
      </c>
      <c r="E61" s="799">
        <v>0</v>
      </c>
      <c r="F61" s="799">
        <v>0</v>
      </c>
      <c r="G61" s="799">
        <v>0</v>
      </c>
      <c r="H61" s="799">
        <v>0</v>
      </c>
      <c r="I61" s="799">
        <v>0</v>
      </c>
      <c r="J61" s="799">
        <v>0</v>
      </c>
      <c r="K61" s="799">
        <v>0</v>
      </c>
      <c r="L61" s="799">
        <v>0</v>
      </c>
      <c r="M61" s="1603"/>
      <c r="N61" s="799">
        <v>0</v>
      </c>
      <c r="O61" s="799">
        <v>1.9952000000000001</v>
      </c>
      <c r="P61" s="799">
        <v>0</v>
      </c>
      <c r="Q61" s="799">
        <v>0</v>
      </c>
      <c r="R61" s="799">
        <v>0</v>
      </c>
      <c r="S61" s="799"/>
      <c r="T61" s="799">
        <v>0</v>
      </c>
      <c r="U61" s="799">
        <v>0</v>
      </c>
      <c r="V61" s="799">
        <v>0</v>
      </c>
      <c r="W61" s="799">
        <v>0</v>
      </c>
      <c r="X61" s="799">
        <v>0</v>
      </c>
      <c r="Y61" s="533">
        <v>1.9952000000000001</v>
      </c>
      <c r="Z61" s="817">
        <v>4.4511629216498283E-5</v>
      </c>
      <c r="AA61" s="799">
        <v>0</v>
      </c>
      <c r="AB61" s="534">
        <v>1.9952000000000001</v>
      </c>
    </row>
    <row r="62" spans="1:28" s="330" customFormat="1" ht="39" customHeight="1" x14ac:dyDescent="0.25">
      <c r="A62" s="806" t="s">
        <v>63</v>
      </c>
      <c r="B62" s="697" t="s">
        <v>64</v>
      </c>
      <c r="C62" s="799">
        <v>0</v>
      </c>
      <c r="D62" s="799">
        <v>0</v>
      </c>
      <c r="E62" s="799">
        <v>0</v>
      </c>
      <c r="F62" s="799">
        <v>0</v>
      </c>
      <c r="G62" s="799">
        <v>0</v>
      </c>
      <c r="H62" s="799">
        <v>0</v>
      </c>
      <c r="I62" s="799">
        <v>0</v>
      </c>
      <c r="J62" s="799">
        <v>0</v>
      </c>
      <c r="K62" s="799">
        <v>0</v>
      </c>
      <c r="L62" s="799">
        <v>0</v>
      </c>
      <c r="M62" s="1603"/>
      <c r="N62" s="799">
        <v>101.66363475</v>
      </c>
      <c r="O62" s="799">
        <v>261.26809025</v>
      </c>
      <c r="P62" s="799">
        <v>0</v>
      </c>
      <c r="Q62" s="799">
        <v>0</v>
      </c>
      <c r="R62" s="799">
        <v>0</v>
      </c>
      <c r="S62" s="799"/>
      <c r="T62" s="799">
        <v>0</v>
      </c>
      <c r="U62" s="799">
        <v>0</v>
      </c>
      <c r="V62" s="799">
        <v>0</v>
      </c>
      <c r="W62" s="799">
        <v>0</v>
      </c>
      <c r="X62" s="799">
        <v>0</v>
      </c>
      <c r="Y62" s="533">
        <v>362.93172500000003</v>
      </c>
      <c r="Z62" s="817">
        <v>8.0967734433160191E-3</v>
      </c>
      <c r="AA62" s="799">
        <v>0</v>
      </c>
      <c r="AB62" s="534">
        <v>362.93172500000003</v>
      </c>
    </row>
    <row r="63" spans="1:28" s="330" customFormat="1" ht="39" customHeight="1" x14ac:dyDescent="0.25">
      <c r="A63" s="807" t="s">
        <v>65</v>
      </c>
      <c r="B63" s="704"/>
      <c r="C63" s="799">
        <v>0</v>
      </c>
      <c r="D63" s="799">
        <v>2827.1369601558999</v>
      </c>
      <c r="E63" s="799">
        <v>0</v>
      </c>
      <c r="F63" s="799">
        <v>0</v>
      </c>
      <c r="G63" s="799">
        <v>0</v>
      </c>
      <c r="H63" s="799">
        <v>0</v>
      </c>
      <c r="I63" s="799">
        <v>0</v>
      </c>
      <c r="J63" s="799">
        <v>0</v>
      </c>
      <c r="K63" s="799">
        <v>0</v>
      </c>
      <c r="L63" s="799">
        <v>0</v>
      </c>
      <c r="M63" s="1603"/>
      <c r="N63" s="799">
        <v>33.225095000000003</v>
      </c>
      <c r="O63" s="799">
        <v>430.26725442000003</v>
      </c>
      <c r="P63" s="799">
        <v>0</v>
      </c>
      <c r="Q63" s="799">
        <v>0</v>
      </c>
      <c r="R63" s="799">
        <v>0</v>
      </c>
      <c r="S63" s="799"/>
      <c r="T63" s="799">
        <v>0</v>
      </c>
      <c r="U63" s="799">
        <v>0</v>
      </c>
      <c r="V63" s="799">
        <v>0</v>
      </c>
      <c r="W63" s="799">
        <v>9.2847899999999992</v>
      </c>
      <c r="X63" s="799">
        <v>0</v>
      </c>
      <c r="Y63" s="533">
        <v>3299.9140995758999</v>
      </c>
      <c r="Z63" s="817">
        <v>7.3618961931945281E-2</v>
      </c>
      <c r="AA63" s="799">
        <v>0</v>
      </c>
      <c r="AB63" s="542">
        <v>3299.9140995758999</v>
      </c>
    </row>
    <row r="64" spans="1:28" s="706" customFormat="1" ht="24" customHeight="1" x14ac:dyDescent="0.25">
      <c r="A64" s="815" t="s">
        <v>66</v>
      </c>
      <c r="B64" s="705"/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  <c r="W64" s="329"/>
      <c r="X64" s="329"/>
      <c r="Y64" s="329"/>
      <c r="Z64" s="329"/>
      <c r="AA64" s="329"/>
      <c r="AB64" s="329"/>
    </row>
    <row r="65" spans="1:25" ht="30" customHeight="1" x14ac:dyDescent="0.25">
      <c r="A65" s="692"/>
    </row>
    <row r="67" spans="1:25" ht="30" customHeight="1" x14ac:dyDescent="0.25">
      <c r="Y67" s="397"/>
    </row>
    <row r="68" spans="1:25" ht="30" customHeight="1" x14ac:dyDescent="0.25">
      <c r="Y68" s="397"/>
    </row>
    <row r="69" spans="1:25" ht="30" customHeight="1" x14ac:dyDescent="0.25">
      <c r="Y69" s="397"/>
    </row>
    <row r="70" spans="1:25" ht="30" customHeight="1" x14ac:dyDescent="0.25">
      <c r="Y70" s="397"/>
    </row>
    <row r="71" spans="1:25" ht="30" customHeight="1" x14ac:dyDescent="0.25">
      <c r="Y71" s="397"/>
    </row>
    <row r="73" spans="1:25" ht="30" customHeight="1" x14ac:dyDescent="0.25">
      <c r="F73" s="397"/>
      <c r="L73" s="397"/>
      <c r="V73" s="397"/>
    </row>
  </sheetData>
  <sheetProtection formatColumns="0" formatRows="0" sort="0" autoFilter="0"/>
  <protectedRanges>
    <protectedRange sqref="A1" name="Range1_1"/>
  </protectedRanges>
  <mergeCells count="4">
    <mergeCell ref="A5:B5"/>
    <mergeCell ref="A1:F1"/>
    <mergeCell ref="A2:F2"/>
    <mergeCell ref="Y4:AB4"/>
  </mergeCells>
  <pageMargins left="0.25" right="0.25" top="0.75" bottom="0.75" header="0.3" footer="0.3"/>
  <pageSetup paperSize="9" scale="21" orientation="portrait" r:id="rId1"/>
  <headerFooter>
    <oddFooter>&amp;C23</oddFooter>
  </headerFooter>
  <rowBreaks count="1" manualBreakCount="1">
    <brk id="31" max="2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</sheetPr>
  <dimension ref="A1:M116"/>
  <sheetViews>
    <sheetView view="pageBreakPreview" zoomScale="50" zoomScaleNormal="40" zoomScaleSheetLayoutView="50" workbookViewId="0">
      <pane ySplit="4" topLeftCell="A99" activePane="bottomLeft" state="frozen"/>
      <selection activeCell="H25" sqref="H25"/>
      <selection pane="bottomLeft" activeCell="H25" sqref="H25"/>
    </sheetView>
  </sheetViews>
  <sheetFormatPr defaultRowHeight="36" x14ac:dyDescent="0.65"/>
  <cols>
    <col min="1" max="1" width="13.3984375" style="929" customWidth="1"/>
    <col min="2" max="2" width="9.09765625" style="877" customWidth="1"/>
    <col min="3" max="3" width="3.296875" style="877" customWidth="1"/>
    <col min="4" max="4" width="83.296875" style="877" customWidth="1"/>
    <col min="5" max="6" width="26.59765625" style="877" customWidth="1"/>
    <col min="7" max="7" width="20.59765625" style="877" customWidth="1"/>
    <col min="8" max="9" width="26.59765625" style="877" customWidth="1"/>
    <col min="10" max="10" width="20.59765625" style="877" customWidth="1"/>
    <col min="11" max="256" width="9" style="877"/>
    <col min="257" max="257" width="5.69921875" style="877" customWidth="1"/>
    <col min="258" max="258" width="3.69921875" style="877" customWidth="1"/>
    <col min="259" max="259" width="3.296875" style="877" customWidth="1"/>
    <col min="260" max="260" width="68.3984375" style="877" customWidth="1"/>
    <col min="261" max="261" width="13.8984375" style="877" customWidth="1"/>
    <col min="262" max="262" width="13.69921875" style="877" customWidth="1"/>
    <col min="263" max="263" width="11.09765625" style="877" bestFit="1" customWidth="1"/>
    <col min="264" max="265" width="13.69921875" style="877" customWidth="1"/>
    <col min="266" max="266" width="11.09765625" style="877" bestFit="1" customWidth="1"/>
    <col min="267" max="512" width="9" style="877"/>
    <col min="513" max="513" width="5.69921875" style="877" customWidth="1"/>
    <col min="514" max="514" width="3.69921875" style="877" customWidth="1"/>
    <col min="515" max="515" width="3.296875" style="877" customWidth="1"/>
    <col min="516" max="516" width="68.3984375" style="877" customWidth="1"/>
    <col min="517" max="517" width="13.8984375" style="877" customWidth="1"/>
    <col min="518" max="518" width="13.69921875" style="877" customWidth="1"/>
    <col min="519" max="519" width="11.09765625" style="877" bestFit="1" customWidth="1"/>
    <col min="520" max="521" width="13.69921875" style="877" customWidth="1"/>
    <col min="522" max="522" width="11.09765625" style="877" bestFit="1" customWidth="1"/>
    <col min="523" max="768" width="9" style="877"/>
    <col min="769" max="769" width="5.69921875" style="877" customWidth="1"/>
    <col min="770" max="770" width="3.69921875" style="877" customWidth="1"/>
    <col min="771" max="771" width="3.296875" style="877" customWidth="1"/>
    <col min="772" max="772" width="68.3984375" style="877" customWidth="1"/>
    <col min="773" max="773" width="13.8984375" style="877" customWidth="1"/>
    <col min="774" max="774" width="13.69921875" style="877" customWidth="1"/>
    <col min="775" max="775" width="11.09765625" style="877" bestFit="1" customWidth="1"/>
    <col min="776" max="777" width="13.69921875" style="877" customWidth="1"/>
    <col min="778" max="778" width="11.09765625" style="877" bestFit="1" customWidth="1"/>
    <col min="779" max="1024" width="9" style="877"/>
    <col min="1025" max="1025" width="5.69921875" style="877" customWidth="1"/>
    <col min="1026" max="1026" width="3.69921875" style="877" customWidth="1"/>
    <col min="1027" max="1027" width="3.296875" style="877" customWidth="1"/>
    <col min="1028" max="1028" width="68.3984375" style="877" customWidth="1"/>
    <col min="1029" max="1029" width="13.8984375" style="877" customWidth="1"/>
    <col min="1030" max="1030" width="13.69921875" style="877" customWidth="1"/>
    <col min="1031" max="1031" width="11.09765625" style="877" bestFit="1" customWidth="1"/>
    <col min="1032" max="1033" width="13.69921875" style="877" customWidth="1"/>
    <col min="1034" max="1034" width="11.09765625" style="877" bestFit="1" customWidth="1"/>
    <col min="1035" max="1280" width="9" style="877"/>
    <col min="1281" max="1281" width="5.69921875" style="877" customWidth="1"/>
    <col min="1282" max="1282" width="3.69921875" style="877" customWidth="1"/>
    <col min="1283" max="1283" width="3.296875" style="877" customWidth="1"/>
    <col min="1284" max="1284" width="68.3984375" style="877" customWidth="1"/>
    <col min="1285" max="1285" width="13.8984375" style="877" customWidth="1"/>
    <col min="1286" max="1286" width="13.69921875" style="877" customWidth="1"/>
    <col min="1287" max="1287" width="11.09765625" style="877" bestFit="1" customWidth="1"/>
    <col min="1288" max="1289" width="13.69921875" style="877" customWidth="1"/>
    <col min="1290" max="1290" width="11.09765625" style="877" bestFit="1" customWidth="1"/>
    <col min="1291" max="1536" width="9" style="877"/>
    <col min="1537" max="1537" width="5.69921875" style="877" customWidth="1"/>
    <col min="1538" max="1538" width="3.69921875" style="877" customWidth="1"/>
    <col min="1539" max="1539" width="3.296875" style="877" customWidth="1"/>
    <col min="1540" max="1540" width="68.3984375" style="877" customWidth="1"/>
    <col min="1541" max="1541" width="13.8984375" style="877" customWidth="1"/>
    <col min="1542" max="1542" width="13.69921875" style="877" customWidth="1"/>
    <col min="1543" max="1543" width="11.09765625" style="877" bestFit="1" customWidth="1"/>
    <col min="1544" max="1545" width="13.69921875" style="877" customWidth="1"/>
    <col min="1546" max="1546" width="11.09765625" style="877" bestFit="1" customWidth="1"/>
    <col min="1547" max="1792" width="9" style="877"/>
    <col min="1793" max="1793" width="5.69921875" style="877" customWidth="1"/>
    <col min="1794" max="1794" width="3.69921875" style="877" customWidth="1"/>
    <col min="1795" max="1795" width="3.296875" style="877" customWidth="1"/>
    <col min="1796" max="1796" width="68.3984375" style="877" customWidth="1"/>
    <col min="1797" max="1797" width="13.8984375" style="877" customWidth="1"/>
    <col min="1798" max="1798" width="13.69921875" style="877" customWidth="1"/>
    <col min="1799" max="1799" width="11.09765625" style="877" bestFit="1" customWidth="1"/>
    <col min="1800" max="1801" width="13.69921875" style="877" customWidth="1"/>
    <col min="1802" max="1802" width="11.09765625" style="877" bestFit="1" customWidth="1"/>
    <col min="1803" max="2048" width="9" style="877"/>
    <col min="2049" max="2049" width="5.69921875" style="877" customWidth="1"/>
    <col min="2050" max="2050" width="3.69921875" style="877" customWidth="1"/>
    <col min="2051" max="2051" width="3.296875" style="877" customWidth="1"/>
    <col min="2052" max="2052" width="68.3984375" style="877" customWidth="1"/>
    <col min="2053" max="2053" width="13.8984375" style="877" customWidth="1"/>
    <col min="2054" max="2054" width="13.69921875" style="877" customWidth="1"/>
    <col min="2055" max="2055" width="11.09765625" style="877" bestFit="1" customWidth="1"/>
    <col min="2056" max="2057" width="13.69921875" style="877" customWidth="1"/>
    <col min="2058" max="2058" width="11.09765625" style="877" bestFit="1" customWidth="1"/>
    <col min="2059" max="2304" width="9" style="877"/>
    <col min="2305" max="2305" width="5.69921875" style="877" customWidth="1"/>
    <col min="2306" max="2306" width="3.69921875" style="877" customWidth="1"/>
    <col min="2307" max="2307" width="3.296875" style="877" customWidth="1"/>
    <col min="2308" max="2308" width="68.3984375" style="877" customWidth="1"/>
    <col min="2309" max="2309" width="13.8984375" style="877" customWidth="1"/>
    <col min="2310" max="2310" width="13.69921875" style="877" customWidth="1"/>
    <col min="2311" max="2311" width="11.09765625" style="877" bestFit="1" customWidth="1"/>
    <col min="2312" max="2313" width="13.69921875" style="877" customWidth="1"/>
    <col min="2314" max="2314" width="11.09765625" style="877" bestFit="1" customWidth="1"/>
    <col min="2315" max="2560" width="9" style="877"/>
    <col min="2561" max="2561" width="5.69921875" style="877" customWidth="1"/>
    <col min="2562" max="2562" width="3.69921875" style="877" customWidth="1"/>
    <col min="2563" max="2563" width="3.296875" style="877" customWidth="1"/>
    <col min="2564" max="2564" width="68.3984375" style="877" customWidth="1"/>
    <col min="2565" max="2565" width="13.8984375" style="877" customWidth="1"/>
    <col min="2566" max="2566" width="13.69921875" style="877" customWidth="1"/>
    <col min="2567" max="2567" width="11.09765625" style="877" bestFit="1" customWidth="1"/>
    <col min="2568" max="2569" width="13.69921875" style="877" customWidth="1"/>
    <col min="2570" max="2570" width="11.09765625" style="877" bestFit="1" customWidth="1"/>
    <col min="2571" max="2816" width="9" style="877"/>
    <col min="2817" max="2817" width="5.69921875" style="877" customWidth="1"/>
    <col min="2818" max="2818" width="3.69921875" style="877" customWidth="1"/>
    <col min="2819" max="2819" width="3.296875" style="877" customWidth="1"/>
    <col min="2820" max="2820" width="68.3984375" style="877" customWidth="1"/>
    <col min="2821" max="2821" width="13.8984375" style="877" customWidth="1"/>
    <col min="2822" max="2822" width="13.69921875" style="877" customWidth="1"/>
    <col min="2823" max="2823" width="11.09765625" style="877" bestFit="1" customWidth="1"/>
    <col min="2824" max="2825" width="13.69921875" style="877" customWidth="1"/>
    <col min="2826" max="2826" width="11.09765625" style="877" bestFit="1" customWidth="1"/>
    <col min="2827" max="3072" width="9" style="877"/>
    <col min="3073" max="3073" width="5.69921875" style="877" customWidth="1"/>
    <col min="3074" max="3074" width="3.69921875" style="877" customWidth="1"/>
    <col min="3075" max="3075" width="3.296875" style="877" customWidth="1"/>
    <col min="3076" max="3076" width="68.3984375" style="877" customWidth="1"/>
    <col min="3077" max="3077" width="13.8984375" style="877" customWidth="1"/>
    <col min="3078" max="3078" width="13.69921875" style="877" customWidth="1"/>
    <col min="3079" max="3079" width="11.09765625" style="877" bestFit="1" customWidth="1"/>
    <col min="3080" max="3081" width="13.69921875" style="877" customWidth="1"/>
    <col min="3082" max="3082" width="11.09765625" style="877" bestFit="1" customWidth="1"/>
    <col min="3083" max="3328" width="9" style="877"/>
    <col min="3329" max="3329" width="5.69921875" style="877" customWidth="1"/>
    <col min="3330" max="3330" width="3.69921875" style="877" customWidth="1"/>
    <col min="3331" max="3331" width="3.296875" style="877" customWidth="1"/>
    <col min="3332" max="3332" width="68.3984375" style="877" customWidth="1"/>
    <col min="3333" max="3333" width="13.8984375" style="877" customWidth="1"/>
    <col min="3334" max="3334" width="13.69921875" style="877" customWidth="1"/>
    <col min="3335" max="3335" width="11.09765625" style="877" bestFit="1" customWidth="1"/>
    <col min="3336" max="3337" width="13.69921875" style="877" customWidth="1"/>
    <col min="3338" max="3338" width="11.09765625" style="877" bestFit="1" customWidth="1"/>
    <col min="3339" max="3584" width="9" style="877"/>
    <col min="3585" max="3585" width="5.69921875" style="877" customWidth="1"/>
    <col min="3586" max="3586" width="3.69921875" style="877" customWidth="1"/>
    <col min="3587" max="3587" width="3.296875" style="877" customWidth="1"/>
    <col min="3588" max="3588" width="68.3984375" style="877" customWidth="1"/>
    <col min="3589" max="3589" width="13.8984375" style="877" customWidth="1"/>
    <col min="3590" max="3590" width="13.69921875" style="877" customWidth="1"/>
    <col min="3591" max="3591" width="11.09765625" style="877" bestFit="1" customWidth="1"/>
    <col min="3592" max="3593" width="13.69921875" style="877" customWidth="1"/>
    <col min="3594" max="3594" width="11.09765625" style="877" bestFit="1" customWidth="1"/>
    <col min="3595" max="3840" width="9" style="877"/>
    <col min="3841" max="3841" width="5.69921875" style="877" customWidth="1"/>
    <col min="3842" max="3842" width="3.69921875" style="877" customWidth="1"/>
    <col min="3843" max="3843" width="3.296875" style="877" customWidth="1"/>
    <col min="3844" max="3844" width="68.3984375" style="877" customWidth="1"/>
    <col min="3845" max="3845" width="13.8984375" style="877" customWidth="1"/>
    <col min="3846" max="3846" width="13.69921875" style="877" customWidth="1"/>
    <col min="3847" max="3847" width="11.09765625" style="877" bestFit="1" customWidth="1"/>
    <col min="3848" max="3849" width="13.69921875" style="877" customWidth="1"/>
    <col min="3850" max="3850" width="11.09765625" style="877" bestFit="1" customWidth="1"/>
    <col min="3851" max="4096" width="9" style="877"/>
    <col min="4097" max="4097" width="5.69921875" style="877" customWidth="1"/>
    <col min="4098" max="4098" width="3.69921875" style="877" customWidth="1"/>
    <col min="4099" max="4099" width="3.296875" style="877" customWidth="1"/>
    <col min="4100" max="4100" width="68.3984375" style="877" customWidth="1"/>
    <col min="4101" max="4101" width="13.8984375" style="877" customWidth="1"/>
    <col min="4102" max="4102" width="13.69921875" style="877" customWidth="1"/>
    <col min="4103" max="4103" width="11.09765625" style="877" bestFit="1" customWidth="1"/>
    <col min="4104" max="4105" width="13.69921875" style="877" customWidth="1"/>
    <col min="4106" max="4106" width="11.09765625" style="877" bestFit="1" customWidth="1"/>
    <col min="4107" max="4352" width="9" style="877"/>
    <col min="4353" max="4353" width="5.69921875" style="877" customWidth="1"/>
    <col min="4354" max="4354" width="3.69921875" style="877" customWidth="1"/>
    <col min="4355" max="4355" width="3.296875" style="877" customWidth="1"/>
    <col min="4356" max="4356" width="68.3984375" style="877" customWidth="1"/>
    <col min="4357" max="4357" width="13.8984375" style="877" customWidth="1"/>
    <col min="4358" max="4358" width="13.69921875" style="877" customWidth="1"/>
    <col min="4359" max="4359" width="11.09765625" style="877" bestFit="1" customWidth="1"/>
    <col min="4360" max="4361" width="13.69921875" style="877" customWidth="1"/>
    <col min="4362" max="4362" width="11.09765625" style="877" bestFit="1" customWidth="1"/>
    <col min="4363" max="4608" width="9" style="877"/>
    <col min="4609" max="4609" width="5.69921875" style="877" customWidth="1"/>
    <col min="4610" max="4610" width="3.69921875" style="877" customWidth="1"/>
    <col min="4611" max="4611" width="3.296875" style="877" customWidth="1"/>
    <col min="4612" max="4612" width="68.3984375" style="877" customWidth="1"/>
    <col min="4613" max="4613" width="13.8984375" style="877" customWidth="1"/>
    <col min="4614" max="4614" width="13.69921875" style="877" customWidth="1"/>
    <col min="4615" max="4615" width="11.09765625" style="877" bestFit="1" customWidth="1"/>
    <col min="4616" max="4617" width="13.69921875" style="877" customWidth="1"/>
    <col min="4618" max="4618" width="11.09765625" style="877" bestFit="1" customWidth="1"/>
    <col min="4619" max="4864" width="9" style="877"/>
    <col min="4865" max="4865" width="5.69921875" style="877" customWidth="1"/>
    <col min="4866" max="4866" width="3.69921875" style="877" customWidth="1"/>
    <col min="4867" max="4867" width="3.296875" style="877" customWidth="1"/>
    <col min="4868" max="4868" width="68.3984375" style="877" customWidth="1"/>
    <col min="4869" max="4869" width="13.8984375" style="877" customWidth="1"/>
    <col min="4870" max="4870" width="13.69921875" style="877" customWidth="1"/>
    <col min="4871" max="4871" width="11.09765625" style="877" bestFit="1" customWidth="1"/>
    <col min="4872" max="4873" width="13.69921875" style="877" customWidth="1"/>
    <col min="4874" max="4874" width="11.09765625" style="877" bestFit="1" customWidth="1"/>
    <col min="4875" max="5120" width="9" style="877"/>
    <col min="5121" max="5121" width="5.69921875" style="877" customWidth="1"/>
    <col min="5122" max="5122" width="3.69921875" style="877" customWidth="1"/>
    <col min="5123" max="5123" width="3.296875" style="877" customWidth="1"/>
    <col min="5124" max="5124" width="68.3984375" style="877" customWidth="1"/>
    <col min="5125" max="5125" width="13.8984375" style="877" customWidth="1"/>
    <col min="5126" max="5126" width="13.69921875" style="877" customWidth="1"/>
    <col min="5127" max="5127" width="11.09765625" style="877" bestFit="1" customWidth="1"/>
    <col min="5128" max="5129" width="13.69921875" style="877" customWidth="1"/>
    <col min="5130" max="5130" width="11.09765625" style="877" bestFit="1" customWidth="1"/>
    <col min="5131" max="5376" width="9" style="877"/>
    <col min="5377" max="5377" width="5.69921875" style="877" customWidth="1"/>
    <col min="5378" max="5378" width="3.69921875" style="877" customWidth="1"/>
    <col min="5379" max="5379" width="3.296875" style="877" customWidth="1"/>
    <col min="5380" max="5380" width="68.3984375" style="877" customWidth="1"/>
    <col min="5381" max="5381" width="13.8984375" style="877" customWidth="1"/>
    <col min="5382" max="5382" width="13.69921875" style="877" customWidth="1"/>
    <col min="5383" max="5383" width="11.09765625" style="877" bestFit="1" customWidth="1"/>
    <col min="5384" max="5385" width="13.69921875" style="877" customWidth="1"/>
    <col min="5386" max="5386" width="11.09765625" style="877" bestFit="1" customWidth="1"/>
    <col min="5387" max="5632" width="9" style="877"/>
    <col min="5633" max="5633" width="5.69921875" style="877" customWidth="1"/>
    <col min="5634" max="5634" width="3.69921875" style="877" customWidth="1"/>
    <col min="5635" max="5635" width="3.296875" style="877" customWidth="1"/>
    <col min="5636" max="5636" width="68.3984375" style="877" customWidth="1"/>
    <col min="5637" max="5637" width="13.8984375" style="877" customWidth="1"/>
    <col min="5638" max="5638" width="13.69921875" style="877" customWidth="1"/>
    <col min="5639" max="5639" width="11.09765625" style="877" bestFit="1" customWidth="1"/>
    <col min="5640" max="5641" width="13.69921875" style="877" customWidth="1"/>
    <col min="5642" max="5642" width="11.09765625" style="877" bestFit="1" customWidth="1"/>
    <col min="5643" max="5888" width="9" style="877"/>
    <col min="5889" max="5889" width="5.69921875" style="877" customWidth="1"/>
    <col min="5890" max="5890" width="3.69921875" style="877" customWidth="1"/>
    <col min="5891" max="5891" width="3.296875" style="877" customWidth="1"/>
    <col min="5892" max="5892" width="68.3984375" style="877" customWidth="1"/>
    <col min="5893" max="5893" width="13.8984375" style="877" customWidth="1"/>
    <col min="5894" max="5894" width="13.69921875" style="877" customWidth="1"/>
    <col min="5895" max="5895" width="11.09765625" style="877" bestFit="1" customWidth="1"/>
    <col min="5896" max="5897" width="13.69921875" style="877" customWidth="1"/>
    <col min="5898" max="5898" width="11.09765625" style="877" bestFit="1" customWidth="1"/>
    <col min="5899" max="6144" width="9" style="877"/>
    <col min="6145" max="6145" width="5.69921875" style="877" customWidth="1"/>
    <col min="6146" max="6146" width="3.69921875" style="877" customWidth="1"/>
    <col min="6147" max="6147" width="3.296875" style="877" customWidth="1"/>
    <col min="6148" max="6148" width="68.3984375" style="877" customWidth="1"/>
    <col min="6149" max="6149" width="13.8984375" style="877" customWidth="1"/>
    <col min="6150" max="6150" width="13.69921875" style="877" customWidth="1"/>
    <col min="6151" max="6151" width="11.09765625" style="877" bestFit="1" customWidth="1"/>
    <col min="6152" max="6153" width="13.69921875" style="877" customWidth="1"/>
    <col min="6154" max="6154" width="11.09765625" style="877" bestFit="1" customWidth="1"/>
    <col min="6155" max="6400" width="9" style="877"/>
    <col min="6401" max="6401" width="5.69921875" style="877" customWidth="1"/>
    <col min="6402" max="6402" width="3.69921875" style="877" customWidth="1"/>
    <col min="6403" max="6403" width="3.296875" style="877" customWidth="1"/>
    <col min="6404" max="6404" width="68.3984375" style="877" customWidth="1"/>
    <col min="6405" max="6405" width="13.8984375" style="877" customWidth="1"/>
    <col min="6406" max="6406" width="13.69921875" style="877" customWidth="1"/>
    <col min="6407" max="6407" width="11.09765625" style="877" bestFit="1" customWidth="1"/>
    <col min="6408" max="6409" width="13.69921875" style="877" customWidth="1"/>
    <col min="6410" max="6410" width="11.09765625" style="877" bestFit="1" customWidth="1"/>
    <col min="6411" max="6656" width="9" style="877"/>
    <col min="6657" max="6657" width="5.69921875" style="877" customWidth="1"/>
    <col min="6658" max="6658" width="3.69921875" style="877" customWidth="1"/>
    <col min="6659" max="6659" width="3.296875" style="877" customWidth="1"/>
    <col min="6660" max="6660" width="68.3984375" style="877" customWidth="1"/>
    <col min="6661" max="6661" width="13.8984375" style="877" customWidth="1"/>
    <col min="6662" max="6662" width="13.69921875" style="877" customWidth="1"/>
    <col min="6663" max="6663" width="11.09765625" style="877" bestFit="1" customWidth="1"/>
    <col min="6664" max="6665" width="13.69921875" style="877" customWidth="1"/>
    <col min="6666" max="6666" width="11.09765625" style="877" bestFit="1" customWidth="1"/>
    <col min="6667" max="6912" width="9" style="877"/>
    <col min="6913" max="6913" width="5.69921875" style="877" customWidth="1"/>
    <col min="6914" max="6914" width="3.69921875" style="877" customWidth="1"/>
    <col min="6915" max="6915" width="3.296875" style="877" customWidth="1"/>
    <col min="6916" max="6916" width="68.3984375" style="877" customWidth="1"/>
    <col min="6917" max="6917" width="13.8984375" style="877" customWidth="1"/>
    <col min="6918" max="6918" width="13.69921875" style="877" customWidth="1"/>
    <col min="6919" max="6919" width="11.09765625" style="877" bestFit="1" customWidth="1"/>
    <col min="6920" max="6921" width="13.69921875" style="877" customWidth="1"/>
    <col min="6922" max="6922" width="11.09765625" style="877" bestFit="1" customWidth="1"/>
    <col min="6923" max="7168" width="9" style="877"/>
    <col min="7169" max="7169" width="5.69921875" style="877" customWidth="1"/>
    <col min="7170" max="7170" width="3.69921875" style="877" customWidth="1"/>
    <col min="7171" max="7171" width="3.296875" style="877" customWidth="1"/>
    <col min="7172" max="7172" width="68.3984375" style="877" customWidth="1"/>
    <col min="7173" max="7173" width="13.8984375" style="877" customWidth="1"/>
    <col min="7174" max="7174" width="13.69921875" style="877" customWidth="1"/>
    <col min="7175" max="7175" width="11.09765625" style="877" bestFit="1" customWidth="1"/>
    <col min="7176" max="7177" width="13.69921875" style="877" customWidth="1"/>
    <col min="7178" max="7178" width="11.09765625" style="877" bestFit="1" customWidth="1"/>
    <col min="7179" max="7424" width="9" style="877"/>
    <col min="7425" max="7425" width="5.69921875" style="877" customWidth="1"/>
    <col min="7426" max="7426" width="3.69921875" style="877" customWidth="1"/>
    <col min="7427" max="7427" width="3.296875" style="877" customWidth="1"/>
    <col min="7428" max="7428" width="68.3984375" style="877" customWidth="1"/>
    <col min="7429" max="7429" width="13.8984375" style="877" customWidth="1"/>
    <col min="7430" max="7430" width="13.69921875" style="877" customWidth="1"/>
    <col min="7431" max="7431" width="11.09765625" style="877" bestFit="1" customWidth="1"/>
    <col min="7432" max="7433" width="13.69921875" style="877" customWidth="1"/>
    <col min="7434" max="7434" width="11.09765625" style="877" bestFit="1" customWidth="1"/>
    <col min="7435" max="7680" width="9" style="877"/>
    <col min="7681" max="7681" width="5.69921875" style="877" customWidth="1"/>
    <col min="7682" max="7682" width="3.69921875" style="877" customWidth="1"/>
    <col min="7683" max="7683" width="3.296875" style="877" customWidth="1"/>
    <col min="7684" max="7684" width="68.3984375" style="877" customWidth="1"/>
    <col min="7685" max="7685" width="13.8984375" style="877" customWidth="1"/>
    <col min="7686" max="7686" width="13.69921875" style="877" customWidth="1"/>
    <col min="7687" max="7687" width="11.09765625" style="877" bestFit="1" customWidth="1"/>
    <col min="7688" max="7689" width="13.69921875" style="877" customWidth="1"/>
    <col min="7690" max="7690" width="11.09765625" style="877" bestFit="1" customWidth="1"/>
    <col min="7691" max="7936" width="9" style="877"/>
    <col min="7937" max="7937" width="5.69921875" style="877" customWidth="1"/>
    <col min="7938" max="7938" width="3.69921875" style="877" customWidth="1"/>
    <col min="7939" max="7939" width="3.296875" style="877" customWidth="1"/>
    <col min="7940" max="7940" width="68.3984375" style="877" customWidth="1"/>
    <col min="7941" max="7941" width="13.8984375" style="877" customWidth="1"/>
    <col min="7942" max="7942" width="13.69921875" style="877" customWidth="1"/>
    <col min="7943" max="7943" width="11.09765625" style="877" bestFit="1" customWidth="1"/>
    <col min="7944" max="7945" width="13.69921875" style="877" customWidth="1"/>
    <col min="7946" max="7946" width="11.09765625" style="877" bestFit="1" customWidth="1"/>
    <col min="7947" max="8192" width="9" style="877"/>
    <col min="8193" max="8193" width="5.69921875" style="877" customWidth="1"/>
    <col min="8194" max="8194" width="3.69921875" style="877" customWidth="1"/>
    <col min="8195" max="8195" width="3.296875" style="877" customWidth="1"/>
    <col min="8196" max="8196" width="68.3984375" style="877" customWidth="1"/>
    <col min="8197" max="8197" width="13.8984375" style="877" customWidth="1"/>
    <col min="8198" max="8198" width="13.69921875" style="877" customWidth="1"/>
    <col min="8199" max="8199" width="11.09765625" style="877" bestFit="1" customWidth="1"/>
    <col min="8200" max="8201" width="13.69921875" style="877" customWidth="1"/>
    <col min="8202" max="8202" width="11.09765625" style="877" bestFit="1" customWidth="1"/>
    <col min="8203" max="8448" width="9" style="877"/>
    <col min="8449" max="8449" width="5.69921875" style="877" customWidth="1"/>
    <col min="8450" max="8450" width="3.69921875" style="877" customWidth="1"/>
    <col min="8451" max="8451" width="3.296875" style="877" customWidth="1"/>
    <col min="8452" max="8452" width="68.3984375" style="877" customWidth="1"/>
    <col min="8453" max="8453" width="13.8984375" style="877" customWidth="1"/>
    <col min="8454" max="8454" width="13.69921875" style="877" customWidth="1"/>
    <col min="8455" max="8455" width="11.09765625" style="877" bestFit="1" customWidth="1"/>
    <col min="8456" max="8457" width="13.69921875" style="877" customWidth="1"/>
    <col min="8458" max="8458" width="11.09765625" style="877" bestFit="1" customWidth="1"/>
    <col min="8459" max="8704" width="9" style="877"/>
    <col min="8705" max="8705" width="5.69921875" style="877" customWidth="1"/>
    <col min="8706" max="8706" width="3.69921875" style="877" customWidth="1"/>
    <col min="8707" max="8707" width="3.296875" style="877" customWidth="1"/>
    <col min="8708" max="8708" width="68.3984375" style="877" customWidth="1"/>
    <col min="8709" max="8709" width="13.8984375" style="877" customWidth="1"/>
    <col min="8710" max="8710" width="13.69921875" style="877" customWidth="1"/>
    <col min="8711" max="8711" width="11.09765625" style="877" bestFit="1" customWidth="1"/>
    <col min="8712" max="8713" width="13.69921875" style="877" customWidth="1"/>
    <col min="8714" max="8714" width="11.09765625" style="877" bestFit="1" customWidth="1"/>
    <col min="8715" max="8960" width="9" style="877"/>
    <col min="8961" max="8961" width="5.69921875" style="877" customWidth="1"/>
    <col min="8962" max="8962" width="3.69921875" style="877" customWidth="1"/>
    <col min="8963" max="8963" width="3.296875" style="877" customWidth="1"/>
    <col min="8964" max="8964" width="68.3984375" style="877" customWidth="1"/>
    <col min="8965" max="8965" width="13.8984375" style="877" customWidth="1"/>
    <col min="8966" max="8966" width="13.69921875" style="877" customWidth="1"/>
    <col min="8967" max="8967" width="11.09765625" style="877" bestFit="1" customWidth="1"/>
    <col min="8968" max="8969" width="13.69921875" style="877" customWidth="1"/>
    <col min="8970" max="8970" width="11.09765625" style="877" bestFit="1" customWidth="1"/>
    <col min="8971" max="9216" width="9" style="877"/>
    <col min="9217" max="9217" width="5.69921875" style="877" customWidth="1"/>
    <col min="9218" max="9218" width="3.69921875" style="877" customWidth="1"/>
    <col min="9219" max="9219" width="3.296875" style="877" customWidth="1"/>
    <col min="9220" max="9220" width="68.3984375" style="877" customWidth="1"/>
    <col min="9221" max="9221" width="13.8984375" style="877" customWidth="1"/>
    <col min="9222" max="9222" width="13.69921875" style="877" customWidth="1"/>
    <col min="9223" max="9223" width="11.09765625" style="877" bestFit="1" customWidth="1"/>
    <col min="9224" max="9225" width="13.69921875" style="877" customWidth="1"/>
    <col min="9226" max="9226" width="11.09765625" style="877" bestFit="1" customWidth="1"/>
    <col min="9227" max="9472" width="9" style="877"/>
    <col min="9473" max="9473" width="5.69921875" style="877" customWidth="1"/>
    <col min="9474" max="9474" width="3.69921875" style="877" customWidth="1"/>
    <col min="9475" max="9475" width="3.296875" style="877" customWidth="1"/>
    <col min="9476" max="9476" width="68.3984375" style="877" customWidth="1"/>
    <col min="9477" max="9477" width="13.8984375" style="877" customWidth="1"/>
    <col min="9478" max="9478" width="13.69921875" style="877" customWidth="1"/>
    <col min="9479" max="9479" width="11.09765625" style="877" bestFit="1" customWidth="1"/>
    <col min="9480" max="9481" width="13.69921875" style="877" customWidth="1"/>
    <col min="9482" max="9482" width="11.09765625" style="877" bestFit="1" customWidth="1"/>
    <col min="9483" max="9728" width="9" style="877"/>
    <col min="9729" max="9729" width="5.69921875" style="877" customWidth="1"/>
    <col min="9730" max="9730" width="3.69921875" style="877" customWidth="1"/>
    <col min="9731" max="9731" width="3.296875" style="877" customWidth="1"/>
    <col min="9732" max="9732" width="68.3984375" style="877" customWidth="1"/>
    <col min="9733" max="9733" width="13.8984375" style="877" customWidth="1"/>
    <col min="9734" max="9734" width="13.69921875" style="877" customWidth="1"/>
    <col min="9735" max="9735" width="11.09765625" style="877" bestFit="1" customWidth="1"/>
    <col min="9736" max="9737" width="13.69921875" style="877" customWidth="1"/>
    <col min="9738" max="9738" width="11.09765625" style="877" bestFit="1" customWidth="1"/>
    <col min="9739" max="9984" width="9" style="877"/>
    <col min="9985" max="9985" width="5.69921875" style="877" customWidth="1"/>
    <col min="9986" max="9986" width="3.69921875" style="877" customWidth="1"/>
    <col min="9987" max="9987" width="3.296875" style="877" customWidth="1"/>
    <col min="9988" max="9988" width="68.3984375" style="877" customWidth="1"/>
    <col min="9989" max="9989" width="13.8984375" style="877" customWidth="1"/>
    <col min="9990" max="9990" width="13.69921875" style="877" customWidth="1"/>
    <col min="9991" max="9991" width="11.09765625" style="877" bestFit="1" customWidth="1"/>
    <col min="9992" max="9993" width="13.69921875" style="877" customWidth="1"/>
    <col min="9994" max="9994" width="11.09765625" style="877" bestFit="1" customWidth="1"/>
    <col min="9995" max="10240" width="9" style="877"/>
    <col min="10241" max="10241" width="5.69921875" style="877" customWidth="1"/>
    <col min="10242" max="10242" width="3.69921875" style="877" customWidth="1"/>
    <col min="10243" max="10243" width="3.296875" style="877" customWidth="1"/>
    <col min="10244" max="10244" width="68.3984375" style="877" customWidth="1"/>
    <col min="10245" max="10245" width="13.8984375" style="877" customWidth="1"/>
    <col min="10246" max="10246" width="13.69921875" style="877" customWidth="1"/>
    <col min="10247" max="10247" width="11.09765625" style="877" bestFit="1" customWidth="1"/>
    <col min="10248" max="10249" width="13.69921875" style="877" customWidth="1"/>
    <col min="10250" max="10250" width="11.09765625" style="877" bestFit="1" customWidth="1"/>
    <col min="10251" max="10496" width="9" style="877"/>
    <col min="10497" max="10497" width="5.69921875" style="877" customWidth="1"/>
    <col min="10498" max="10498" width="3.69921875" style="877" customWidth="1"/>
    <col min="10499" max="10499" width="3.296875" style="877" customWidth="1"/>
    <col min="10500" max="10500" width="68.3984375" style="877" customWidth="1"/>
    <col min="10501" max="10501" width="13.8984375" style="877" customWidth="1"/>
    <col min="10502" max="10502" width="13.69921875" style="877" customWidth="1"/>
    <col min="10503" max="10503" width="11.09765625" style="877" bestFit="1" customWidth="1"/>
    <col min="10504" max="10505" width="13.69921875" style="877" customWidth="1"/>
    <col min="10506" max="10506" width="11.09765625" style="877" bestFit="1" customWidth="1"/>
    <col min="10507" max="10752" width="9" style="877"/>
    <col min="10753" max="10753" width="5.69921875" style="877" customWidth="1"/>
    <col min="10754" max="10754" width="3.69921875" style="877" customWidth="1"/>
    <col min="10755" max="10755" width="3.296875" style="877" customWidth="1"/>
    <col min="10756" max="10756" width="68.3984375" style="877" customWidth="1"/>
    <col min="10757" max="10757" width="13.8984375" style="877" customWidth="1"/>
    <col min="10758" max="10758" width="13.69921875" style="877" customWidth="1"/>
    <col min="10759" max="10759" width="11.09765625" style="877" bestFit="1" customWidth="1"/>
    <col min="10760" max="10761" width="13.69921875" style="877" customWidth="1"/>
    <col min="10762" max="10762" width="11.09765625" style="877" bestFit="1" customWidth="1"/>
    <col min="10763" max="11008" width="9" style="877"/>
    <col min="11009" max="11009" width="5.69921875" style="877" customWidth="1"/>
    <col min="11010" max="11010" width="3.69921875" style="877" customWidth="1"/>
    <col min="11011" max="11011" width="3.296875" style="877" customWidth="1"/>
    <col min="11012" max="11012" width="68.3984375" style="877" customWidth="1"/>
    <col min="11013" max="11013" width="13.8984375" style="877" customWidth="1"/>
    <col min="11014" max="11014" width="13.69921875" style="877" customWidth="1"/>
    <col min="11015" max="11015" width="11.09765625" style="877" bestFit="1" customWidth="1"/>
    <col min="11016" max="11017" width="13.69921875" style="877" customWidth="1"/>
    <col min="11018" max="11018" width="11.09765625" style="877" bestFit="1" customWidth="1"/>
    <col min="11019" max="11264" width="9" style="877"/>
    <col min="11265" max="11265" width="5.69921875" style="877" customWidth="1"/>
    <col min="11266" max="11266" width="3.69921875" style="877" customWidth="1"/>
    <col min="11267" max="11267" width="3.296875" style="877" customWidth="1"/>
    <col min="11268" max="11268" width="68.3984375" style="877" customWidth="1"/>
    <col min="11269" max="11269" width="13.8984375" style="877" customWidth="1"/>
    <col min="11270" max="11270" width="13.69921875" style="877" customWidth="1"/>
    <col min="11271" max="11271" width="11.09765625" style="877" bestFit="1" customWidth="1"/>
    <col min="11272" max="11273" width="13.69921875" style="877" customWidth="1"/>
    <col min="11274" max="11274" width="11.09765625" style="877" bestFit="1" customWidth="1"/>
    <col min="11275" max="11520" width="9" style="877"/>
    <col min="11521" max="11521" width="5.69921875" style="877" customWidth="1"/>
    <col min="11522" max="11522" width="3.69921875" style="877" customWidth="1"/>
    <col min="11523" max="11523" width="3.296875" style="877" customWidth="1"/>
    <col min="11524" max="11524" width="68.3984375" style="877" customWidth="1"/>
    <col min="11525" max="11525" width="13.8984375" style="877" customWidth="1"/>
    <col min="11526" max="11526" width="13.69921875" style="877" customWidth="1"/>
    <col min="11527" max="11527" width="11.09765625" style="877" bestFit="1" customWidth="1"/>
    <col min="11528" max="11529" width="13.69921875" style="877" customWidth="1"/>
    <col min="11530" max="11530" width="11.09765625" style="877" bestFit="1" customWidth="1"/>
    <col min="11531" max="11776" width="9" style="877"/>
    <col min="11777" max="11777" width="5.69921875" style="877" customWidth="1"/>
    <col min="11778" max="11778" width="3.69921875" style="877" customWidth="1"/>
    <col min="11779" max="11779" width="3.296875" style="877" customWidth="1"/>
    <col min="11780" max="11780" width="68.3984375" style="877" customWidth="1"/>
    <col min="11781" max="11781" width="13.8984375" style="877" customWidth="1"/>
    <col min="11782" max="11782" width="13.69921875" style="877" customWidth="1"/>
    <col min="11783" max="11783" width="11.09765625" style="877" bestFit="1" customWidth="1"/>
    <col min="11784" max="11785" width="13.69921875" style="877" customWidth="1"/>
    <col min="11786" max="11786" width="11.09765625" style="877" bestFit="1" customWidth="1"/>
    <col min="11787" max="12032" width="9" style="877"/>
    <col min="12033" max="12033" width="5.69921875" style="877" customWidth="1"/>
    <col min="12034" max="12034" width="3.69921875" style="877" customWidth="1"/>
    <col min="12035" max="12035" width="3.296875" style="877" customWidth="1"/>
    <col min="12036" max="12036" width="68.3984375" style="877" customWidth="1"/>
    <col min="12037" max="12037" width="13.8984375" style="877" customWidth="1"/>
    <col min="12038" max="12038" width="13.69921875" style="877" customWidth="1"/>
    <col min="12039" max="12039" width="11.09765625" style="877" bestFit="1" customWidth="1"/>
    <col min="12040" max="12041" width="13.69921875" style="877" customWidth="1"/>
    <col min="12042" max="12042" width="11.09765625" style="877" bestFit="1" customWidth="1"/>
    <col min="12043" max="12288" width="9" style="877"/>
    <col min="12289" max="12289" width="5.69921875" style="877" customWidth="1"/>
    <col min="12290" max="12290" width="3.69921875" style="877" customWidth="1"/>
    <col min="12291" max="12291" width="3.296875" style="877" customWidth="1"/>
    <col min="12292" max="12292" width="68.3984375" style="877" customWidth="1"/>
    <col min="12293" max="12293" width="13.8984375" style="877" customWidth="1"/>
    <col min="12294" max="12294" width="13.69921875" style="877" customWidth="1"/>
    <col min="12295" max="12295" width="11.09765625" style="877" bestFit="1" customWidth="1"/>
    <col min="12296" max="12297" width="13.69921875" style="877" customWidth="1"/>
    <col min="12298" max="12298" width="11.09765625" style="877" bestFit="1" customWidth="1"/>
    <col min="12299" max="12544" width="9" style="877"/>
    <col min="12545" max="12545" width="5.69921875" style="877" customWidth="1"/>
    <col min="12546" max="12546" width="3.69921875" style="877" customWidth="1"/>
    <col min="12547" max="12547" width="3.296875" style="877" customWidth="1"/>
    <col min="12548" max="12548" width="68.3984375" style="877" customWidth="1"/>
    <col min="12549" max="12549" width="13.8984375" style="877" customWidth="1"/>
    <col min="12550" max="12550" width="13.69921875" style="877" customWidth="1"/>
    <col min="12551" max="12551" width="11.09765625" style="877" bestFit="1" customWidth="1"/>
    <col min="12552" max="12553" width="13.69921875" style="877" customWidth="1"/>
    <col min="12554" max="12554" width="11.09765625" style="877" bestFit="1" customWidth="1"/>
    <col min="12555" max="12800" width="9" style="877"/>
    <col min="12801" max="12801" width="5.69921875" style="877" customWidth="1"/>
    <col min="12802" max="12802" width="3.69921875" style="877" customWidth="1"/>
    <col min="12803" max="12803" width="3.296875" style="877" customWidth="1"/>
    <col min="12804" max="12804" width="68.3984375" style="877" customWidth="1"/>
    <col min="12805" max="12805" width="13.8984375" style="877" customWidth="1"/>
    <col min="12806" max="12806" width="13.69921875" style="877" customWidth="1"/>
    <col min="12807" max="12807" width="11.09765625" style="877" bestFit="1" customWidth="1"/>
    <col min="12808" max="12809" width="13.69921875" style="877" customWidth="1"/>
    <col min="12810" max="12810" width="11.09765625" style="877" bestFit="1" customWidth="1"/>
    <col min="12811" max="13056" width="9" style="877"/>
    <col min="13057" max="13057" width="5.69921875" style="877" customWidth="1"/>
    <col min="13058" max="13058" width="3.69921875" style="877" customWidth="1"/>
    <col min="13059" max="13059" width="3.296875" style="877" customWidth="1"/>
    <col min="13060" max="13060" width="68.3984375" style="877" customWidth="1"/>
    <col min="13061" max="13061" width="13.8984375" style="877" customWidth="1"/>
    <col min="13062" max="13062" width="13.69921875" style="877" customWidth="1"/>
    <col min="13063" max="13063" width="11.09765625" style="877" bestFit="1" customWidth="1"/>
    <col min="13064" max="13065" width="13.69921875" style="877" customWidth="1"/>
    <col min="13066" max="13066" width="11.09765625" style="877" bestFit="1" customWidth="1"/>
    <col min="13067" max="13312" width="9" style="877"/>
    <col min="13313" max="13313" width="5.69921875" style="877" customWidth="1"/>
    <col min="13314" max="13314" width="3.69921875" style="877" customWidth="1"/>
    <col min="13315" max="13315" width="3.296875" style="877" customWidth="1"/>
    <col min="13316" max="13316" width="68.3984375" style="877" customWidth="1"/>
    <col min="13317" max="13317" width="13.8984375" style="877" customWidth="1"/>
    <col min="13318" max="13318" width="13.69921875" style="877" customWidth="1"/>
    <col min="13319" max="13319" width="11.09765625" style="877" bestFit="1" customWidth="1"/>
    <col min="13320" max="13321" width="13.69921875" style="877" customWidth="1"/>
    <col min="13322" max="13322" width="11.09765625" style="877" bestFit="1" customWidth="1"/>
    <col min="13323" max="13568" width="9" style="877"/>
    <col min="13569" max="13569" width="5.69921875" style="877" customWidth="1"/>
    <col min="13570" max="13570" width="3.69921875" style="877" customWidth="1"/>
    <col min="13571" max="13571" width="3.296875" style="877" customWidth="1"/>
    <col min="13572" max="13572" width="68.3984375" style="877" customWidth="1"/>
    <col min="13573" max="13573" width="13.8984375" style="877" customWidth="1"/>
    <col min="13574" max="13574" width="13.69921875" style="877" customWidth="1"/>
    <col min="13575" max="13575" width="11.09765625" style="877" bestFit="1" customWidth="1"/>
    <col min="13576" max="13577" width="13.69921875" style="877" customWidth="1"/>
    <col min="13578" max="13578" width="11.09765625" style="877" bestFit="1" customWidth="1"/>
    <col min="13579" max="13824" width="9" style="877"/>
    <col min="13825" max="13825" width="5.69921875" style="877" customWidth="1"/>
    <col min="13826" max="13826" width="3.69921875" style="877" customWidth="1"/>
    <col min="13827" max="13827" width="3.296875" style="877" customWidth="1"/>
    <col min="13828" max="13828" width="68.3984375" style="877" customWidth="1"/>
    <col min="13829" max="13829" width="13.8984375" style="877" customWidth="1"/>
    <col min="13830" max="13830" width="13.69921875" style="877" customWidth="1"/>
    <col min="13831" max="13831" width="11.09765625" style="877" bestFit="1" customWidth="1"/>
    <col min="13832" max="13833" width="13.69921875" style="877" customWidth="1"/>
    <col min="13834" max="13834" width="11.09765625" style="877" bestFit="1" customWidth="1"/>
    <col min="13835" max="14080" width="9" style="877"/>
    <col min="14081" max="14081" width="5.69921875" style="877" customWidth="1"/>
    <col min="14082" max="14082" width="3.69921875" style="877" customWidth="1"/>
    <col min="14083" max="14083" width="3.296875" style="877" customWidth="1"/>
    <col min="14084" max="14084" width="68.3984375" style="877" customWidth="1"/>
    <col min="14085" max="14085" width="13.8984375" style="877" customWidth="1"/>
    <col min="14086" max="14086" width="13.69921875" style="877" customWidth="1"/>
    <col min="14087" max="14087" width="11.09765625" style="877" bestFit="1" customWidth="1"/>
    <col min="14088" max="14089" width="13.69921875" style="877" customWidth="1"/>
    <col min="14090" max="14090" width="11.09765625" style="877" bestFit="1" customWidth="1"/>
    <col min="14091" max="14336" width="9" style="877"/>
    <col min="14337" max="14337" width="5.69921875" style="877" customWidth="1"/>
    <col min="14338" max="14338" width="3.69921875" style="877" customWidth="1"/>
    <col min="14339" max="14339" width="3.296875" style="877" customWidth="1"/>
    <col min="14340" max="14340" width="68.3984375" style="877" customWidth="1"/>
    <col min="14341" max="14341" width="13.8984375" style="877" customWidth="1"/>
    <col min="14342" max="14342" width="13.69921875" style="877" customWidth="1"/>
    <col min="14343" max="14343" width="11.09765625" style="877" bestFit="1" customWidth="1"/>
    <col min="14344" max="14345" width="13.69921875" style="877" customWidth="1"/>
    <col min="14346" max="14346" width="11.09765625" style="877" bestFit="1" customWidth="1"/>
    <col min="14347" max="14592" width="9" style="877"/>
    <col min="14593" max="14593" width="5.69921875" style="877" customWidth="1"/>
    <col min="14594" max="14594" width="3.69921875" style="877" customWidth="1"/>
    <col min="14595" max="14595" width="3.296875" style="877" customWidth="1"/>
    <col min="14596" max="14596" width="68.3984375" style="877" customWidth="1"/>
    <col min="14597" max="14597" width="13.8984375" style="877" customWidth="1"/>
    <col min="14598" max="14598" width="13.69921875" style="877" customWidth="1"/>
    <col min="14599" max="14599" width="11.09765625" style="877" bestFit="1" customWidth="1"/>
    <col min="14600" max="14601" width="13.69921875" style="877" customWidth="1"/>
    <col min="14602" max="14602" width="11.09765625" style="877" bestFit="1" customWidth="1"/>
    <col min="14603" max="14848" width="9" style="877"/>
    <col min="14849" max="14849" width="5.69921875" style="877" customWidth="1"/>
    <col min="14850" max="14850" width="3.69921875" style="877" customWidth="1"/>
    <col min="14851" max="14851" width="3.296875" style="877" customWidth="1"/>
    <col min="14852" max="14852" width="68.3984375" style="877" customWidth="1"/>
    <col min="14853" max="14853" width="13.8984375" style="877" customWidth="1"/>
    <col min="14854" max="14854" width="13.69921875" style="877" customWidth="1"/>
    <col min="14855" max="14855" width="11.09765625" style="877" bestFit="1" customWidth="1"/>
    <col min="14856" max="14857" width="13.69921875" style="877" customWidth="1"/>
    <col min="14858" max="14858" width="11.09765625" style="877" bestFit="1" customWidth="1"/>
    <col min="14859" max="15104" width="9" style="877"/>
    <col min="15105" max="15105" width="5.69921875" style="877" customWidth="1"/>
    <col min="15106" max="15106" width="3.69921875" style="877" customWidth="1"/>
    <col min="15107" max="15107" width="3.296875" style="877" customWidth="1"/>
    <col min="15108" max="15108" width="68.3984375" style="877" customWidth="1"/>
    <col min="15109" max="15109" width="13.8984375" style="877" customWidth="1"/>
    <col min="15110" max="15110" width="13.69921875" style="877" customWidth="1"/>
    <col min="15111" max="15111" width="11.09765625" style="877" bestFit="1" customWidth="1"/>
    <col min="15112" max="15113" width="13.69921875" style="877" customWidth="1"/>
    <col min="15114" max="15114" width="11.09765625" style="877" bestFit="1" customWidth="1"/>
    <col min="15115" max="15360" width="9" style="877"/>
    <col min="15361" max="15361" width="5.69921875" style="877" customWidth="1"/>
    <col min="15362" max="15362" width="3.69921875" style="877" customWidth="1"/>
    <col min="15363" max="15363" width="3.296875" style="877" customWidth="1"/>
    <col min="15364" max="15364" width="68.3984375" style="877" customWidth="1"/>
    <col min="15365" max="15365" width="13.8984375" style="877" customWidth="1"/>
    <col min="15366" max="15366" width="13.69921875" style="877" customWidth="1"/>
    <col min="15367" max="15367" width="11.09765625" style="877" bestFit="1" customWidth="1"/>
    <col min="15368" max="15369" width="13.69921875" style="877" customWidth="1"/>
    <col min="15370" max="15370" width="11.09765625" style="877" bestFit="1" customWidth="1"/>
    <col min="15371" max="15616" width="9" style="877"/>
    <col min="15617" max="15617" width="5.69921875" style="877" customWidth="1"/>
    <col min="15618" max="15618" width="3.69921875" style="877" customWidth="1"/>
    <col min="15619" max="15619" width="3.296875" style="877" customWidth="1"/>
    <col min="15620" max="15620" width="68.3984375" style="877" customWidth="1"/>
    <col min="15621" max="15621" width="13.8984375" style="877" customWidth="1"/>
    <col min="15622" max="15622" width="13.69921875" style="877" customWidth="1"/>
    <col min="15623" max="15623" width="11.09765625" style="877" bestFit="1" customWidth="1"/>
    <col min="15624" max="15625" width="13.69921875" style="877" customWidth="1"/>
    <col min="15626" max="15626" width="11.09765625" style="877" bestFit="1" customWidth="1"/>
    <col min="15627" max="15872" width="9" style="877"/>
    <col min="15873" max="15873" width="5.69921875" style="877" customWidth="1"/>
    <col min="15874" max="15874" width="3.69921875" style="877" customWidth="1"/>
    <col min="15875" max="15875" width="3.296875" style="877" customWidth="1"/>
    <col min="15876" max="15876" width="68.3984375" style="877" customWidth="1"/>
    <col min="15877" max="15877" width="13.8984375" style="877" customWidth="1"/>
    <col min="15878" max="15878" width="13.69921875" style="877" customWidth="1"/>
    <col min="15879" max="15879" width="11.09765625" style="877" bestFit="1" customWidth="1"/>
    <col min="15880" max="15881" width="13.69921875" style="877" customWidth="1"/>
    <col min="15882" max="15882" width="11.09765625" style="877" bestFit="1" customWidth="1"/>
    <col min="15883" max="16128" width="9" style="877"/>
    <col min="16129" max="16129" width="5.69921875" style="877" customWidth="1"/>
    <col min="16130" max="16130" width="3.69921875" style="877" customWidth="1"/>
    <col min="16131" max="16131" width="3.296875" style="877" customWidth="1"/>
    <col min="16132" max="16132" width="68.3984375" style="877" customWidth="1"/>
    <col min="16133" max="16133" width="13.8984375" style="877" customWidth="1"/>
    <col min="16134" max="16134" width="13.69921875" style="877" customWidth="1"/>
    <col min="16135" max="16135" width="11.09765625" style="877" bestFit="1" customWidth="1"/>
    <col min="16136" max="16137" width="13.69921875" style="877" customWidth="1"/>
    <col min="16138" max="16138" width="11.09765625" style="877" bestFit="1" customWidth="1"/>
    <col min="16139" max="16384" width="9" style="877"/>
  </cols>
  <sheetData>
    <row r="1" spans="1:13" s="872" customFormat="1" ht="42.75" customHeight="1" x14ac:dyDescent="0.25">
      <c r="A1" s="1643" t="s">
        <v>994</v>
      </c>
      <c r="B1" s="1643"/>
      <c r="C1" s="1643"/>
      <c r="D1" s="1643"/>
      <c r="E1" s="870"/>
      <c r="F1" s="870"/>
      <c r="G1" s="870"/>
      <c r="H1" s="871">
        <v>43759</v>
      </c>
      <c r="I1" s="870"/>
      <c r="J1" s="870"/>
      <c r="M1" s="873"/>
    </row>
    <row r="2" spans="1:13" s="872" customFormat="1" ht="42.75" customHeight="1" x14ac:dyDescent="0.25">
      <c r="A2" s="1644" t="s">
        <v>995</v>
      </c>
      <c r="B2" s="1644"/>
      <c r="C2" s="1644"/>
      <c r="D2" s="1644"/>
      <c r="E2" s="874"/>
      <c r="F2" s="874"/>
      <c r="G2" s="874"/>
      <c r="H2" s="874"/>
      <c r="I2" s="874"/>
      <c r="J2" s="874"/>
      <c r="M2" s="873"/>
    </row>
    <row r="3" spans="1:13" ht="148.5" customHeight="1" x14ac:dyDescent="0.65">
      <c r="A3" s="875" t="s">
        <v>622</v>
      </c>
      <c r="B3" s="876"/>
      <c r="C3" s="1637" t="s">
        <v>0</v>
      </c>
      <c r="D3" s="1638"/>
      <c r="E3" s="1639" t="s">
        <v>873</v>
      </c>
      <c r="F3" s="1640"/>
      <c r="G3" s="875" t="s">
        <v>184</v>
      </c>
      <c r="H3" s="1639" t="s">
        <v>522</v>
      </c>
      <c r="I3" s="1640"/>
      <c r="J3" s="875" t="s">
        <v>877</v>
      </c>
    </row>
    <row r="4" spans="1:13" ht="75" customHeight="1" x14ac:dyDescent="0.65">
      <c r="A4" s="878" t="s">
        <v>875</v>
      </c>
      <c r="B4" s="879"/>
      <c r="C4" s="1641" t="s">
        <v>872</v>
      </c>
      <c r="D4" s="1642"/>
      <c r="E4" s="880" t="s">
        <v>993</v>
      </c>
      <c r="F4" s="880" t="s">
        <v>885</v>
      </c>
      <c r="G4" s="880" t="s">
        <v>874</v>
      </c>
      <c r="H4" s="880" t="s">
        <v>993</v>
      </c>
      <c r="I4" s="880" t="s">
        <v>885</v>
      </c>
      <c r="J4" s="880" t="s">
        <v>874</v>
      </c>
    </row>
    <row r="5" spans="1:13" s="886" customFormat="1" ht="39" customHeight="1" x14ac:dyDescent="0.25">
      <c r="A5" s="881" t="s">
        <v>187</v>
      </c>
      <c r="B5" s="882" t="s">
        <v>683</v>
      </c>
      <c r="C5" s="883"/>
      <c r="D5" s="884"/>
      <c r="E5" s="999">
        <v>3362844</v>
      </c>
      <c r="F5" s="1000">
        <v>3681354</v>
      </c>
      <c r="G5" s="885">
        <v>-8.6519796792158541</v>
      </c>
      <c r="H5" s="1318">
        <v>3761504.8554396932</v>
      </c>
      <c r="I5" s="1319">
        <v>4400052.6919704909</v>
      </c>
      <c r="J5" s="885">
        <v>-14.512277039228696</v>
      </c>
    </row>
    <row r="6" spans="1:13" s="892" customFormat="1" ht="30" customHeight="1" x14ac:dyDescent="0.25">
      <c r="A6" s="887"/>
      <c r="B6" s="888" t="s">
        <v>579</v>
      </c>
      <c r="C6" s="872" t="s">
        <v>197</v>
      </c>
      <c r="D6" s="889"/>
      <c r="E6" s="1001">
        <v>3149546</v>
      </c>
      <c r="F6" s="1002">
        <v>3164787</v>
      </c>
      <c r="G6" s="890">
        <v>-0.48158059294353778</v>
      </c>
      <c r="H6" s="1320">
        <v>3401930.0643796548</v>
      </c>
      <c r="I6" s="981">
        <v>3761036.5058435071</v>
      </c>
      <c r="J6" s="912">
        <v>-9.5480711475655724</v>
      </c>
    </row>
    <row r="7" spans="1:13" s="886" customFormat="1" ht="30" customHeight="1" x14ac:dyDescent="0.25">
      <c r="A7" s="893"/>
      <c r="B7" s="894"/>
      <c r="C7" s="895"/>
      <c r="D7" s="896" t="s">
        <v>188</v>
      </c>
      <c r="E7" s="1003">
        <v>2000611</v>
      </c>
      <c r="F7" s="1004">
        <v>1976259</v>
      </c>
      <c r="G7" s="890">
        <v>1.2322271524127151</v>
      </c>
      <c r="H7" s="1321">
        <v>788813.00223617058</v>
      </c>
      <c r="I7" s="1316">
        <v>738973.11548217083</v>
      </c>
      <c r="J7" s="899">
        <v>6.7444790222821354</v>
      </c>
    </row>
    <row r="8" spans="1:13" s="886" customFormat="1" ht="27" customHeight="1" x14ac:dyDescent="0.25">
      <c r="A8" s="893"/>
      <c r="B8" s="894"/>
      <c r="C8" s="895"/>
      <c r="D8" s="896" t="s">
        <v>198</v>
      </c>
      <c r="E8" s="1003">
        <v>1110274</v>
      </c>
      <c r="F8" s="1004">
        <v>1031594</v>
      </c>
      <c r="G8" s="890"/>
      <c r="H8" s="1322">
        <v>417239.98574012006</v>
      </c>
      <c r="I8" s="1316">
        <v>375228.54568509007</v>
      </c>
      <c r="J8" s="899"/>
    </row>
    <row r="9" spans="1:13" s="886" customFormat="1" ht="27" customHeight="1" x14ac:dyDescent="0.25">
      <c r="A9" s="893"/>
      <c r="B9" s="894"/>
      <c r="C9" s="895"/>
      <c r="D9" s="896" t="s">
        <v>199</v>
      </c>
      <c r="E9" s="1003">
        <v>666920</v>
      </c>
      <c r="F9" s="1004">
        <v>726150</v>
      </c>
      <c r="G9" s="890"/>
      <c r="H9" s="1322">
        <v>210714.7061847806</v>
      </c>
      <c r="I9" s="1316">
        <v>217572.02353985072</v>
      </c>
      <c r="J9" s="899"/>
    </row>
    <row r="10" spans="1:13" s="886" customFormat="1" ht="27" customHeight="1" x14ac:dyDescent="0.25">
      <c r="A10" s="893"/>
      <c r="B10" s="894"/>
      <c r="C10" s="895"/>
      <c r="D10" s="896" t="s">
        <v>200</v>
      </c>
      <c r="E10" s="1003">
        <v>222718</v>
      </c>
      <c r="F10" s="1004">
        <v>216651</v>
      </c>
      <c r="G10" s="890"/>
      <c r="H10" s="1322">
        <v>160605.25018626999</v>
      </c>
      <c r="I10" s="1316">
        <v>145644.35091622997</v>
      </c>
      <c r="J10" s="899"/>
    </row>
    <row r="11" spans="1:13" s="886" customFormat="1" ht="27" customHeight="1" x14ac:dyDescent="0.25">
      <c r="A11" s="893"/>
      <c r="B11" s="894"/>
      <c r="C11" s="895"/>
      <c r="D11" s="900" t="s">
        <v>201</v>
      </c>
      <c r="E11" s="1003">
        <v>699</v>
      </c>
      <c r="F11" s="1004">
        <v>1864</v>
      </c>
      <c r="G11" s="890"/>
      <c r="H11" s="1322">
        <v>253.060125</v>
      </c>
      <c r="I11" s="1316">
        <v>528.19534099999998</v>
      </c>
      <c r="J11" s="899"/>
    </row>
    <row r="12" spans="1:13" s="886" customFormat="1" ht="30" customHeight="1" x14ac:dyDescent="0.25">
      <c r="A12" s="893"/>
      <c r="B12" s="894"/>
      <c r="C12" s="895"/>
      <c r="D12" s="901" t="s">
        <v>193</v>
      </c>
      <c r="E12" s="1003">
        <v>15883</v>
      </c>
      <c r="F12" s="1004">
        <v>18618</v>
      </c>
      <c r="G12" s="890">
        <v>-14.69008486411</v>
      </c>
      <c r="H12" s="1322">
        <v>2212.1734200000001</v>
      </c>
      <c r="I12" s="1316">
        <v>2792.7510470000002</v>
      </c>
      <c r="J12" s="899">
        <v>-20.788735452222358</v>
      </c>
    </row>
    <row r="13" spans="1:13" s="886" customFormat="1" ht="30" customHeight="1" x14ac:dyDescent="0.25">
      <c r="A13" s="893"/>
      <c r="B13" s="894"/>
      <c r="C13" s="895"/>
      <c r="D13" s="901" t="s">
        <v>194</v>
      </c>
      <c r="E13" s="1003">
        <v>614663</v>
      </c>
      <c r="F13" s="1004">
        <v>631418</v>
      </c>
      <c r="G13" s="897">
        <v>-2.6535512133008563</v>
      </c>
      <c r="H13" s="1322">
        <v>1889352.4777274539</v>
      </c>
      <c r="I13" s="1316">
        <v>2207831.6731743864</v>
      </c>
      <c r="J13" s="898">
        <v>-14.42497629309883</v>
      </c>
    </row>
    <row r="14" spans="1:13" s="886" customFormat="1" ht="30" customHeight="1" x14ac:dyDescent="0.25">
      <c r="A14" s="893"/>
      <c r="B14" s="894"/>
      <c r="C14" s="895"/>
      <c r="D14" s="902" t="s">
        <v>498</v>
      </c>
      <c r="E14" s="1003">
        <v>45319</v>
      </c>
      <c r="F14" s="1004">
        <v>43759</v>
      </c>
      <c r="G14" s="898">
        <v>3.564980918211111</v>
      </c>
      <c r="H14" s="1322">
        <v>15679.503388539999</v>
      </c>
      <c r="I14" s="1323">
        <v>14009.027855560002</v>
      </c>
      <c r="J14" s="899">
        <v>11.924278759407329</v>
      </c>
    </row>
    <row r="15" spans="1:13" s="886" customFormat="1" ht="30" customHeight="1" x14ac:dyDescent="0.25">
      <c r="A15" s="893"/>
      <c r="B15" s="894"/>
      <c r="C15" s="895"/>
      <c r="D15" s="902" t="s">
        <v>499</v>
      </c>
      <c r="E15" s="1003">
        <v>104586</v>
      </c>
      <c r="F15" s="1004">
        <v>95721</v>
      </c>
      <c r="G15" s="897">
        <v>9.2612906258814682</v>
      </c>
      <c r="H15" s="1322">
        <v>247784.02343074002</v>
      </c>
      <c r="I15" s="1323">
        <v>253825.64281992998</v>
      </c>
      <c r="J15" s="899">
        <v>-2.3802242051154896</v>
      </c>
    </row>
    <row r="16" spans="1:13" s="886" customFormat="1" ht="30" customHeight="1" x14ac:dyDescent="0.25">
      <c r="A16" s="893"/>
      <c r="B16" s="894"/>
      <c r="C16" s="895"/>
      <c r="D16" s="902" t="s">
        <v>500</v>
      </c>
      <c r="E16" s="1003">
        <v>12699</v>
      </c>
      <c r="F16" s="1004">
        <v>13151</v>
      </c>
      <c r="G16" s="897">
        <v>-3.4370009885179833</v>
      </c>
      <c r="H16" s="1322">
        <v>12057.58792675</v>
      </c>
      <c r="I16" s="1323">
        <v>12636.658964460001</v>
      </c>
      <c r="J16" s="897">
        <v>-4.582469459202863</v>
      </c>
    </row>
    <row r="17" spans="1:10" s="886" customFormat="1" ht="30" customHeight="1" x14ac:dyDescent="0.25">
      <c r="A17" s="893"/>
      <c r="B17" s="903"/>
      <c r="C17" s="904"/>
      <c r="D17" s="905" t="s">
        <v>501</v>
      </c>
      <c r="E17" s="1005">
        <v>355785</v>
      </c>
      <c r="F17" s="1004">
        <v>385861</v>
      </c>
      <c r="G17" s="898">
        <v>-7.7945166782857038</v>
      </c>
      <c r="H17" s="1324">
        <v>446031.29625000001</v>
      </c>
      <c r="I17" s="1323">
        <v>530967.63650000002</v>
      </c>
      <c r="J17" s="1334">
        <v>-15.996519262431544</v>
      </c>
    </row>
    <row r="18" spans="1:10" s="892" customFormat="1" ht="30" customHeight="1" x14ac:dyDescent="0.25">
      <c r="A18" s="887"/>
      <c r="B18" s="908" t="s">
        <v>580</v>
      </c>
      <c r="C18" s="909" t="s">
        <v>203</v>
      </c>
      <c r="D18" s="910"/>
      <c r="E18" s="1006">
        <v>101902</v>
      </c>
      <c r="F18" s="1007">
        <v>109929</v>
      </c>
      <c r="G18" s="912">
        <v>-7.3019858272157485</v>
      </c>
      <c r="H18" s="1314">
        <v>283757.11027357855</v>
      </c>
      <c r="I18" s="1325">
        <v>368854.50544306787</v>
      </c>
      <c r="J18" s="912">
        <v>-23.07072135862089</v>
      </c>
    </row>
    <row r="19" spans="1:10" s="886" customFormat="1" ht="30" customHeight="1" x14ac:dyDescent="0.25">
      <c r="A19" s="893"/>
      <c r="B19" s="894"/>
      <c r="C19" s="895"/>
      <c r="D19" s="896" t="s">
        <v>188</v>
      </c>
      <c r="E19" s="1003">
        <v>79951</v>
      </c>
      <c r="F19" s="1004">
        <v>84173</v>
      </c>
      <c r="G19" s="899">
        <v>-5.015860192698371</v>
      </c>
      <c r="H19" s="1321">
        <v>24543.222518010003</v>
      </c>
      <c r="I19" s="1316">
        <v>27923.184821639999</v>
      </c>
      <c r="J19" s="899">
        <v>-12.104501421380064</v>
      </c>
    </row>
    <row r="20" spans="1:10" s="886" customFormat="1" ht="27" customHeight="1" x14ac:dyDescent="0.25">
      <c r="A20" s="893"/>
      <c r="B20" s="894"/>
      <c r="C20" s="895"/>
      <c r="D20" s="896" t="s">
        <v>198</v>
      </c>
      <c r="E20" s="1008">
        <v>61608</v>
      </c>
      <c r="F20" s="1009">
        <v>63657</v>
      </c>
      <c r="G20" s="899"/>
      <c r="H20" s="1322">
        <v>16568.209118630002</v>
      </c>
      <c r="I20" s="1322">
        <v>15866.732108190001</v>
      </c>
      <c r="J20" s="899"/>
    </row>
    <row r="21" spans="1:10" s="886" customFormat="1" ht="27" customHeight="1" x14ac:dyDescent="0.25">
      <c r="A21" s="893"/>
      <c r="B21" s="894"/>
      <c r="C21" s="895"/>
      <c r="D21" s="896" t="s">
        <v>199</v>
      </c>
      <c r="E21" s="1010">
        <v>14050</v>
      </c>
      <c r="F21" s="1011">
        <v>16718</v>
      </c>
      <c r="G21" s="899"/>
      <c r="H21" s="1326">
        <v>5372.747074580001</v>
      </c>
      <c r="I21" s="1327">
        <v>9645.8282870999974</v>
      </c>
      <c r="J21" s="899"/>
    </row>
    <row r="22" spans="1:10" s="886" customFormat="1" ht="27" customHeight="1" x14ac:dyDescent="0.25">
      <c r="A22" s="893"/>
      <c r="B22" s="894"/>
      <c r="C22" s="895"/>
      <c r="D22" s="896" t="s">
        <v>200</v>
      </c>
      <c r="E22" s="1008">
        <v>4292</v>
      </c>
      <c r="F22" s="1009">
        <v>3777</v>
      </c>
      <c r="G22" s="899"/>
      <c r="H22" s="1322">
        <v>2601.9972948000004</v>
      </c>
      <c r="I22" s="1322">
        <v>2404.5758163500004</v>
      </c>
      <c r="J22" s="899"/>
    </row>
    <row r="23" spans="1:10" s="886" customFormat="1" ht="27" customHeight="1" x14ac:dyDescent="0.25">
      <c r="A23" s="893"/>
      <c r="B23" s="894"/>
      <c r="C23" s="895"/>
      <c r="D23" s="900" t="s">
        <v>201</v>
      </c>
      <c r="E23" s="1008">
        <v>1</v>
      </c>
      <c r="F23" s="1012">
        <v>21</v>
      </c>
      <c r="G23" s="899"/>
      <c r="H23" s="1322">
        <v>0.26902999999999999</v>
      </c>
      <c r="I23" s="1328">
        <v>6.04861</v>
      </c>
      <c r="J23" s="899"/>
    </row>
    <row r="24" spans="1:10" s="886" customFormat="1" ht="30" customHeight="1" x14ac:dyDescent="0.25">
      <c r="A24" s="893"/>
      <c r="B24" s="894"/>
      <c r="C24" s="895"/>
      <c r="D24" s="901" t="s">
        <v>193</v>
      </c>
      <c r="E24" s="1008">
        <v>236</v>
      </c>
      <c r="F24" s="1009">
        <v>322</v>
      </c>
      <c r="G24" s="899">
        <v>-26.70807453416149</v>
      </c>
      <c r="H24" s="1322">
        <v>36.353183999999999</v>
      </c>
      <c r="I24" s="1322">
        <v>50.285625000000003</v>
      </c>
      <c r="J24" s="899">
        <v>-27.706608001789785</v>
      </c>
    </row>
    <row r="25" spans="1:10" s="886" customFormat="1" ht="30" customHeight="1" x14ac:dyDescent="0.25">
      <c r="A25" s="893"/>
      <c r="B25" s="894"/>
      <c r="C25" s="895"/>
      <c r="D25" s="901" t="s">
        <v>194</v>
      </c>
      <c r="E25" s="1008">
        <v>5670</v>
      </c>
      <c r="F25" s="1009">
        <v>5129</v>
      </c>
      <c r="G25" s="899">
        <v>10.547865080912459</v>
      </c>
      <c r="H25" s="1322">
        <v>195136.60427363848</v>
      </c>
      <c r="I25" s="1322">
        <v>284699.70981819788</v>
      </c>
      <c r="J25" s="899">
        <v>-31.458797622853972</v>
      </c>
    </row>
    <row r="26" spans="1:10" s="886" customFormat="1" ht="30" customHeight="1" x14ac:dyDescent="0.25">
      <c r="A26" s="893"/>
      <c r="B26" s="894"/>
      <c r="C26" s="895"/>
      <c r="D26" s="902" t="s">
        <v>498</v>
      </c>
      <c r="E26" s="1008">
        <v>597</v>
      </c>
      <c r="F26" s="1013">
        <v>2250</v>
      </c>
      <c r="G26" s="899">
        <v>-73.466666666666669</v>
      </c>
      <c r="H26" s="1322">
        <v>179.48449077999999</v>
      </c>
      <c r="I26" s="1323">
        <v>1170.330635</v>
      </c>
      <c r="J26" s="899">
        <v>-84.663779156733781</v>
      </c>
    </row>
    <row r="27" spans="1:10" s="886" customFormat="1" ht="30" customHeight="1" x14ac:dyDescent="0.25">
      <c r="A27" s="893"/>
      <c r="B27" s="894"/>
      <c r="C27" s="895"/>
      <c r="D27" s="902" t="s">
        <v>499</v>
      </c>
      <c r="E27" s="1008">
        <v>3764</v>
      </c>
      <c r="F27" s="1013">
        <v>4381</v>
      </c>
      <c r="G27" s="899">
        <v>-14.083542570189456</v>
      </c>
      <c r="H27" s="1322">
        <v>11423.108352640003</v>
      </c>
      <c r="I27" s="1323">
        <v>11415.990174239998</v>
      </c>
      <c r="J27" s="899">
        <v>6.2352702580872464E-2</v>
      </c>
    </row>
    <row r="28" spans="1:10" s="886" customFormat="1" ht="30" customHeight="1" x14ac:dyDescent="0.25">
      <c r="A28" s="893"/>
      <c r="B28" s="894"/>
      <c r="C28" s="895"/>
      <c r="D28" s="902" t="s">
        <v>500</v>
      </c>
      <c r="E28" s="1008">
        <v>532</v>
      </c>
      <c r="F28" s="1013">
        <v>873</v>
      </c>
      <c r="G28" s="899">
        <v>-39.060710194730817</v>
      </c>
      <c r="H28" s="1322">
        <v>1334.8246995099998</v>
      </c>
      <c r="I28" s="1323">
        <v>1581.6311443</v>
      </c>
      <c r="J28" s="899">
        <v>-15.604551394897575</v>
      </c>
    </row>
    <row r="29" spans="1:10" s="886" customFormat="1" ht="30" customHeight="1" x14ac:dyDescent="0.25">
      <c r="A29" s="893"/>
      <c r="B29" s="903"/>
      <c r="C29" s="904"/>
      <c r="D29" s="905" t="s">
        <v>501</v>
      </c>
      <c r="E29" s="1014">
        <v>11152</v>
      </c>
      <c r="F29" s="1015">
        <v>12801</v>
      </c>
      <c r="G29" s="907">
        <v>-12.881806108897742</v>
      </c>
      <c r="H29" s="1324">
        <v>51103.512755000003</v>
      </c>
      <c r="I29" s="1329">
        <v>42013.373224690004</v>
      </c>
      <c r="J29" s="906">
        <v>21.636300141136957</v>
      </c>
    </row>
    <row r="30" spans="1:10" s="892" customFormat="1" ht="30" customHeight="1" x14ac:dyDescent="0.25">
      <c r="A30" s="887"/>
      <c r="B30" s="908" t="s">
        <v>581</v>
      </c>
      <c r="C30" s="909" t="s">
        <v>192</v>
      </c>
      <c r="D30" s="910"/>
      <c r="E30" s="1006">
        <v>111396</v>
      </c>
      <c r="F30" s="1007">
        <v>406638</v>
      </c>
      <c r="G30" s="1335">
        <v>-72.605609903648954</v>
      </c>
      <c r="H30" s="1314">
        <v>75817.680786459765</v>
      </c>
      <c r="I30" s="1325">
        <v>270161.6806839162</v>
      </c>
      <c r="J30" s="912">
        <v>-71.936182587209714</v>
      </c>
    </row>
    <row r="31" spans="1:10" s="886" customFormat="1" ht="30" customHeight="1" x14ac:dyDescent="0.25">
      <c r="A31" s="893"/>
      <c r="B31" s="894"/>
      <c r="C31" s="895"/>
      <c r="D31" s="896" t="s">
        <v>188</v>
      </c>
      <c r="E31" s="1003">
        <v>79538</v>
      </c>
      <c r="F31" s="1004">
        <v>96326</v>
      </c>
      <c r="G31" s="898">
        <v>-17.42831634242053</v>
      </c>
      <c r="H31" s="1321">
        <v>30864.228543479767</v>
      </c>
      <c r="I31" s="1316">
        <v>35084.508711519789</v>
      </c>
      <c r="J31" s="899">
        <v>-12.028899143895718</v>
      </c>
    </row>
    <row r="32" spans="1:10" s="886" customFormat="1" ht="27" customHeight="1" x14ac:dyDescent="0.25">
      <c r="A32" s="893"/>
      <c r="B32" s="894"/>
      <c r="C32" s="895"/>
      <c r="D32" s="896" t="s">
        <v>198</v>
      </c>
      <c r="E32" s="1008">
        <v>152</v>
      </c>
      <c r="F32" s="1009">
        <v>177</v>
      </c>
      <c r="G32" s="898"/>
      <c r="H32" s="1322">
        <v>563.14858258000004</v>
      </c>
      <c r="I32" s="1322">
        <v>958.36740543000008</v>
      </c>
      <c r="J32" s="899"/>
    </row>
    <row r="33" spans="1:10" s="886" customFormat="1" ht="27" customHeight="1" x14ac:dyDescent="0.25">
      <c r="A33" s="893"/>
      <c r="B33" s="894"/>
      <c r="C33" s="895"/>
      <c r="D33" s="896" t="s">
        <v>199</v>
      </c>
      <c r="E33" s="1008">
        <v>90</v>
      </c>
      <c r="F33" s="1009">
        <v>2899</v>
      </c>
      <c r="G33" s="898"/>
      <c r="H33" s="1322">
        <v>15169.870609049767</v>
      </c>
      <c r="I33" s="1322">
        <v>17547.698211669787</v>
      </c>
      <c r="J33" s="899"/>
    </row>
    <row r="34" spans="1:10" s="886" customFormat="1" ht="27" customHeight="1" x14ac:dyDescent="0.25">
      <c r="A34" s="893"/>
      <c r="B34" s="894"/>
      <c r="C34" s="895"/>
      <c r="D34" s="896" t="s">
        <v>200</v>
      </c>
      <c r="E34" s="1008">
        <v>73148</v>
      </c>
      <c r="F34" s="1009">
        <v>87313</v>
      </c>
      <c r="G34" s="898"/>
      <c r="H34" s="1322">
        <v>13430.252432069999</v>
      </c>
      <c r="I34" s="1322">
        <v>15262.879123420002</v>
      </c>
      <c r="J34" s="898"/>
    </row>
    <row r="35" spans="1:10" s="886" customFormat="1" ht="27" customHeight="1" x14ac:dyDescent="0.25">
      <c r="A35" s="893"/>
      <c r="B35" s="894"/>
      <c r="C35" s="895"/>
      <c r="D35" s="900" t="s">
        <v>201</v>
      </c>
      <c r="E35" s="1008">
        <v>6148</v>
      </c>
      <c r="F35" s="1012">
        <v>5937</v>
      </c>
      <c r="G35" s="898"/>
      <c r="H35" s="1322">
        <v>1700.9569197799999</v>
      </c>
      <c r="I35" s="1328">
        <v>1315.563971</v>
      </c>
      <c r="J35" s="898"/>
    </row>
    <row r="36" spans="1:10" s="886" customFormat="1" ht="30" customHeight="1" x14ac:dyDescent="0.25">
      <c r="A36" s="893"/>
      <c r="B36" s="894"/>
      <c r="C36" s="895"/>
      <c r="D36" s="901" t="s">
        <v>193</v>
      </c>
      <c r="E36" s="1008">
        <v>20</v>
      </c>
      <c r="F36" s="1009">
        <v>0</v>
      </c>
      <c r="G36" s="898" t="e">
        <v>#DIV/0!</v>
      </c>
      <c r="H36" s="1322">
        <v>343.14548200000002</v>
      </c>
      <c r="I36" s="1322">
        <v>303.66673000000003</v>
      </c>
      <c r="J36" s="898">
        <v>13.000684006443505</v>
      </c>
    </row>
    <row r="37" spans="1:10" s="886" customFormat="1" ht="30" customHeight="1" x14ac:dyDescent="0.25">
      <c r="A37" s="893"/>
      <c r="B37" s="894"/>
      <c r="C37" s="895"/>
      <c r="D37" s="901" t="s">
        <v>194</v>
      </c>
      <c r="E37" s="1008">
        <v>27</v>
      </c>
      <c r="F37" s="1012">
        <v>285754</v>
      </c>
      <c r="G37" s="899">
        <v>-99.990551313367433</v>
      </c>
      <c r="H37" s="1321">
        <v>32268.043316829997</v>
      </c>
      <c r="I37" s="1321">
        <v>206297.81772851053</v>
      </c>
      <c r="J37" s="899">
        <v>-84.358514466064307</v>
      </c>
    </row>
    <row r="38" spans="1:10" s="886" customFormat="1" ht="30" customHeight="1" x14ac:dyDescent="0.25">
      <c r="A38" s="893"/>
      <c r="B38" s="894"/>
      <c r="C38" s="895"/>
      <c r="D38" s="902" t="s">
        <v>498</v>
      </c>
      <c r="E38" s="1008">
        <v>26</v>
      </c>
      <c r="F38" s="1009">
        <v>215</v>
      </c>
      <c r="G38" s="897">
        <v>-87.906976744186053</v>
      </c>
      <c r="H38" s="1321">
        <v>2783.4152081000007</v>
      </c>
      <c r="I38" s="1323">
        <v>3681.2716851399987</v>
      </c>
      <c r="J38" s="897">
        <v>-24.389845516274427</v>
      </c>
    </row>
    <row r="39" spans="1:10" s="886" customFormat="1" ht="30" customHeight="1" x14ac:dyDescent="0.25">
      <c r="A39" s="893"/>
      <c r="B39" s="894"/>
      <c r="C39" s="895"/>
      <c r="D39" s="902" t="s">
        <v>499</v>
      </c>
      <c r="E39" s="1008">
        <v>5</v>
      </c>
      <c r="F39" s="1012">
        <v>10</v>
      </c>
      <c r="G39" s="897">
        <v>100</v>
      </c>
      <c r="H39" s="1321">
        <v>29.746224999999999</v>
      </c>
      <c r="I39" s="1323">
        <v>2110.9751459500003</v>
      </c>
      <c r="J39" s="899">
        <v>-98.590877535575473</v>
      </c>
    </row>
    <row r="40" spans="1:10" s="886" customFormat="1" ht="30" customHeight="1" x14ac:dyDescent="0.25">
      <c r="A40" s="893"/>
      <c r="B40" s="894"/>
      <c r="C40" s="895"/>
      <c r="D40" s="902" t="s">
        <v>500</v>
      </c>
      <c r="E40" s="1008">
        <v>0</v>
      </c>
      <c r="F40" s="1013">
        <v>0</v>
      </c>
      <c r="G40" s="897">
        <v>100</v>
      </c>
      <c r="H40" s="1321">
        <v>2.8697900000000001</v>
      </c>
      <c r="I40" s="1323">
        <v>7.36</v>
      </c>
      <c r="J40" s="899">
        <v>-61.008288043478267</v>
      </c>
    </row>
    <row r="41" spans="1:10" s="886" customFormat="1" ht="30" customHeight="1" x14ac:dyDescent="0.25">
      <c r="A41" s="914"/>
      <c r="B41" s="903"/>
      <c r="C41" s="904"/>
      <c r="D41" s="905" t="s">
        <v>501</v>
      </c>
      <c r="E41" s="1014">
        <v>31780</v>
      </c>
      <c r="F41" s="1016">
        <v>24333</v>
      </c>
      <c r="G41" s="1334">
        <v>30.604528829162042</v>
      </c>
      <c r="H41" s="1330">
        <v>9526.2322210499988</v>
      </c>
      <c r="I41" s="1329">
        <v>22676.080682795851</v>
      </c>
      <c r="J41" s="899">
        <v>-57.989952698142098</v>
      </c>
    </row>
    <row r="42" spans="1:10" s="886" customFormat="1" ht="30" customHeight="1" x14ac:dyDescent="0.25">
      <c r="A42" s="915" t="s">
        <v>195</v>
      </c>
      <c r="B42" s="882" t="s">
        <v>681</v>
      </c>
      <c r="C42" s="916"/>
      <c r="D42" s="917"/>
      <c r="E42" s="999">
        <v>3526838</v>
      </c>
      <c r="F42" s="1000">
        <v>3556616</v>
      </c>
      <c r="G42" s="885">
        <v>99.162743461762531</v>
      </c>
      <c r="H42" s="1318">
        <v>3517584.280020596</v>
      </c>
      <c r="I42" s="1319">
        <v>3177978.7663134513</v>
      </c>
      <c r="J42" s="885">
        <v>110.68621091200987</v>
      </c>
    </row>
    <row r="43" spans="1:10" s="892" customFormat="1" ht="30" customHeight="1" x14ac:dyDescent="0.25">
      <c r="A43" s="918"/>
      <c r="B43" s="888" t="s">
        <v>196</v>
      </c>
      <c r="C43" s="872" t="s">
        <v>206</v>
      </c>
      <c r="D43" s="872"/>
      <c r="E43" s="1001">
        <v>121740</v>
      </c>
      <c r="F43" s="1002">
        <v>117137</v>
      </c>
      <c r="G43" s="1335">
        <v>3.929586723238601</v>
      </c>
      <c r="H43" s="1320">
        <v>76455.065549926003</v>
      </c>
      <c r="I43" s="981">
        <v>39204.980598750997</v>
      </c>
      <c r="J43" s="891">
        <v>95.013654852724827</v>
      </c>
    </row>
    <row r="44" spans="1:10" s="886" customFormat="1" ht="30" customHeight="1" x14ac:dyDescent="0.25">
      <c r="A44" s="919"/>
      <c r="B44" s="894"/>
      <c r="C44" s="895"/>
      <c r="D44" s="895" t="s">
        <v>188</v>
      </c>
      <c r="E44" s="1003">
        <v>103207</v>
      </c>
      <c r="F44" s="1004">
        <v>104286</v>
      </c>
      <c r="G44" s="899">
        <v>-1.0346546995761656</v>
      </c>
      <c r="H44" s="1321">
        <v>22846.936292920003</v>
      </c>
      <c r="I44" s="1316">
        <v>21876.663138529999</v>
      </c>
      <c r="J44" s="899">
        <v>4.4351972156170518</v>
      </c>
    </row>
    <row r="45" spans="1:10" s="886" customFormat="1" ht="30" customHeight="1" x14ac:dyDescent="0.25">
      <c r="A45" s="919"/>
      <c r="B45" s="894"/>
      <c r="C45" s="895"/>
      <c r="D45" s="895" t="s">
        <v>198</v>
      </c>
      <c r="E45" s="1008">
        <v>65436</v>
      </c>
      <c r="F45" s="1004">
        <v>67274</v>
      </c>
      <c r="G45" s="899"/>
      <c r="H45" s="1331">
        <v>12974.746504320001</v>
      </c>
      <c r="I45" s="1321">
        <v>12950.86825718</v>
      </c>
      <c r="J45" s="899"/>
    </row>
    <row r="46" spans="1:10" s="886" customFormat="1" ht="30" customHeight="1" x14ac:dyDescent="0.25">
      <c r="A46" s="919"/>
      <c r="B46" s="894"/>
      <c r="C46" s="895"/>
      <c r="D46" s="895" t="s">
        <v>199</v>
      </c>
      <c r="E46" s="1008">
        <v>34083</v>
      </c>
      <c r="F46" s="1004">
        <v>33556</v>
      </c>
      <c r="G46" s="899"/>
      <c r="H46" s="1331">
        <v>7804.8456745800004</v>
      </c>
      <c r="I46" s="1321">
        <v>7466.8613043600008</v>
      </c>
      <c r="J46" s="899"/>
    </row>
    <row r="47" spans="1:10" s="886" customFormat="1" ht="30" customHeight="1" x14ac:dyDescent="0.25">
      <c r="A47" s="919"/>
      <c r="B47" s="894"/>
      <c r="C47" s="895"/>
      <c r="D47" s="895" t="s">
        <v>200</v>
      </c>
      <c r="E47" s="1008">
        <v>3598</v>
      </c>
      <c r="F47" s="1004">
        <v>3372</v>
      </c>
      <c r="G47" s="899"/>
      <c r="H47" s="1331">
        <v>2055.5771770199999</v>
      </c>
      <c r="I47" s="1321">
        <v>1448.1908969900003</v>
      </c>
      <c r="J47" s="899"/>
    </row>
    <row r="48" spans="1:10" s="886" customFormat="1" ht="30" customHeight="1" x14ac:dyDescent="0.25">
      <c r="A48" s="919"/>
      <c r="B48" s="894"/>
      <c r="C48" s="895"/>
      <c r="D48" s="895" t="s">
        <v>201</v>
      </c>
      <c r="E48" s="1008">
        <v>90</v>
      </c>
      <c r="F48" s="1017">
        <v>84</v>
      </c>
      <c r="G48" s="899"/>
      <c r="H48" s="1331">
        <v>11.766937</v>
      </c>
      <c r="I48" s="1332">
        <v>10.74268</v>
      </c>
      <c r="J48" s="899"/>
    </row>
    <row r="49" spans="1:10" s="886" customFormat="1" ht="30" customHeight="1" x14ac:dyDescent="0.25">
      <c r="A49" s="919"/>
      <c r="B49" s="894"/>
      <c r="C49" s="895"/>
      <c r="D49" s="902" t="s">
        <v>193</v>
      </c>
      <c r="E49" s="1008">
        <v>4287</v>
      </c>
      <c r="F49" s="1004">
        <v>4884</v>
      </c>
      <c r="G49" s="898">
        <v>-12.223587223587224</v>
      </c>
      <c r="H49" s="1331">
        <v>342.67752999999999</v>
      </c>
      <c r="I49" s="1321">
        <v>413.76049800000004</v>
      </c>
      <c r="J49" s="899">
        <v>-17.179737636530021</v>
      </c>
    </row>
    <row r="50" spans="1:10" s="886" customFormat="1" ht="30" customHeight="1" x14ac:dyDescent="0.25">
      <c r="A50" s="919"/>
      <c r="B50" s="894"/>
      <c r="C50" s="895"/>
      <c r="D50" s="902" t="s">
        <v>194</v>
      </c>
      <c r="E50" s="1008">
        <v>4291</v>
      </c>
      <c r="F50" s="1004">
        <v>4517</v>
      </c>
      <c r="G50" s="897">
        <v>-5.0033207881337169</v>
      </c>
      <c r="H50" s="1331">
        <v>47769.287144446003</v>
      </c>
      <c r="I50" s="1321">
        <v>15133.657869310997</v>
      </c>
      <c r="J50" s="899">
        <v>215.64931331846498</v>
      </c>
    </row>
    <row r="51" spans="1:10" s="886" customFormat="1" ht="30" customHeight="1" x14ac:dyDescent="0.25">
      <c r="A51" s="919"/>
      <c r="B51" s="894"/>
      <c r="C51" s="895"/>
      <c r="D51" s="902" t="s">
        <v>498</v>
      </c>
      <c r="E51" s="1008">
        <v>356</v>
      </c>
      <c r="F51" s="1004">
        <v>297</v>
      </c>
      <c r="G51" s="897">
        <v>19.865319865319865</v>
      </c>
      <c r="H51" s="1331">
        <v>103.19188749000001</v>
      </c>
      <c r="I51" s="1323">
        <v>95.105872429999991</v>
      </c>
      <c r="J51" s="897">
        <v>8.5021196414043807</v>
      </c>
    </row>
    <row r="52" spans="1:10" s="886" customFormat="1" ht="30" customHeight="1" x14ac:dyDescent="0.25">
      <c r="A52" s="919"/>
      <c r="B52" s="894"/>
      <c r="C52" s="895"/>
      <c r="D52" s="902" t="s">
        <v>499</v>
      </c>
      <c r="E52" s="1008">
        <v>530</v>
      </c>
      <c r="F52" s="1004">
        <v>490</v>
      </c>
      <c r="G52" s="898">
        <v>8.1632653061224492</v>
      </c>
      <c r="H52" s="1331">
        <v>1302.57434158</v>
      </c>
      <c r="I52" s="1323">
        <v>773.98291971000003</v>
      </c>
      <c r="J52" s="899">
        <v>68.294972461156561</v>
      </c>
    </row>
    <row r="53" spans="1:10" s="886" customFormat="1" ht="30" customHeight="1" x14ac:dyDescent="0.25">
      <c r="A53" s="919"/>
      <c r="B53" s="894"/>
      <c r="C53" s="895"/>
      <c r="D53" s="902" t="s">
        <v>500</v>
      </c>
      <c r="E53" s="1008">
        <v>409</v>
      </c>
      <c r="F53" s="1004">
        <v>375</v>
      </c>
      <c r="G53" s="898">
        <v>9.0666666666666664</v>
      </c>
      <c r="H53" s="1331">
        <v>250.81618682000001</v>
      </c>
      <c r="I53" s="1323">
        <v>193.38998409999999</v>
      </c>
      <c r="J53" s="899">
        <v>29.694507183115292</v>
      </c>
    </row>
    <row r="54" spans="1:10" s="886" customFormat="1" ht="30" customHeight="1" x14ac:dyDescent="0.25">
      <c r="A54" s="919"/>
      <c r="B54" s="903"/>
      <c r="C54" s="904"/>
      <c r="D54" s="905" t="s">
        <v>501</v>
      </c>
      <c r="E54" s="1014">
        <v>8660</v>
      </c>
      <c r="F54" s="1016">
        <v>2288</v>
      </c>
      <c r="G54" s="907">
        <v>278.49650349650352</v>
      </c>
      <c r="H54" s="1324">
        <v>3839.5821666700003</v>
      </c>
      <c r="I54" s="1329">
        <v>718.42031666999992</v>
      </c>
      <c r="J54" s="1334">
        <v>434.44788205143129</v>
      </c>
    </row>
    <row r="55" spans="1:10" s="892" customFormat="1" ht="30" customHeight="1" x14ac:dyDescent="0.25">
      <c r="A55" s="887"/>
      <c r="B55" s="908" t="s">
        <v>202</v>
      </c>
      <c r="C55" s="909" t="s">
        <v>644</v>
      </c>
      <c r="D55" s="910"/>
      <c r="E55" s="1001">
        <v>1307143</v>
      </c>
      <c r="F55" s="1002">
        <v>1326927</v>
      </c>
      <c r="G55" s="890">
        <v>-1.4909637078754143</v>
      </c>
      <c r="H55" s="1320">
        <v>1277952.4846221425</v>
      </c>
      <c r="I55" s="981">
        <v>1038616.5432884335</v>
      </c>
      <c r="J55" s="911">
        <v>23.043725124571143</v>
      </c>
    </row>
    <row r="56" spans="1:10" s="886" customFormat="1" ht="30" customHeight="1" x14ac:dyDescent="0.25">
      <c r="A56" s="893"/>
      <c r="B56" s="894"/>
      <c r="C56" s="895"/>
      <c r="D56" s="896" t="s">
        <v>188</v>
      </c>
      <c r="E56" s="1003">
        <v>677634</v>
      </c>
      <c r="F56" s="1004">
        <v>759338</v>
      </c>
      <c r="G56" s="897">
        <v>-10.759898753914594</v>
      </c>
      <c r="H56" s="1321">
        <v>192749.23913008982</v>
      </c>
      <c r="I56" s="1316">
        <v>201481.14785596984</v>
      </c>
      <c r="J56" s="899">
        <v>-4.3338589336021114</v>
      </c>
    </row>
    <row r="57" spans="1:10" s="886" customFormat="1" ht="30" customHeight="1" x14ac:dyDescent="0.25">
      <c r="A57" s="893"/>
      <c r="B57" s="894"/>
      <c r="C57" s="895"/>
      <c r="D57" s="896" t="s">
        <v>198</v>
      </c>
      <c r="E57" s="1008">
        <v>51315</v>
      </c>
      <c r="F57" s="1004">
        <v>53572</v>
      </c>
      <c r="G57" s="897"/>
      <c r="H57" s="1322">
        <v>12116.32684815</v>
      </c>
      <c r="I57" s="1322">
        <v>13361.395705239978</v>
      </c>
      <c r="J57" s="899"/>
    </row>
    <row r="58" spans="1:10" s="886" customFormat="1" ht="30" customHeight="1" x14ac:dyDescent="0.25">
      <c r="A58" s="893"/>
      <c r="B58" s="894"/>
      <c r="C58" s="895"/>
      <c r="D58" s="896" t="s">
        <v>199</v>
      </c>
      <c r="E58" s="1008">
        <v>506675</v>
      </c>
      <c r="F58" s="1004">
        <v>553986</v>
      </c>
      <c r="G58" s="897"/>
      <c r="H58" s="1322">
        <v>128755.26443309979</v>
      </c>
      <c r="I58" s="1328">
        <v>125322.64276471989</v>
      </c>
      <c r="J58" s="899"/>
    </row>
    <row r="59" spans="1:10" s="886" customFormat="1" ht="30" customHeight="1" x14ac:dyDescent="0.25">
      <c r="A59" s="893"/>
      <c r="B59" s="894"/>
      <c r="C59" s="895"/>
      <c r="D59" s="896" t="s">
        <v>200</v>
      </c>
      <c r="E59" s="1008">
        <v>113220</v>
      </c>
      <c r="F59" s="1004">
        <v>144742</v>
      </c>
      <c r="G59" s="897"/>
      <c r="H59" s="1322">
        <v>50707.686710100003</v>
      </c>
      <c r="I59" s="1328">
        <v>61663.591507809993</v>
      </c>
      <c r="J59" s="899"/>
    </row>
    <row r="60" spans="1:10" s="886" customFormat="1" ht="30" customHeight="1" x14ac:dyDescent="0.25">
      <c r="A60" s="893"/>
      <c r="B60" s="894"/>
      <c r="C60" s="895"/>
      <c r="D60" s="896" t="s">
        <v>201</v>
      </c>
      <c r="E60" s="1008">
        <v>6424</v>
      </c>
      <c r="F60" s="1004">
        <v>7038</v>
      </c>
      <c r="G60" s="897"/>
      <c r="H60" s="1321">
        <v>1169.96113874</v>
      </c>
      <c r="I60" s="1316">
        <v>1133.5178782</v>
      </c>
      <c r="J60" s="899"/>
    </row>
    <row r="61" spans="1:10" s="886" customFormat="1" ht="30" customHeight="1" x14ac:dyDescent="0.25">
      <c r="A61" s="893"/>
      <c r="B61" s="894"/>
      <c r="C61" s="895"/>
      <c r="D61" s="901" t="s">
        <v>193</v>
      </c>
      <c r="E61" s="1008">
        <v>43372</v>
      </c>
      <c r="F61" s="1004">
        <v>48686</v>
      </c>
      <c r="G61" s="898">
        <v>-10.914842049049007</v>
      </c>
      <c r="H61" s="1322">
        <v>3588.8940469999998</v>
      </c>
      <c r="I61" s="1328">
        <v>3878.0217569999991</v>
      </c>
      <c r="J61" s="899">
        <v>-7.4555463614434627</v>
      </c>
    </row>
    <row r="62" spans="1:10" s="886" customFormat="1" ht="30" customHeight="1" x14ac:dyDescent="0.25">
      <c r="A62" s="893"/>
      <c r="B62" s="894"/>
      <c r="C62" s="895"/>
      <c r="D62" s="901" t="s">
        <v>194</v>
      </c>
      <c r="E62" s="1008">
        <v>409879</v>
      </c>
      <c r="F62" s="1004">
        <v>340590</v>
      </c>
      <c r="G62" s="897">
        <v>20.343815144308405</v>
      </c>
      <c r="H62" s="1322">
        <v>979362.07693311258</v>
      </c>
      <c r="I62" s="1328">
        <v>746741.91604531358</v>
      </c>
      <c r="J62" s="898">
        <v>31.151346387482448</v>
      </c>
    </row>
    <row r="63" spans="1:10" s="886" customFormat="1" ht="30" customHeight="1" x14ac:dyDescent="0.25">
      <c r="A63" s="893"/>
      <c r="B63" s="894"/>
      <c r="C63" s="895"/>
      <c r="D63" s="902" t="s">
        <v>498</v>
      </c>
      <c r="E63" s="1008">
        <v>166</v>
      </c>
      <c r="F63" s="1004">
        <v>101</v>
      </c>
      <c r="G63" s="897">
        <v>64.356435643564353</v>
      </c>
      <c r="H63" s="1322">
        <v>25.93487</v>
      </c>
      <c r="I63" s="1323">
        <v>17.820203000000003</v>
      </c>
      <c r="J63" s="897">
        <v>45.536333115846077</v>
      </c>
    </row>
    <row r="64" spans="1:10" s="886" customFormat="1" ht="30" customHeight="1" x14ac:dyDescent="0.25">
      <c r="A64" s="893"/>
      <c r="B64" s="894"/>
      <c r="C64" s="895"/>
      <c r="D64" s="902" t="s">
        <v>499</v>
      </c>
      <c r="E64" s="1008">
        <v>0</v>
      </c>
      <c r="F64" s="1004">
        <v>0</v>
      </c>
      <c r="G64" s="897">
        <v>0</v>
      </c>
      <c r="H64" s="1321">
        <v>0</v>
      </c>
      <c r="I64" s="1316">
        <v>0</v>
      </c>
      <c r="J64" s="897">
        <v>0</v>
      </c>
    </row>
    <row r="65" spans="1:10" s="886" customFormat="1" ht="30" customHeight="1" x14ac:dyDescent="0.25">
      <c r="A65" s="893"/>
      <c r="B65" s="894"/>
      <c r="C65" s="895"/>
      <c r="D65" s="902" t="s">
        <v>500</v>
      </c>
      <c r="E65" s="1008">
        <v>7</v>
      </c>
      <c r="F65" s="1004">
        <v>5</v>
      </c>
      <c r="G65" s="897">
        <v>100</v>
      </c>
      <c r="H65" s="1322">
        <v>0.89439693999999992</v>
      </c>
      <c r="I65" s="1323">
        <v>0.54118315000000006</v>
      </c>
      <c r="J65" s="897">
        <v>100</v>
      </c>
    </row>
    <row r="66" spans="1:10" s="886" customFormat="1" ht="30" customHeight="1" x14ac:dyDescent="0.25">
      <c r="A66" s="893"/>
      <c r="B66" s="903"/>
      <c r="C66" s="904"/>
      <c r="D66" s="905" t="s">
        <v>501</v>
      </c>
      <c r="E66" s="1014">
        <v>176085</v>
      </c>
      <c r="F66" s="1016">
        <v>178207</v>
      </c>
      <c r="G66" s="1334">
        <v>-1.1907500827689148</v>
      </c>
      <c r="H66" s="1324">
        <v>102225.44524500001</v>
      </c>
      <c r="I66" s="1329">
        <v>86497.096244</v>
      </c>
      <c r="J66" s="906">
        <v>18.18367284449856</v>
      </c>
    </row>
    <row r="67" spans="1:10" s="892" customFormat="1" ht="30" customHeight="1" x14ac:dyDescent="0.25">
      <c r="A67" s="887"/>
      <c r="B67" s="888" t="s">
        <v>204</v>
      </c>
      <c r="C67" s="872" t="s">
        <v>645</v>
      </c>
      <c r="D67" s="889"/>
      <c r="E67" s="1001">
        <v>853037</v>
      </c>
      <c r="F67" s="1002">
        <v>823083</v>
      </c>
      <c r="G67" s="1335">
        <v>3.6392441588515374</v>
      </c>
      <c r="H67" s="1320">
        <v>523837.79775389971</v>
      </c>
      <c r="I67" s="981">
        <v>489869.75170997786</v>
      </c>
      <c r="J67" s="890">
        <v>6.934097466796084</v>
      </c>
    </row>
    <row r="68" spans="1:10" s="886" customFormat="1" ht="30" customHeight="1" x14ac:dyDescent="0.25">
      <c r="A68" s="893"/>
      <c r="B68" s="894"/>
      <c r="C68" s="895"/>
      <c r="D68" s="896" t="s">
        <v>188</v>
      </c>
      <c r="E68" s="1003">
        <v>684116</v>
      </c>
      <c r="F68" s="1004">
        <v>696489</v>
      </c>
      <c r="G68" s="899">
        <v>-1.7764817534806723</v>
      </c>
      <c r="H68" s="1321">
        <v>205324.46358785988</v>
      </c>
      <c r="I68" s="1316">
        <v>191277.83597319989</v>
      </c>
      <c r="J68" s="899">
        <v>7.3435730507888373</v>
      </c>
    </row>
    <row r="69" spans="1:10" s="886" customFormat="1" ht="30" customHeight="1" x14ac:dyDescent="0.25">
      <c r="A69" s="893"/>
      <c r="B69" s="894"/>
      <c r="C69" s="895"/>
      <c r="D69" s="896" t="s">
        <v>198</v>
      </c>
      <c r="E69" s="1008">
        <v>327717</v>
      </c>
      <c r="F69" s="1009">
        <v>330345</v>
      </c>
      <c r="G69" s="899"/>
      <c r="H69" s="1322">
        <v>107405.62040903998</v>
      </c>
      <c r="I69" s="1322">
        <v>97603.611951060011</v>
      </c>
      <c r="J69" s="899"/>
    </row>
    <row r="70" spans="1:10" s="886" customFormat="1" ht="30" customHeight="1" x14ac:dyDescent="0.25">
      <c r="A70" s="893"/>
      <c r="B70" s="894"/>
      <c r="C70" s="895"/>
      <c r="D70" s="896" t="s">
        <v>199</v>
      </c>
      <c r="E70" s="1008">
        <v>333896</v>
      </c>
      <c r="F70" s="1013">
        <v>344516</v>
      </c>
      <c r="G70" s="899"/>
      <c r="H70" s="1322">
        <v>84162.358842969901</v>
      </c>
      <c r="I70" s="1322">
        <v>81145.749781139893</v>
      </c>
      <c r="J70" s="899"/>
    </row>
    <row r="71" spans="1:10" s="886" customFormat="1" ht="30" customHeight="1" x14ac:dyDescent="0.25">
      <c r="A71" s="893"/>
      <c r="B71" s="894"/>
      <c r="C71" s="895"/>
      <c r="D71" s="896" t="s">
        <v>200</v>
      </c>
      <c r="E71" s="1008">
        <v>22254</v>
      </c>
      <c r="F71" s="1013">
        <v>21312</v>
      </c>
      <c r="G71" s="899"/>
      <c r="H71" s="1322">
        <v>13698.684660849996</v>
      </c>
      <c r="I71" s="1322">
        <v>12453.287985000001</v>
      </c>
      <c r="J71" s="899"/>
    </row>
    <row r="72" spans="1:10" s="886" customFormat="1" ht="30" customHeight="1" x14ac:dyDescent="0.25">
      <c r="A72" s="893"/>
      <c r="B72" s="894"/>
      <c r="C72" s="895"/>
      <c r="D72" s="896" t="s">
        <v>201</v>
      </c>
      <c r="E72" s="1008">
        <v>249</v>
      </c>
      <c r="F72" s="1013">
        <v>316</v>
      </c>
      <c r="G72" s="898"/>
      <c r="H72" s="1333">
        <v>57.799674999999993</v>
      </c>
      <c r="I72" s="1328">
        <v>75.186256</v>
      </c>
      <c r="J72" s="899"/>
    </row>
    <row r="73" spans="1:10" s="886" customFormat="1" ht="30" customHeight="1" x14ac:dyDescent="0.25">
      <c r="A73" s="893"/>
      <c r="B73" s="894"/>
      <c r="C73" s="895"/>
      <c r="D73" s="901" t="s">
        <v>193</v>
      </c>
      <c r="E73" s="1008">
        <v>29868</v>
      </c>
      <c r="F73" s="1013">
        <v>39560</v>
      </c>
      <c r="G73" s="899">
        <v>-24.499494438827099</v>
      </c>
      <c r="H73" s="1322">
        <v>2578.3732</v>
      </c>
      <c r="I73" s="1322">
        <v>3625.7920340000005</v>
      </c>
      <c r="J73" s="897">
        <v>-28.8880008610003</v>
      </c>
    </row>
    <row r="74" spans="1:10" s="886" customFormat="1" ht="30" customHeight="1" x14ac:dyDescent="0.25">
      <c r="A74" s="893"/>
      <c r="B74" s="894"/>
      <c r="C74" s="895"/>
      <c r="D74" s="901" t="s">
        <v>194</v>
      </c>
      <c r="E74" s="1008">
        <v>82003</v>
      </c>
      <c r="F74" s="1013">
        <v>38860</v>
      </c>
      <c r="G74" s="897">
        <v>111.02161605764283</v>
      </c>
      <c r="H74" s="1322">
        <v>216806.34397565987</v>
      </c>
      <c r="I74" s="1322">
        <v>210749.32111278802</v>
      </c>
      <c r="J74" s="899">
        <v>2.8740414587766443</v>
      </c>
    </row>
    <row r="75" spans="1:10" s="886" customFormat="1" ht="30" customHeight="1" x14ac:dyDescent="0.25">
      <c r="A75" s="893"/>
      <c r="B75" s="894"/>
      <c r="C75" s="895"/>
      <c r="D75" s="902" t="s">
        <v>498</v>
      </c>
      <c r="E75" s="1008">
        <v>6482</v>
      </c>
      <c r="F75" s="1013">
        <v>6092</v>
      </c>
      <c r="G75" s="897">
        <v>6.4018384766907426</v>
      </c>
      <c r="H75" s="1322">
        <v>2995.3101309600006</v>
      </c>
      <c r="I75" s="1323">
        <v>2190.71856609</v>
      </c>
      <c r="J75" s="897">
        <v>36.727290183423136</v>
      </c>
    </row>
    <row r="76" spans="1:10" s="886" customFormat="1" ht="30" customHeight="1" x14ac:dyDescent="0.25">
      <c r="A76" s="893"/>
      <c r="B76" s="894"/>
      <c r="C76" s="895"/>
      <c r="D76" s="902" t="s">
        <v>499</v>
      </c>
      <c r="E76" s="1008">
        <v>44372</v>
      </c>
      <c r="F76" s="1013">
        <v>36005</v>
      </c>
      <c r="G76" s="897">
        <v>23.238439105679767</v>
      </c>
      <c r="H76" s="1322">
        <v>92197.682194419991</v>
      </c>
      <c r="I76" s="1323">
        <v>78622.979587599999</v>
      </c>
      <c r="J76" s="897">
        <v>17.265566222525763</v>
      </c>
    </row>
    <row r="77" spans="1:10" s="886" customFormat="1" ht="30" customHeight="1" x14ac:dyDescent="0.25">
      <c r="A77" s="893"/>
      <c r="B77" s="894"/>
      <c r="C77" s="895"/>
      <c r="D77" s="902" t="s">
        <v>500</v>
      </c>
      <c r="E77" s="1008">
        <v>6154</v>
      </c>
      <c r="F77" s="1013">
        <v>6030</v>
      </c>
      <c r="G77" s="898">
        <v>2.0563847429519071</v>
      </c>
      <c r="H77" s="1322">
        <v>3896.8246650000001</v>
      </c>
      <c r="I77" s="1323">
        <v>3352.4044363000003</v>
      </c>
      <c r="J77" s="899">
        <v>16.239694196946846</v>
      </c>
    </row>
    <row r="78" spans="1:10" s="886" customFormat="1" ht="30" customHeight="1" x14ac:dyDescent="0.25">
      <c r="A78" s="914"/>
      <c r="B78" s="903"/>
      <c r="C78" s="904"/>
      <c r="D78" s="905" t="s">
        <v>501</v>
      </c>
      <c r="E78" s="1014">
        <v>42</v>
      </c>
      <c r="F78" s="1015">
        <v>47</v>
      </c>
      <c r="G78" s="907">
        <v>-10.638297872340425</v>
      </c>
      <c r="H78" s="1324">
        <v>38.799999999999997</v>
      </c>
      <c r="I78" s="1329">
        <v>50.7</v>
      </c>
      <c r="J78" s="1334">
        <v>-23.471400394477328</v>
      </c>
    </row>
    <row r="79" spans="1:10" s="892" customFormat="1" ht="30" customHeight="1" x14ac:dyDescent="0.25">
      <c r="A79" s="920"/>
      <c r="B79" s="888" t="s">
        <v>582</v>
      </c>
      <c r="C79" s="872" t="s">
        <v>646</v>
      </c>
      <c r="D79" s="889"/>
      <c r="E79" s="1001">
        <v>950968</v>
      </c>
      <c r="F79" s="1002">
        <v>976326</v>
      </c>
      <c r="G79" s="1335">
        <v>-2.5972882008673333</v>
      </c>
      <c r="H79" s="1320">
        <v>869706.74067912833</v>
      </c>
      <c r="I79" s="981">
        <v>887620.55961942603</v>
      </c>
      <c r="J79" s="913">
        <v>-2.018184318305829</v>
      </c>
    </row>
    <row r="80" spans="1:10" s="886" customFormat="1" ht="30" customHeight="1" x14ac:dyDescent="0.25">
      <c r="A80" s="893"/>
      <c r="B80" s="894"/>
      <c r="C80" s="895"/>
      <c r="D80" s="896" t="s">
        <v>188</v>
      </c>
      <c r="E80" s="1003">
        <v>766629</v>
      </c>
      <c r="F80" s="1004">
        <v>829958</v>
      </c>
      <c r="G80" s="899">
        <v>-7.6303861159239386</v>
      </c>
      <c r="H80" s="1321">
        <v>253488.26700577998</v>
      </c>
      <c r="I80" s="1316">
        <v>244618.3361338299</v>
      </c>
      <c r="J80" s="899">
        <v>3.626028617534776</v>
      </c>
    </row>
    <row r="81" spans="1:10" s="886" customFormat="1" ht="30" customHeight="1" x14ac:dyDescent="0.25">
      <c r="A81" s="893"/>
      <c r="B81" s="894"/>
      <c r="C81" s="895"/>
      <c r="D81" s="896" t="s">
        <v>198</v>
      </c>
      <c r="E81" s="1008">
        <v>439719</v>
      </c>
      <c r="F81" s="1013">
        <v>471704</v>
      </c>
      <c r="G81" s="898"/>
      <c r="H81" s="1322">
        <v>121130.74175801</v>
      </c>
      <c r="I81" s="1322">
        <v>129440.18495526996</v>
      </c>
      <c r="J81" s="899"/>
    </row>
    <row r="82" spans="1:10" s="886" customFormat="1" ht="30" customHeight="1" x14ac:dyDescent="0.25">
      <c r="A82" s="893"/>
      <c r="B82" s="894"/>
      <c r="C82" s="895"/>
      <c r="D82" s="896" t="s">
        <v>199</v>
      </c>
      <c r="E82" s="1008">
        <v>168256</v>
      </c>
      <c r="F82" s="1013">
        <v>197078</v>
      </c>
      <c r="G82" s="898"/>
      <c r="H82" s="1322">
        <v>41090.162121790003</v>
      </c>
      <c r="I82" s="1322">
        <v>42045.462815829902</v>
      </c>
      <c r="J82" s="899"/>
    </row>
    <row r="83" spans="1:10" s="886" customFormat="1" ht="30" customHeight="1" x14ac:dyDescent="0.25">
      <c r="A83" s="893"/>
      <c r="B83" s="894"/>
      <c r="C83" s="895"/>
      <c r="D83" s="896" t="s">
        <v>200</v>
      </c>
      <c r="E83" s="1008">
        <v>158606</v>
      </c>
      <c r="F83" s="1013">
        <v>159865</v>
      </c>
      <c r="G83" s="898"/>
      <c r="H83" s="1322">
        <v>91241.057349979994</v>
      </c>
      <c r="I83" s="1322">
        <v>72608.719966730016</v>
      </c>
      <c r="J83" s="899"/>
    </row>
    <row r="84" spans="1:10" s="886" customFormat="1" ht="30" customHeight="1" x14ac:dyDescent="0.25">
      <c r="A84" s="893"/>
      <c r="B84" s="894"/>
      <c r="C84" s="895"/>
      <c r="D84" s="896" t="s">
        <v>201</v>
      </c>
      <c r="E84" s="1008">
        <v>48</v>
      </c>
      <c r="F84" s="1013">
        <v>1311</v>
      </c>
      <c r="G84" s="898"/>
      <c r="H84" s="1321">
        <v>26.305775999999998</v>
      </c>
      <c r="I84" s="1316">
        <v>523.96839599999998</v>
      </c>
      <c r="J84" s="899"/>
    </row>
    <row r="85" spans="1:10" s="886" customFormat="1" ht="30" customHeight="1" x14ac:dyDescent="0.25">
      <c r="A85" s="893"/>
      <c r="B85" s="894"/>
      <c r="C85" s="895"/>
      <c r="D85" s="901" t="s">
        <v>193</v>
      </c>
      <c r="E85" s="1008">
        <v>6241</v>
      </c>
      <c r="F85" s="1013">
        <v>6969</v>
      </c>
      <c r="G85" s="898">
        <v>-10.446262017506099</v>
      </c>
      <c r="H85" s="1322">
        <v>862.31039699999997</v>
      </c>
      <c r="I85" s="1322">
        <v>1111.255105</v>
      </c>
      <c r="J85" s="898">
        <v>-22.402120528391183</v>
      </c>
    </row>
    <row r="86" spans="1:10" s="886" customFormat="1" ht="30" customHeight="1" x14ac:dyDescent="0.25">
      <c r="A86" s="893"/>
      <c r="B86" s="894"/>
      <c r="C86" s="895"/>
      <c r="D86" s="901" t="s">
        <v>194</v>
      </c>
      <c r="E86" s="1008">
        <v>59001</v>
      </c>
      <c r="F86" s="1013">
        <v>29860</v>
      </c>
      <c r="G86" s="898">
        <v>97.59209645010047</v>
      </c>
      <c r="H86" s="1322">
        <v>527186.05137714848</v>
      </c>
      <c r="I86" s="1322">
        <v>558159.61087497615</v>
      </c>
      <c r="J86" s="898">
        <v>-5.5492298070928543</v>
      </c>
    </row>
    <row r="87" spans="1:10" s="886" customFormat="1" ht="30" customHeight="1" x14ac:dyDescent="0.25">
      <c r="A87" s="893"/>
      <c r="B87" s="894"/>
      <c r="C87" s="895"/>
      <c r="D87" s="902" t="s">
        <v>498</v>
      </c>
      <c r="E87" s="1008">
        <v>3876</v>
      </c>
      <c r="F87" s="1013">
        <v>2928</v>
      </c>
      <c r="G87" s="898">
        <v>32.377049180327873</v>
      </c>
      <c r="H87" s="1322">
        <v>3115.0282061699991</v>
      </c>
      <c r="I87" s="1323">
        <v>861.28274169000235</v>
      </c>
      <c r="J87" s="899">
        <v>261.67312490875122</v>
      </c>
    </row>
    <row r="88" spans="1:10" s="886" customFormat="1" ht="30" customHeight="1" x14ac:dyDescent="0.25">
      <c r="A88" s="893"/>
      <c r="B88" s="894"/>
      <c r="C88" s="895"/>
      <c r="D88" s="902" t="s">
        <v>499</v>
      </c>
      <c r="E88" s="1008">
        <v>7157</v>
      </c>
      <c r="F88" s="1013">
        <v>7999</v>
      </c>
      <c r="G88" s="897">
        <v>-10.526315789473683</v>
      </c>
      <c r="H88" s="1322">
        <v>16049.195996080001</v>
      </c>
      <c r="I88" s="1323">
        <v>17197.86601188</v>
      </c>
      <c r="J88" s="899">
        <v>-6.6791427204195939</v>
      </c>
    </row>
    <row r="89" spans="1:10" s="886" customFormat="1" ht="30" customHeight="1" x14ac:dyDescent="0.25">
      <c r="A89" s="893"/>
      <c r="B89" s="894"/>
      <c r="C89" s="895"/>
      <c r="D89" s="902" t="s">
        <v>500</v>
      </c>
      <c r="E89" s="1008">
        <v>4091</v>
      </c>
      <c r="F89" s="1013">
        <v>4731</v>
      </c>
      <c r="G89" s="897">
        <v>-13.527795392094694</v>
      </c>
      <c r="H89" s="1322">
        <v>3867.1381969500003</v>
      </c>
      <c r="I89" s="1323">
        <v>3828.1310020499996</v>
      </c>
      <c r="J89" s="899">
        <v>1.0189618609998463</v>
      </c>
    </row>
    <row r="90" spans="1:10" s="886" customFormat="1" ht="30" customHeight="1" x14ac:dyDescent="0.25">
      <c r="A90" s="893"/>
      <c r="B90" s="903"/>
      <c r="C90" s="904"/>
      <c r="D90" s="905" t="s">
        <v>501</v>
      </c>
      <c r="E90" s="1014">
        <v>103973</v>
      </c>
      <c r="F90" s="1015">
        <v>93881</v>
      </c>
      <c r="G90" s="906">
        <v>10.749778975511552</v>
      </c>
      <c r="H90" s="1324">
        <v>65138.749499999998</v>
      </c>
      <c r="I90" s="1329">
        <v>61844.077749999997</v>
      </c>
      <c r="J90" s="906">
        <v>5.3273843993898051</v>
      </c>
    </row>
    <row r="91" spans="1:10" s="892" customFormat="1" ht="30" customHeight="1" x14ac:dyDescent="0.25">
      <c r="A91" s="887"/>
      <c r="B91" s="908" t="s">
        <v>583</v>
      </c>
      <c r="C91" s="909" t="s">
        <v>192</v>
      </c>
      <c r="D91" s="910"/>
      <c r="E91" s="1001">
        <v>293950</v>
      </c>
      <c r="F91" s="1002">
        <v>313143</v>
      </c>
      <c r="G91" s="890">
        <v>-6.1291486637095511</v>
      </c>
      <c r="H91" s="1320">
        <v>769632.19141549955</v>
      </c>
      <c r="I91" s="981">
        <v>722666.931096863</v>
      </c>
      <c r="J91" s="1335">
        <v>6.4988805074216867</v>
      </c>
    </row>
    <row r="92" spans="1:10" s="886" customFormat="1" ht="30" customHeight="1" x14ac:dyDescent="0.25">
      <c r="A92" s="893"/>
      <c r="B92" s="894"/>
      <c r="C92" s="895"/>
      <c r="D92" s="896" t="s">
        <v>188</v>
      </c>
      <c r="E92" s="1003">
        <v>111796</v>
      </c>
      <c r="F92" s="1004">
        <v>136607</v>
      </c>
      <c r="G92" s="897">
        <v>-18.16231964687022</v>
      </c>
      <c r="H92" s="1321">
        <v>31825.023419371479</v>
      </c>
      <c r="I92" s="1316">
        <v>27507.020856337593</v>
      </c>
      <c r="J92" s="899">
        <v>15.6978197878489</v>
      </c>
    </row>
    <row r="93" spans="1:10" s="886" customFormat="1" ht="30" customHeight="1" x14ac:dyDescent="0.25">
      <c r="A93" s="893"/>
      <c r="B93" s="894"/>
      <c r="C93" s="895"/>
      <c r="D93" s="896" t="s">
        <v>198</v>
      </c>
      <c r="E93" s="1008">
        <v>64131</v>
      </c>
      <c r="F93" s="1009">
        <v>74753</v>
      </c>
      <c r="G93" s="897"/>
      <c r="H93" s="1322">
        <v>22367.924025040014</v>
      </c>
      <c r="I93" s="1322">
        <v>22561.123115940012</v>
      </c>
      <c r="J93" s="899">
        <v>-0.85633631759891282</v>
      </c>
    </row>
    <row r="94" spans="1:10" s="886" customFormat="1" ht="30" customHeight="1" x14ac:dyDescent="0.25">
      <c r="A94" s="893"/>
      <c r="B94" s="894"/>
      <c r="C94" s="895"/>
      <c r="D94" s="896" t="s">
        <v>199</v>
      </c>
      <c r="E94" s="1008">
        <v>34802</v>
      </c>
      <c r="F94" s="1009">
        <v>41907</v>
      </c>
      <c r="G94" s="897"/>
      <c r="H94" s="1322">
        <v>7830.2850779499859</v>
      </c>
      <c r="I94" s="1322">
        <v>2072.660824040041</v>
      </c>
      <c r="J94" s="899">
        <v>277.78902303403191</v>
      </c>
    </row>
    <row r="95" spans="1:10" s="886" customFormat="1" ht="30" customHeight="1" x14ac:dyDescent="0.25">
      <c r="A95" s="893"/>
      <c r="B95" s="894"/>
      <c r="C95" s="895"/>
      <c r="D95" s="896" t="s">
        <v>200</v>
      </c>
      <c r="E95" s="1008">
        <v>12836</v>
      </c>
      <c r="F95" s="1009">
        <v>19884</v>
      </c>
      <c r="G95" s="897"/>
      <c r="H95" s="1322">
        <v>1602.1428263814764</v>
      </c>
      <c r="I95" s="1322">
        <v>2847.0265263575366</v>
      </c>
      <c r="J95" s="899">
        <v>-43.725749951784067</v>
      </c>
    </row>
    <row r="96" spans="1:10" s="886" customFormat="1" ht="30" customHeight="1" x14ac:dyDescent="0.25">
      <c r="A96" s="893"/>
      <c r="B96" s="894"/>
      <c r="C96" s="895"/>
      <c r="D96" s="896" t="s">
        <v>201</v>
      </c>
      <c r="E96" s="1008">
        <v>27</v>
      </c>
      <c r="F96" s="1012">
        <v>63</v>
      </c>
      <c r="G96" s="897"/>
      <c r="H96" s="1322">
        <v>24.671490000000002</v>
      </c>
      <c r="I96" s="1322">
        <v>26.21039</v>
      </c>
      <c r="J96" s="899">
        <v>-5.8713357565453936</v>
      </c>
    </row>
    <row r="97" spans="1:10" s="886" customFormat="1" ht="30" customHeight="1" x14ac:dyDescent="0.25">
      <c r="A97" s="893"/>
      <c r="B97" s="894"/>
      <c r="C97" s="895"/>
      <c r="D97" s="901" t="s">
        <v>193</v>
      </c>
      <c r="E97" s="1008">
        <v>517</v>
      </c>
      <c r="F97" s="1009">
        <v>504</v>
      </c>
      <c r="G97" s="899">
        <v>2.5793650793650791</v>
      </c>
      <c r="H97" s="1322">
        <v>736.22348799999975</v>
      </c>
      <c r="I97" s="1322">
        <v>55.5082319999999</v>
      </c>
      <c r="J97" s="899">
        <v>1226.3320798976285</v>
      </c>
    </row>
    <row r="98" spans="1:10" s="886" customFormat="1" ht="30" customHeight="1" x14ac:dyDescent="0.25">
      <c r="A98" s="893"/>
      <c r="B98" s="894"/>
      <c r="C98" s="895"/>
      <c r="D98" s="901" t="s">
        <v>194</v>
      </c>
      <c r="E98" s="1008">
        <v>219</v>
      </c>
      <c r="F98" s="1009">
        <v>626</v>
      </c>
      <c r="G98" s="899">
        <v>-65.015974440894567</v>
      </c>
      <c r="H98" s="1322">
        <v>244841.12941443999</v>
      </c>
      <c r="I98" s="1322">
        <v>210201.50852393013</v>
      </c>
      <c r="J98" s="899">
        <v>16.479244670390344</v>
      </c>
    </row>
    <row r="99" spans="1:10" s="886" customFormat="1" ht="30" customHeight="1" x14ac:dyDescent="0.25">
      <c r="A99" s="893"/>
      <c r="B99" s="894"/>
      <c r="C99" s="895"/>
      <c r="D99" s="902" t="s">
        <v>498</v>
      </c>
      <c r="E99" s="1008">
        <v>468</v>
      </c>
      <c r="F99" s="1009">
        <v>327</v>
      </c>
      <c r="G99" s="899">
        <v>43.119266055045877</v>
      </c>
      <c r="H99" s="1322">
        <v>468.57346716999797</v>
      </c>
      <c r="I99" s="1323">
        <v>249.90431217000236</v>
      </c>
      <c r="J99" s="898">
        <v>87.501153181879303</v>
      </c>
    </row>
    <row r="100" spans="1:10" s="886" customFormat="1" ht="30" customHeight="1" x14ac:dyDescent="0.25">
      <c r="A100" s="893"/>
      <c r="B100" s="894"/>
      <c r="C100" s="895"/>
      <c r="D100" s="902" t="s">
        <v>499</v>
      </c>
      <c r="E100" s="1008">
        <v>460</v>
      </c>
      <c r="F100" s="1009">
        <v>712</v>
      </c>
      <c r="G100" s="897">
        <v>-35.393258426966291</v>
      </c>
      <c r="H100" s="1322">
        <v>14512.068004940003</v>
      </c>
      <c r="I100" s="1323">
        <v>19894.279610729987</v>
      </c>
      <c r="J100" s="897">
        <v>-27.054066350244149</v>
      </c>
    </row>
    <row r="101" spans="1:10" s="886" customFormat="1" ht="30" customHeight="1" x14ac:dyDescent="0.25">
      <c r="A101" s="893"/>
      <c r="B101" s="894"/>
      <c r="C101" s="895"/>
      <c r="D101" s="902" t="s">
        <v>500</v>
      </c>
      <c r="E101" s="1008">
        <v>0</v>
      </c>
      <c r="F101" s="1012">
        <v>0</v>
      </c>
      <c r="G101" s="897">
        <v>0</v>
      </c>
      <c r="H101" s="1322">
        <v>78.68780799999999</v>
      </c>
      <c r="I101" s="1323">
        <v>40.631080000000004</v>
      </c>
      <c r="J101" s="899">
        <v>93.664081781729607</v>
      </c>
    </row>
    <row r="102" spans="1:10" s="886" customFormat="1" ht="30" customHeight="1" x14ac:dyDescent="0.25">
      <c r="A102" s="893"/>
      <c r="B102" s="903"/>
      <c r="C102" s="904"/>
      <c r="D102" s="905" t="s">
        <v>501</v>
      </c>
      <c r="E102" s="1014">
        <v>180490</v>
      </c>
      <c r="F102" s="1018">
        <v>174367</v>
      </c>
      <c r="G102" s="899">
        <v>3.5115589532422988</v>
      </c>
      <c r="H102" s="1324">
        <v>477170.48581357807</v>
      </c>
      <c r="I102" s="1329">
        <v>464718.07848169527</v>
      </c>
      <c r="J102" s="898">
        <v>2.6795616328434462</v>
      </c>
    </row>
    <row r="103" spans="1:10" s="886" customFormat="1" ht="30" customHeight="1" x14ac:dyDescent="0.25">
      <c r="A103" s="887" t="s">
        <v>205</v>
      </c>
      <c r="B103" s="921" t="s">
        <v>682</v>
      </c>
      <c r="C103" s="916"/>
      <c r="D103" s="922"/>
      <c r="E103" s="1006">
        <v>26411803</v>
      </c>
      <c r="F103" s="1314">
        <v>26575797</v>
      </c>
      <c r="G103" s="1497">
        <v>-0.61708027044306513</v>
      </c>
      <c r="H103" s="1314">
        <v>22863390.164996859</v>
      </c>
      <c r="I103" s="1314">
        <v>22665574.278711274</v>
      </c>
      <c r="J103" s="1492">
        <v>0.87275920677370067</v>
      </c>
    </row>
    <row r="104" spans="1:10" s="886" customFormat="1" ht="30" customHeight="1" x14ac:dyDescent="0.25">
      <c r="A104" s="923"/>
      <c r="B104" s="930">
        <v>3.1</v>
      </c>
      <c r="C104" s="895" t="s">
        <v>188</v>
      </c>
      <c r="D104" s="896"/>
      <c r="E104" s="1019">
        <v>20009234</v>
      </c>
      <c r="F104" s="1493">
        <v>20192516</v>
      </c>
      <c r="G104" s="924">
        <v>-0.90767292198753247</v>
      </c>
      <c r="H104" s="1495">
        <v>6251636.7412371542</v>
      </c>
      <c r="I104" s="1315">
        <v>6113650.2173755141</v>
      </c>
      <c r="J104" s="899">
        <v>2.2570235285864193</v>
      </c>
    </row>
    <row r="105" spans="1:10" s="886" customFormat="1" ht="30" customHeight="1" x14ac:dyDescent="0.25">
      <c r="A105" s="923"/>
      <c r="B105" s="930"/>
      <c r="C105" s="895"/>
      <c r="D105" s="896" t="s">
        <v>189</v>
      </c>
      <c r="E105" s="1003">
        <v>9379146</v>
      </c>
      <c r="F105" s="1494">
        <v>9155430</v>
      </c>
      <c r="G105" s="899"/>
      <c r="H105" s="1322">
        <v>3046946.8105256697</v>
      </c>
      <c r="I105" s="1316">
        <v>2888570.8266288997</v>
      </c>
      <c r="J105" s="899"/>
    </row>
    <row r="106" spans="1:10" s="886" customFormat="1" ht="30" customHeight="1" x14ac:dyDescent="0.25">
      <c r="A106" s="923"/>
      <c r="B106" s="930"/>
      <c r="C106" s="895"/>
      <c r="D106" s="896" t="s">
        <v>190</v>
      </c>
      <c r="E106" s="1020">
        <v>9138111</v>
      </c>
      <c r="F106" s="1494">
        <v>9534763</v>
      </c>
      <c r="G106" s="898"/>
      <c r="H106" s="1496">
        <v>2553224.5249110037</v>
      </c>
      <c r="I106" s="1321">
        <v>2591610.1171929827</v>
      </c>
      <c r="J106" s="899"/>
    </row>
    <row r="107" spans="1:10" s="886" customFormat="1" ht="30" customHeight="1" x14ac:dyDescent="0.25">
      <c r="A107" s="923"/>
      <c r="B107" s="930"/>
      <c r="C107" s="895"/>
      <c r="D107" s="896" t="s">
        <v>191</v>
      </c>
      <c r="E107" s="1003">
        <v>1437057</v>
      </c>
      <c r="F107" s="1494">
        <v>1447413</v>
      </c>
      <c r="G107" s="898"/>
      <c r="H107" s="1322">
        <v>642571.34074073983</v>
      </c>
      <c r="I107" s="1321">
        <v>625238.98955193115</v>
      </c>
      <c r="J107" s="899"/>
    </row>
    <row r="108" spans="1:10" s="886" customFormat="1" ht="30" customHeight="1" x14ac:dyDescent="0.25">
      <c r="A108" s="923"/>
      <c r="B108" s="930"/>
      <c r="C108" s="895"/>
      <c r="D108" s="896" t="s">
        <v>192</v>
      </c>
      <c r="E108" s="1003">
        <v>54920</v>
      </c>
      <c r="F108" s="1494">
        <v>54910</v>
      </c>
      <c r="G108" s="898"/>
      <c r="H108" s="1322">
        <v>8894.0650597399999</v>
      </c>
      <c r="I108" s="1321">
        <v>8230.2840016999999</v>
      </c>
      <c r="J108" s="899"/>
    </row>
    <row r="109" spans="1:10" s="886" customFormat="1" ht="30" customHeight="1" x14ac:dyDescent="0.25">
      <c r="A109" s="923"/>
      <c r="B109" s="930">
        <v>3.2</v>
      </c>
      <c r="C109" s="895" t="s">
        <v>193</v>
      </c>
      <c r="D109" s="901"/>
      <c r="E109" s="1003">
        <v>704865</v>
      </c>
      <c r="F109" s="1494">
        <v>773011</v>
      </c>
      <c r="G109" s="898">
        <v>-8.8156572157446647</v>
      </c>
      <c r="H109" s="1322">
        <v>65536.986802000014</v>
      </c>
      <c r="I109" s="1316">
        <v>71053.793377999988</v>
      </c>
      <c r="J109" s="898">
        <v>-7.7642674848491815</v>
      </c>
    </row>
    <row r="110" spans="1:10" s="886" customFormat="1" ht="30" customHeight="1" x14ac:dyDescent="0.25">
      <c r="A110" s="923"/>
      <c r="B110" s="930">
        <v>3.3</v>
      </c>
      <c r="C110" s="895" t="s">
        <v>194</v>
      </c>
      <c r="D110" s="901"/>
      <c r="E110" s="1003">
        <v>3164471</v>
      </c>
      <c r="F110" s="1494">
        <v>3099504</v>
      </c>
      <c r="G110" s="897">
        <v>2.0960450446264951</v>
      </c>
      <c r="H110" s="1322">
        <v>11822923.157439783</v>
      </c>
      <c r="I110" s="1316">
        <v>11722130.92096667</v>
      </c>
      <c r="J110" s="899">
        <v>0.85984568123899985</v>
      </c>
    </row>
    <row r="111" spans="1:10" s="886" customFormat="1" ht="30" customHeight="1" x14ac:dyDescent="0.25">
      <c r="A111" s="923"/>
      <c r="B111" s="930">
        <v>3.4</v>
      </c>
      <c r="C111" s="902" t="s">
        <v>498</v>
      </c>
      <c r="D111" s="902"/>
      <c r="E111" s="1003">
        <v>349686</v>
      </c>
      <c r="F111" s="1494">
        <v>315092</v>
      </c>
      <c r="G111" s="897">
        <v>10.979015652571313</v>
      </c>
      <c r="H111" s="1321">
        <v>127653.66834008002</v>
      </c>
      <c r="I111" s="1316">
        <v>115719.30381445</v>
      </c>
      <c r="J111" s="897">
        <v>10.313201110132987</v>
      </c>
    </row>
    <row r="112" spans="1:10" s="886" customFormat="1" ht="30" customHeight="1" x14ac:dyDescent="0.25">
      <c r="A112" s="923"/>
      <c r="B112" s="930">
        <v>3.5</v>
      </c>
      <c r="C112" s="902" t="s">
        <v>499</v>
      </c>
      <c r="D112" s="902"/>
      <c r="E112" s="1003">
        <v>600370</v>
      </c>
      <c r="F112" s="1494">
        <v>544534</v>
      </c>
      <c r="G112" s="897">
        <v>10.253905173965263</v>
      </c>
      <c r="H112" s="1321">
        <v>1445255.1176969402</v>
      </c>
      <c r="I112" s="1316">
        <v>1310079.7602255801</v>
      </c>
      <c r="J112" s="897">
        <v>10.318101353469086</v>
      </c>
    </row>
    <row r="113" spans="1:10" s="886" customFormat="1" ht="30" customHeight="1" x14ac:dyDescent="0.25">
      <c r="A113" s="923"/>
      <c r="B113" s="930">
        <v>3.6</v>
      </c>
      <c r="C113" s="902" t="s">
        <v>500</v>
      </c>
      <c r="D113" s="902"/>
      <c r="E113" s="1003">
        <v>119660</v>
      </c>
      <c r="F113" s="1494">
        <v>117090</v>
      </c>
      <c r="G113" s="899">
        <v>2.1948928174908193</v>
      </c>
      <c r="H113" s="1321">
        <v>92689.892630080009</v>
      </c>
      <c r="I113" s="1316">
        <v>87388.971467530006</v>
      </c>
      <c r="J113" s="897">
        <v>6.0658926103960367</v>
      </c>
    </row>
    <row r="114" spans="1:10" s="886" customFormat="1" ht="30" customHeight="1" x14ac:dyDescent="0.25">
      <c r="A114" s="925"/>
      <c r="B114" s="931">
        <v>3.7</v>
      </c>
      <c r="C114" s="905" t="s">
        <v>501</v>
      </c>
      <c r="D114" s="905"/>
      <c r="E114" s="1005">
        <v>1463517</v>
      </c>
      <c r="F114" s="1317">
        <v>1534050</v>
      </c>
      <c r="G114" s="907">
        <v>-4.5978292754473449</v>
      </c>
      <c r="H114" s="1330">
        <v>3057694.6008508219</v>
      </c>
      <c r="I114" s="1317">
        <v>3199446.6223500199</v>
      </c>
      <c r="J114" s="907">
        <v>-4.4305168434121249</v>
      </c>
    </row>
    <row r="115" spans="1:10" ht="30" customHeight="1" x14ac:dyDescent="0.65">
      <c r="A115" s="1636" t="s">
        <v>585</v>
      </c>
      <c r="B115" s="1636"/>
      <c r="C115" s="1636"/>
      <c r="D115" s="1636"/>
      <c r="E115" s="1021"/>
      <c r="F115" s="1022"/>
      <c r="G115" s="926"/>
      <c r="H115" s="926"/>
      <c r="I115" s="927"/>
      <c r="J115" s="926"/>
    </row>
    <row r="116" spans="1:10" ht="30" customHeight="1" x14ac:dyDescent="0.65">
      <c r="A116" s="1636" t="s">
        <v>662</v>
      </c>
      <c r="B116" s="1636"/>
      <c r="C116" s="1636"/>
      <c r="D116" s="1636"/>
      <c r="E116" s="1023"/>
      <c r="F116" s="1023"/>
      <c r="I116" s="928" t="s">
        <v>207</v>
      </c>
    </row>
  </sheetData>
  <mergeCells count="8">
    <mergeCell ref="A1:D1"/>
    <mergeCell ref="A2:D2"/>
    <mergeCell ref="A116:D116"/>
    <mergeCell ref="A115:D115"/>
    <mergeCell ref="C3:D3"/>
    <mergeCell ref="E3:F3"/>
    <mergeCell ref="H3:I3"/>
    <mergeCell ref="C4:D4"/>
  </mergeCells>
  <printOptions horizontalCentered="1"/>
  <pageMargins left="0.25" right="0.25" top="0.75" bottom="0.75" header="0.3" footer="0.3"/>
  <pageSetup paperSize="9" scale="32" orientation="portrait" r:id="rId1"/>
  <headerFooter alignWithMargins="0"/>
  <rowBreaks count="1" manualBreakCount="1">
    <brk id="54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6" tint="0.79998168889431442"/>
    <pageSetUpPr fitToPage="1"/>
  </sheetPr>
  <dimension ref="A1:E97"/>
  <sheetViews>
    <sheetView view="pageBreakPreview" topLeftCell="A52" zoomScale="90" zoomScaleNormal="90" zoomScaleSheetLayoutView="90" workbookViewId="0">
      <selection activeCell="D2" sqref="D2"/>
    </sheetView>
  </sheetViews>
  <sheetFormatPr defaultRowHeight="21" x14ac:dyDescent="0.4"/>
  <cols>
    <col min="1" max="1" width="7.59765625" style="48" customWidth="1"/>
    <col min="2" max="2" width="8.3984375" style="48" customWidth="1"/>
    <col min="3" max="3" width="19.8984375" style="48" customWidth="1"/>
    <col min="4" max="4" width="25.8984375" style="48" customWidth="1"/>
    <col min="5" max="5" width="31.3984375" style="48" customWidth="1"/>
    <col min="6" max="256" width="9" style="48"/>
    <col min="257" max="257" width="7.59765625" style="48" customWidth="1"/>
    <col min="258" max="258" width="8.3984375" style="48" customWidth="1"/>
    <col min="259" max="260" width="19.8984375" style="48" customWidth="1"/>
    <col min="261" max="261" width="37.59765625" style="48" customWidth="1"/>
    <col min="262" max="512" width="9" style="48"/>
    <col min="513" max="513" width="7.59765625" style="48" customWidth="1"/>
    <col min="514" max="514" width="8.3984375" style="48" customWidth="1"/>
    <col min="515" max="516" width="19.8984375" style="48" customWidth="1"/>
    <col min="517" max="517" width="37.59765625" style="48" customWidth="1"/>
    <col min="518" max="768" width="9" style="48"/>
    <col min="769" max="769" width="7.59765625" style="48" customWidth="1"/>
    <col min="770" max="770" width="8.3984375" style="48" customWidth="1"/>
    <col min="771" max="772" width="19.8984375" style="48" customWidth="1"/>
    <col min="773" max="773" width="37.59765625" style="48" customWidth="1"/>
    <col min="774" max="1024" width="9" style="48"/>
    <col min="1025" max="1025" width="7.59765625" style="48" customWidth="1"/>
    <col min="1026" max="1026" width="8.3984375" style="48" customWidth="1"/>
    <col min="1027" max="1028" width="19.8984375" style="48" customWidth="1"/>
    <col min="1029" max="1029" width="37.59765625" style="48" customWidth="1"/>
    <col min="1030" max="1280" width="9" style="48"/>
    <col min="1281" max="1281" width="7.59765625" style="48" customWidth="1"/>
    <col min="1282" max="1282" width="8.3984375" style="48" customWidth="1"/>
    <col min="1283" max="1284" width="19.8984375" style="48" customWidth="1"/>
    <col min="1285" max="1285" width="37.59765625" style="48" customWidth="1"/>
    <col min="1286" max="1536" width="9" style="48"/>
    <col min="1537" max="1537" width="7.59765625" style="48" customWidth="1"/>
    <col min="1538" max="1538" width="8.3984375" style="48" customWidth="1"/>
    <col min="1539" max="1540" width="19.8984375" style="48" customWidth="1"/>
    <col min="1541" max="1541" width="37.59765625" style="48" customWidth="1"/>
    <col min="1542" max="1792" width="9" style="48"/>
    <col min="1793" max="1793" width="7.59765625" style="48" customWidth="1"/>
    <col min="1794" max="1794" width="8.3984375" style="48" customWidth="1"/>
    <col min="1795" max="1796" width="19.8984375" style="48" customWidth="1"/>
    <col min="1797" max="1797" width="37.59765625" style="48" customWidth="1"/>
    <col min="1798" max="2048" width="9" style="48"/>
    <col min="2049" max="2049" width="7.59765625" style="48" customWidth="1"/>
    <col min="2050" max="2050" width="8.3984375" style="48" customWidth="1"/>
    <col min="2051" max="2052" width="19.8984375" style="48" customWidth="1"/>
    <col min="2053" max="2053" width="37.59765625" style="48" customWidth="1"/>
    <col min="2054" max="2304" width="9" style="48"/>
    <col min="2305" max="2305" width="7.59765625" style="48" customWidth="1"/>
    <col min="2306" max="2306" width="8.3984375" style="48" customWidth="1"/>
    <col min="2307" max="2308" width="19.8984375" style="48" customWidth="1"/>
    <col min="2309" max="2309" width="37.59765625" style="48" customWidth="1"/>
    <col min="2310" max="2560" width="9" style="48"/>
    <col min="2561" max="2561" width="7.59765625" style="48" customWidth="1"/>
    <col min="2562" max="2562" width="8.3984375" style="48" customWidth="1"/>
    <col min="2563" max="2564" width="19.8984375" style="48" customWidth="1"/>
    <col min="2565" max="2565" width="37.59765625" style="48" customWidth="1"/>
    <col min="2566" max="2816" width="9" style="48"/>
    <col min="2817" max="2817" width="7.59765625" style="48" customWidth="1"/>
    <col min="2818" max="2818" width="8.3984375" style="48" customWidth="1"/>
    <col min="2819" max="2820" width="19.8984375" style="48" customWidth="1"/>
    <col min="2821" max="2821" width="37.59765625" style="48" customWidth="1"/>
    <col min="2822" max="3072" width="9" style="48"/>
    <col min="3073" max="3073" width="7.59765625" style="48" customWidth="1"/>
    <col min="3074" max="3074" width="8.3984375" style="48" customWidth="1"/>
    <col min="3075" max="3076" width="19.8984375" style="48" customWidth="1"/>
    <col min="3077" max="3077" width="37.59765625" style="48" customWidth="1"/>
    <col min="3078" max="3328" width="9" style="48"/>
    <col min="3329" max="3329" width="7.59765625" style="48" customWidth="1"/>
    <col min="3330" max="3330" width="8.3984375" style="48" customWidth="1"/>
    <col min="3331" max="3332" width="19.8984375" style="48" customWidth="1"/>
    <col min="3333" max="3333" width="37.59765625" style="48" customWidth="1"/>
    <col min="3334" max="3584" width="9" style="48"/>
    <col min="3585" max="3585" width="7.59765625" style="48" customWidth="1"/>
    <col min="3586" max="3586" width="8.3984375" style="48" customWidth="1"/>
    <col min="3587" max="3588" width="19.8984375" style="48" customWidth="1"/>
    <col min="3589" max="3589" width="37.59765625" style="48" customWidth="1"/>
    <col min="3590" max="3840" width="9" style="48"/>
    <col min="3841" max="3841" width="7.59765625" style="48" customWidth="1"/>
    <col min="3842" max="3842" width="8.3984375" style="48" customWidth="1"/>
    <col min="3843" max="3844" width="19.8984375" style="48" customWidth="1"/>
    <col min="3845" max="3845" width="37.59765625" style="48" customWidth="1"/>
    <col min="3846" max="4096" width="9" style="48"/>
    <col min="4097" max="4097" width="7.59765625" style="48" customWidth="1"/>
    <col min="4098" max="4098" width="8.3984375" style="48" customWidth="1"/>
    <col min="4099" max="4100" width="19.8984375" style="48" customWidth="1"/>
    <col min="4101" max="4101" width="37.59765625" style="48" customWidth="1"/>
    <col min="4102" max="4352" width="9" style="48"/>
    <col min="4353" max="4353" width="7.59765625" style="48" customWidth="1"/>
    <col min="4354" max="4354" width="8.3984375" style="48" customWidth="1"/>
    <col min="4355" max="4356" width="19.8984375" style="48" customWidth="1"/>
    <col min="4357" max="4357" width="37.59765625" style="48" customWidth="1"/>
    <col min="4358" max="4608" width="9" style="48"/>
    <col min="4609" max="4609" width="7.59765625" style="48" customWidth="1"/>
    <col min="4610" max="4610" width="8.3984375" style="48" customWidth="1"/>
    <col min="4611" max="4612" width="19.8984375" style="48" customWidth="1"/>
    <col min="4613" max="4613" width="37.59765625" style="48" customWidth="1"/>
    <col min="4614" max="4864" width="9" style="48"/>
    <col min="4865" max="4865" width="7.59765625" style="48" customWidth="1"/>
    <col min="4866" max="4866" width="8.3984375" style="48" customWidth="1"/>
    <col min="4867" max="4868" width="19.8984375" style="48" customWidth="1"/>
    <col min="4869" max="4869" width="37.59765625" style="48" customWidth="1"/>
    <col min="4870" max="5120" width="9" style="48"/>
    <col min="5121" max="5121" width="7.59765625" style="48" customWidth="1"/>
    <col min="5122" max="5122" width="8.3984375" style="48" customWidth="1"/>
    <col min="5123" max="5124" width="19.8984375" style="48" customWidth="1"/>
    <col min="5125" max="5125" width="37.59765625" style="48" customWidth="1"/>
    <col min="5126" max="5376" width="9" style="48"/>
    <col min="5377" max="5377" width="7.59765625" style="48" customWidth="1"/>
    <col min="5378" max="5378" width="8.3984375" style="48" customWidth="1"/>
    <col min="5379" max="5380" width="19.8984375" style="48" customWidth="1"/>
    <col min="5381" max="5381" width="37.59765625" style="48" customWidth="1"/>
    <col min="5382" max="5632" width="9" style="48"/>
    <col min="5633" max="5633" width="7.59765625" style="48" customWidth="1"/>
    <col min="5634" max="5634" width="8.3984375" style="48" customWidth="1"/>
    <col min="5635" max="5636" width="19.8984375" style="48" customWidth="1"/>
    <col min="5637" max="5637" width="37.59765625" style="48" customWidth="1"/>
    <col min="5638" max="5888" width="9" style="48"/>
    <col min="5889" max="5889" width="7.59765625" style="48" customWidth="1"/>
    <col min="5890" max="5890" width="8.3984375" style="48" customWidth="1"/>
    <col min="5891" max="5892" width="19.8984375" style="48" customWidth="1"/>
    <col min="5893" max="5893" width="37.59765625" style="48" customWidth="1"/>
    <col min="5894" max="6144" width="9" style="48"/>
    <col min="6145" max="6145" width="7.59765625" style="48" customWidth="1"/>
    <col min="6146" max="6146" width="8.3984375" style="48" customWidth="1"/>
    <col min="6147" max="6148" width="19.8984375" style="48" customWidth="1"/>
    <col min="6149" max="6149" width="37.59765625" style="48" customWidth="1"/>
    <col min="6150" max="6400" width="9" style="48"/>
    <col min="6401" max="6401" width="7.59765625" style="48" customWidth="1"/>
    <col min="6402" max="6402" width="8.3984375" style="48" customWidth="1"/>
    <col min="6403" max="6404" width="19.8984375" style="48" customWidth="1"/>
    <col min="6405" max="6405" width="37.59765625" style="48" customWidth="1"/>
    <col min="6406" max="6656" width="9" style="48"/>
    <col min="6657" max="6657" width="7.59765625" style="48" customWidth="1"/>
    <col min="6658" max="6658" width="8.3984375" style="48" customWidth="1"/>
    <col min="6659" max="6660" width="19.8984375" style="48" customWidth="1"/>
    <col min="6661" max="6661" width="37.59765625" style="48" customWidth="1"/>
    <col min="6662" max="6912" width="9" style="48"/>
    <col min="6913" max="6913" width="7.59765625" style="48" customWidth="1"/>
    <col min="6914" max="6914" width="8.3984375" style="48" customWidth="1"/>
    <col min="6915" max="6916" width="19.8984375" style="48" customWidth="1"/>
    <col min="6917" max="6917" width="37.59765625" style="48" customWidth="1"/>
    <col min="6918" max="7168" width="9" style="48"/>
    <col min="7169" max="7169" width="7.59765625" style="48" customWidth="1"/>
    <col min="7170" max="7170" width="8.3984375" style="48" customWidth="1"/>
    <col min="7171" max="7172" width="19.8984375" style="48" customWidth="1"/>
    <col min="7173" max="7173" width="37.59765625" style="48" customWidth="1"/>
    <col min="7174" max="7424" width="9" style="48"/>
    <col min="7425" max="7425" width="7.59765625" style="48" customWidth="1"/>
    <col min="7426" max="7426" width="8.3984375" style="48" customWidth="1"/>
    <col min="7427" max="7428" width="19.8984375" style="48" customWidth="1"/>
    <col min="7429" max="7429" width="37.59765625" style="48" customWidth="1"/>
    <col min="7430" max="7680" width="9" style="48"/>
    <col min="7681" max="7681" width="7.59765625" style="48" customWidth="1"/>
    <col min="7682" max="7682" width="8.3984375" style="48" customWidth="1"/>
    <col min="7683" max="7684" width="19.8984375" style="48" customWidth="1"/>
    <col min="7685" max="7685" width="37.59765625" style="48" customWidth="1"/>
    <col min="7686" max="7936" width="9" style="48"/>
    <col min="7937" max="7937" width="7.59765625" style="48" customWidth="1"/>
    <col min="7938" max="7938" width="8.3984375" style="48" customWidth="1"/>
    <col min="7939" max="7940" width="19.8984375" style="48" customWidth="1"/>
    <col min="7941" max="7941" width="37.59765625" style="48" customWidth="1"/>
    <col min="7942" max="8192" width="9" style="48"/>
    <col min="8193" max="8193" width="7.59765625" style="48" customWidth="1"/>
    <col min="8194" max="8194" width="8.3984375" style="48" customWidth="1"/>
    <col min="8195" max="8196" width="19.8984375" style="48" customWidth="1"/>
    <col min="8197" max="8197" width="37.59765625" style="48" customWidth="1"/>
    <col min="8198" max="8448" width="9" style="48"/>
    <col min="8449" max="8449" width="7.59765625" style="48" customWidth="1"/>
    <col min="8450" max="8450" width="8.3984375" style="48" customWidth="1"/>
    <col min="8451" max="8452" width="19.8984375" style="48" customWidth="1"/>
    <col min="8453" max="8453" width="37.59765625" style="48" customWidth="1"/>
    <col min="8454" max="8704" width="9" style="48"/>
    <col min="8705" max="8705" width="7.59765625" style="48" customWidth="1"/>
    <col min="8706" max="8706" width="8.3984375" style="48" customWidth="1"/>
    <col min="8707" max="8708" width="19.8984375" style="48" customWidth="1"/>
    <col min="8709" max="8709" width="37.59765625" style="48" customWidth="1"/>
    <col min="8710" max="8960" width="9" style="48"/>
    <col min="8961" max="8961" width="7.59765625" style="48" customWidth="1"/>
    <col min="8962" max="8962" width="8.3984375" style="48" customWidth="1"/>
    <col min="8963" max="8964" width="19.8984375" style="48" customWidth="1"/>
    <col min="8965" max="8965" width="37.59765625" style="48" customWidth="1"/>
    <col min="8966" max="9216" width="9" style="48"/>
    <col min="9217" max="9217" width="7.59765625" style="48" customWidth="1"/>
    <col min="9218" max="9218" width="8.3984375" style="48" customWidth="1"/>
    <col min="9219" max="9220" width="19.8984375" style="48" customWidth="1"/>
    <col min="9221" max="9221" width="37.59765625" style="48" customWidth="1"/>
    <col min="9222" max="9472" width="9" style="48"/>
    <col min="9473" max="9473" width="7.59765625" style="48" customWidth="1"/>
    <col min="9474" max="9474" width="8.3984375" style="48" customWidth="1"/>
    <col min="9475" max="9476" width="19.8984375" style="48" customWidth="1"/>
    <col min="9477" max="9477" width="37.59765625" style="48" customWidth="1"/>
    <col min="9478" max="9728" width="9" style="48"/>
    <col min="9729" max="9729" width="7.59765625" style="48" customWidth="1"/>
    <col min="9730" max="9730" width="8.3984375" style="48" customWidth="1"/>
    <col min="9731" max="9732" width="19.8984375" style="48" customWidth="1"/>
    <col min="9733" max="9733" width="37.59765625" style="48" customWidth="1"/>
    <col min="9734" max="9984" width="9" style="48"/>
    <col min="9985" max="9985" width="7.59765625" style="48" customWidth="1"/>
    <col min="9986" max="9986" width="8.3984375" style="48" customWidth="1"/>
    <col min="9987" max="9988" width="19.8984375" style="48" customWidth="1"/>
    <col min="9989" max="9989" width="37.59765625" style="48" customWidth="1"/>
    <col min="9990" max="10240" width="9" style="48"/>
    <col min="10241" max="10241" width="7.59765625" style="48" customWidth="1"/>
    <col min="10242" max="10242" width="8.3984375" style="48" customWidth="1"/>
    <col min="10243" max="10244" width="19.8984375" style="48" customWidth="1"/>
    <col min="10245" max="10245" width="37.59765625" style="48" customWidth="1"/>
    <col min="10246" max="10496" width="9" style="48"/>
    <col min="10497" max="10497" width="7.59765625" style="48" customWidth="1"/>
    <col min="10498" max="10498" width="8.3984375" style="48" customWidth="1"/>
    <col min="10499" max="10500" width="19.8984375" style="48" customWidth="1"/>
    <col min="10501" max="10501" width="37.59765625" style="48" customWidth="1"/>
    <col min="10502" max="10752" width="9" style="48"/>
    <col min="10753" max="10753" width="7.59765625" style="48" customWidth="1"/>
    <col min="10754" max="10754" width="8.3984375" style="48" customWidth="1"/>
    <col min="10755" max="10756" width="19.8984375" style="48" customWidth="1"/>
    <col min="10757" max="10757" width="37.59765625" style="48" customWidth="1"/>
    <col min="10758" max="11008" width="9" style="48"/>
    <col min="11009" max="11009" width="7.59765625" style="48" customWidth="1"/>
    <col min="11010" max="11010" width="8.3984375" style="48" customWidth="1"/>
    <col min="11011" max="11012" width="19.8984375" style="48" customWidth="1"/>
    <col min="11013" max="11013" width="37.59765625" style="48" customWidth="1"/>
    <col min="11014" max="11264" width="9" style="48"/>
    <col min="11265" max="11265" width="7.59765625" style="48" customWidth="1"/>
    <col min="11266" max="11266" width="8.3984375" style="48" customWidth="1"/>
    <col min="11267" max="11268" width="19.8984375" style="48" customWidth="1"/>
    <col min="11269" max="11269" width="37.59765625" style="48" customWidth="1"/>
    <col min="11270" max="11520" width="9" style="48"/>
    <col min="11521" max="11521" width="7.59765625" style="48" customWidth="1"/>
    <col min="11522" max="11522" width="8.3984375" style="48" customWidth="1"/>
    <col min="11523" max="11524" width="19.8984375" style="48" customWidth="1"/>
    <col min="11525" max="11525" width="37.59765625" style="48" customWidth="1"/>
    <col min="11526" max="11776" width="9" style="48"/>
    <col min="11777" max="11777" width="7.59765625" style="48" customWidth="1"/>
    <col min="11778" max="11778" width="8.3984375" style="48" customWidth="1"/>
    <col min="11779" max="11780" width="19.8984375" style="48" customWidth="1"/>
    <col min="11781" max="11781" width="37.59765625" style="48" customWidth="1"/>
    <col min="11782" max="12032" width="9" style="48"/>
    <col min="12033" max="12033" width="7.59765625" style="48" customWidth="1"/>
    <col min="12034" max="12034" width="8.3984375" style="48" customWidth="1"/>
    <col min="12035" max="12036" width="19.8984375" style="48" customWidth="1"/>
    <col min="12037" max="12037" width="37.59765625" style="48" customWidth="1"/>
    <col min="12038" max="12288" width="9" style="48"/>
    <col min="12289" max="12289" width="7.59765625" style="48" customWidth="1"/>
    <col min="12290" max="12290" width="8.3984375" style="48" customWidth="1"/>
    <col min="12291" max="12292" width="19.8984375" style="48" customWidth="1"/>
    <col min="12293" max="12293" width="37.59765625" style="48" customWidth="1"/>
    <col min="12294" max="12544" width="9" style="48"/>
    <col min="12545" max="12545" width="7.59765625" style="48" customWidth="1"/>
    <col min="12546" max="12546" width="8.3984375" style="48" customWidth="1"/>
    <col min="12547" max="12548" width="19.8984375" style="48" customWidth="1"/>
    <col min="12549" max="12549" width="37.59765625" style="48" customWidth="1"/>
    <col min="12550" max="12800" width="9" style="48"/>
    <col min="12801" max="12801" width="7.59765625" style="48" customWidth="1"/>
    <col min="12802" max="12802" width="8.3984375" style="48" customWidth="1"/>
    <col min="12803" max="12804" width="19.8984375" style="48" customWidth="1"/>
    <col min="12805" max="12805" width="37.59765625" style="48" customWidth="1"/>
    <col min="12806" max="13056" width="9" style="48"/>
    <col min="13057" max="13057" width="7.59765625" style="48" customWidth="1"/>
    <col min="13058" max="13058" width="8.3984375" style="48" customWidth="1"/>
    <col min="13059" max="13060" width="19.8984375" style="48" customWidth="1"/>
    <col min="13061" max="13061" width="37.59765625" style="48" customWidth="1"/>
    <col min="13062" max="13312" width="9" style="48"/>
    <col min="13313" max="13313" width="7.59765625" style="48" customWidth="1"/>
    <col min="13314" max="13314" width="8.3984375" style="48" customWidth="1"/>
    <col min="13315" max="13316" width="19.8984375" style="48" customWidth="1"/>
    <col min="13317" max="13317" width="37.59765625" style="48" customWidth="1"/>
    <col min="13318" max="13568" width="9" style="48"/>
    <col min="13569" max="13569" width="7.59765625" style="48" customWidth="1"/>
    <col min="13570" max="13570" width="8.3984375" style="48" customWidth="1"/>
    <col min="13571" max="13572" width="19.8984375" style="48" customWidth="1"/>
    <col min="13573" max="13573" width="37.59765625" style="48" customWidth="1"/>
    <col min="13574" max="13824" width="9" style="48"/>
    <col min="13825" max="13825" width="7.59765625" style="48" customWidth="1"/>
    <col min="13826" max="13826" width="8.3984375" style="48" customWidth="1"/>
    <col min="13827" max="13828" width="19.8984375" style="48" customWidth="1"/>
    <col min="13829" max="13829" width="37.59765625" style="48" customWidth="1"/>
    <col min="13830" max="14080" width="9" style="48"/>
    <col min="14081" max="14081" width="7.59765625" style="48" customWidth="1"/>
    <col min="14082" max="14082" width="8.3984375" style="48" customWidth="1"/>
    <col min="14083" max="14084" width="19.8984375" style="48" customWidth="1"/>
    <col min="14085" max="14085" width="37.59765625" style="48" customWidth="1"/>
    <col min="14086" max="14336" width="9" style="48"/>
    <col min="14337" max="14337" width="7.59765625" style="48" customWidth="1"/>
    <col min="14338" max="14338" width="8.3984375" style="48" customWidth="1"/>
    <col min="14339" max="14340" width="19.8984375" style="48" customWidth="1"/>
    <col min="14341" max="14341" width="37.59765625" style="48" customWidth="1"/>
    <col min="14342" max="14592" width="9" style="48"/>
    <col min="14593" max="14593" width="7.59765625" style="48" customWidth="1"/>
    <col min="14594" max="14594" width="8.3984375" style="48" customWidth="1"/>
    <col min="14595" max="14596" width="19.8984375" style="48" customWidth="1"/>
    <col min="14597" max="14597" width="37.59765625" style="48" customWidth="1"/>
    <col min="14598" max="14848" width="9" style="48"/>
    <col min="14849" max="14849" width="7.59765625" style="48" customWidth="1"/>
    <col min="14850" max="14850" width="8.3984375" style="48" customWidth="1"/>
    <col min="14851" max="14852" width="19.8984375" style="48" customWidth="1"/>
    <col min="14853" max="14853" width="37.59765625" style="48" customWidth="1"/>
    <col min="14854" max="15104" width="9" style="48"/>
    <col min="15105" max="15105" width="7.59765625" style="48" customWidth="1"/>
    <col min="15106" max="15106" width="8.3984375" style="48" customWidth="1"/>
    <col min="15107" max="15108" width="19.8984375" style="48" customWidth="1"/>
    <col min="15109" max="15109" width="37.59765625" style="48" customWidth="1"/>
    <col min="15110" max="15360" width="9" style="48"/>
    <col min="15361" max="15361" width="7.59765625" style="48" customWidth="1"/>
    <col min="15362" max="15362" width="8.3984375" style="48" customWidth="1"/>
    <col min="15363" max="15364" width="19.8984375" style="48" customWidth="1"/>
    <col min="15365" max="15365" width="37.59765625" style="48" customWidth="1"/>
    <col min="15366" max="15616" width="9" style="48"/>
    <col min="15617" max="15617" width="7.59765625" style="48" customWidth="1"/>
    <col min="15618" max="15618" width="8.3984375" style="48" customWidth="1"/>
    <col min="15619" max="15620" width="19.8984375" style="48" customWidth="1"/>
    <col min="15621" max="15621" width="37.59765625" style="48" customWidth="1"/>
    <col min="15622" max="15872" width="9" style="48"/>
    <col min="15873" max="15873" width="7.59765625" style="48" customWidth="1"/>
    <col min="15874" max="15874" width="8.3984375" style="48" customWidth="1"/>
    <col min="15875" max="15876" width="19.8984375" style="48" customWidth="1"/>
    <col min="15877" max="15877" width="37.59765625" style="48" customWidth="1"/>
    <col min="15878" max="16128" width="9" style="48"/>
    <col min="16129" max="16129" width="7.59765625" style="48" customWidth="1"/>
    <col min="16130" max="16130" width="8.3984375" style="48" customWidth="1"/>
    <col min="16131" max="16132" width="19.8984375" style="48" customWidth="1"/>
    <col min="16133" max="16133" width="37.59765625" style="48" customWidth="1"/>
    <col min="16134" max="16384" width="9" style="48"/>
  </cols>
  <sheetData>
    <row r="1" spans="1:5" s="51" customFormat="1" ht="28.8" x14ac:dyDescent="0.55000000000000004">
      <c r="A1" s="823" t="s">
        <v>933</v>
      </c>
      <c r="B1" s="1629"/>
    </row>
    <row r="2" spans="1:5" s="51" customFormat="1" ht="28.8" x14ac:dyDescent="0.55000000000000004">
      <c r="A2" s="824" t="s">
        <v>996</v>
      </c>
      <c r="B2" s="1629"/>
    </row>
    <row r="3" spans="1:5" x14ac:dyDescent="0.4">
      <c r="A3" s="356"/>
      <c r="D3" s="357"/>
      <c r="E3" s="358" t="s">
        <v>249</v>
      </c>
    </row>
    <row r="4" spans="1:5" s="150" customFormat="1" ht="33" customHeight="1" x14ac:dyDescent="0.25">
      <c r="A4" s="1903" t="s">
        <v>794</v>
      </c>
      <c r="B4" s="1904"/>
      <c r="C4" s="1907" t="s">
        <v>865</v>
      </c>
      <c r="D4" s="1907" t="s">
        <v>866</v>
      </c>
      <c r="E4" s="1891" t="s">
        <v>867</v>
      </c>
    </row>
    <row r="5" spans="1:5" s="150" customFormat="1" ht="33" customHeight="1" x14ac:dyDescent="0.25">
      <c r="A5" s="1905"/>
      <c r="B5" s="1906"/>
      <c r="C5" s="1908"/>
      <c r="D5" s="1908"/>
      <c r="E5" s="1892"/>
    </row>
    <row r="6" spans="1:5" ht="21.6" hidden="1" x14ac:dyDescent="0.4">
      <c r="A6" s="373">
        <v>2527</v>
      </c>
      <c r="B6" s="374" t="s">
        <v>278</v>
      </c>
      <c r="C6" s="375">
        <v>12442543</v>
      </c>
      <c r="D6" s="375">
        <v>1310799</v>
      </c>
      <c r="E6" s="376"/>
    </row>
    <row r="7" spans="1:5" ht="21.6" hidden="1" x14ac:dyDescent="0.4">
      <c r="A7" s="373">
        <v>2528</v>
      </c>
      <c r="B7" s="374" t="s">
        <v>279</v>
      </c>
      <c r="C7" s="375">
        <v>14550022</v>
      </c>
      <c r="D7" s="375">
        <v>1491022</v>
      </c>
      <c r="E7" s="377">
        <v>0.11693582619686974</v>
      </c>
    </row>
    <row r="8" spans="1:5" ht="21.6" hidden="1" x14ac:dyDescent="0.4">
      <c r="A8" s="373">
        <v>2529</v>
      </c>
      <c r="B8" s="374" t="s">
        <v>280</v>
      </c>
      <c r="C8" s="378">
        <v>17024677</v>
      </c>
      <c r="D8" s="379">
        <v>1601789</v>
      </c>
      <c r="E8" s="380">
        <v>0.10688244818404352</v>
      </c>
    </row>
    <row r="9" spans="1:5" ht="21.6" hidden="1" x14ac:dyDescent="0.4">
      <c r="A9" s="373">
        <v>2530</v>
      </c>
      <c r="B9" s="374" t="s">
        <v>281</v>
      </c>
      <c r="C9" s="378">
        <v>20169561</v>
      </c>
      <c r="D9" s="379">
        <v>1657019</v>
      </c>
      <c r="E9" s="380">
        <v>9.3255412023096118E-2</v>
      </c>
    </row>
    <row r="10" spans="1:5" ht="21.6" hidden="1" x14ac:dyDescent="0.4">
      <c r="A10" s="373">
        <v>2531</v>
      </c>
      <c r="B10" s="374" t="s">
        <v>282</v>
      </c>
      <c r="C10" s="378">
        <v>24613240</v>
      </c>
      <c r="D10" s="379">
        <v>1986724</v>
      </c>
      <c r="E10" s="380">
        <v>9.2846080261048222E-2</v>
      </c>
    </row>
    <row r="11" spans="1:5" ht="21.6" hidden="1" x14ac:dyDescent="0.4">
      <c r="A11" s="373">
        <v>2532</v>
      </c>
      <c r="B11" s="374" t="s">
        <v>283</v>
      </c>
      <c r="C11" s="378">
        <v>31486820</v>
      </c>
      <c r="D11" s="379">
        <v>2641713</v>
      </c>
      <c r="E11" s="380">
        <v>9.8832573330409942E-2</v>
      </c>
    </row>
    <row r="12" spans="1:5" ht="21.6" hidden="1" x14ac:dyDescent="0.4">
      <c r="A12" s="373">
        <v>2533</v>
      </c>
      <c r="B12" s="374" t="s">
        <v>284</v>
      </c>
      <c r="C12" s="378">
        <v>39689525</v>
      </c>
      <c r="D12" s="379">
        <v>3679584</v>
      </c>
      <c r="E12" s="381">
        <v>9.2709197200016885E-2</v>
      </c>
    </row>
    <row r="13" spans="1:5" ht="21.6" hidden="1" x14ac:dyDescent="0.4">
      <c r="A13" s="373">
        <v>2534</v>
      </c>
      <c r="B13" s="374" t="s">
        <v>285</v>
      </c>
      <c r="C13" s="382">
        <v>50088.726000000002</v>
      </c>
      <c r="D13" s="378">
        <v>4900.2910000000002</v>
      </c>
      <c r="E13" s="381">
        <v>9.783221477823173E-2</v>
      </c>
    </row>
    <row r="14" spans="1:5" ht="21.6" hidden="1" x14ac:dyDescent="0.4">
      <c r="A14" s="373">
        <v>2535</v>
      </c>
      <c r="B14" s="374" t="s">
        <v>286</v>
      </c>
      <c r="C14" s="382">
        <v>63066.516000000003</v>
      </c>
      <c r="D14" s="378">
        <v>5631.9229999999998</v>
      </c>
      <c r="E14" s="381">
        <v>8.9301317992577858E-2</v>
      </c>
    </row>
    <row r="15" spans="1:5" ht="21.6" hidden="1" x14ac:dyDescent="0.4">
      <c r="A15" s="373">
        <v>2536</v>
      </c>
      <c r="B15" s="374" t="s">
        <v>287</v>
      </c>
      <c r="C15" s="382">
        <v>91002.778000000006</v>
      </c>
      <c r="D15" s="378">
        <v>6529.4250000000002</v>
      </c>
      <c r="E15" s="381">
        <v>7.1749732738928026E-2</v>
      </c>
    </row>
    <row r="16" spans="1:5" ht="21.6" hidden="1" x14ac:dyDescent="0.4">
      <c r="A16" s="373">
        <v>2537</v>
      </c>
      <c r="B16" s="374" t="s">
        <v>288</v>
      </c>
      <c r="C16" s="382">
        <v>105345.44500000001</v>
      </c>
      <c r="D16" s="378">
        <v>7328.2179999999998</v>
      </c>
      <c r="E16" s="381">
        <v>6.9563691149626822E-2</v>
      </c>
    </row>
    <row r="17" spans="1:5" ht="21.6" hidden="1" x14ac:dyDescent="0.4">
      <c r="A17" s="373">
        <v>2538</v>
      </c>
      <c r="B17" s="374" t="s">
        <v>289</v>
      </c>
      <c r="C17" s="382">
        <v>123683.173</v>
      </c>
      <c r="D17" s="378">
        <v>8899.3279999999995</v>
      </c>
      <c r="E17" s="381">
        <v>7.1952617192316048E-2</v>
      </c>
    </row>
    <row r="18" spans="1:5" ht="21.6" hidden="1" x14ac:dyDescent="0.4">
      <c r="A18" s="373">
        <v>2539</v>
      </c>
      <c r="B18" s="374" t="s">
        <v>290</v>
      </c>
      <c r="C18" s="382">
        <v>129274.21799999999</v>
      </c>
      <c r="D18" s="378">
        <v>10786.834999999999</v>
      </c>
      <c r="E18" s="381">
        <v>8.3441502620421965E-2</v>
      </c>
    </row>
    <row r="19" spans="1:5" ht="21.6" hidden="1" x14ac:dyDescent="0.4">
      <c r="A19" s="373">
        <v>2540</v>
      </c>
      <c r="B19" s="374" t="s">
        <v>291</v>
      </c>
      <c r="C19" s="382">
        <v>141728.671</v>
      </c>
      <c r="D19" s="378">
        <v>11997.332</v>
      </c>
      <c r="E19" s="381">
        <v>8.4649999998941641E-2</v>
      </c>
    </row>
    <row r="20" spans="1:5" ht="21.6" hidden="1" x14ac:dyDescent="0.4">
      <c r="A20" s="373">
        <v>2541</v>
      </c>
      <c r="B20" s="374" t="s">
        <v>292</v>
      </c>
      <c r="C20" s="382">
        <v>161491.402</v>
      </c>
      <c r="D20" s="378">
        <v>14378.21</v>
      </c>
      <c r="E20" s="381">
        <v>8.9033904108405712E-2</v>
      </c>
    </row>
    <row r="21" spans="1:5" ht="21.6" hidden="1" x14ac:dyDescent="0.4">
      <c r="A21" s="373">
        <v>2542</v>
      </c>
      <c r="B21" s="374" t="s">
        <v>293</v>
      </c>
      <c r="C21" s="382">
        <v>192960.68089700001</v>
      </c>
      <c r="D21" s="378">
        <v>13337.735000000001</v>
      </c>
      <c r="E21" s="381">
        <v>6.9121517077976716E-2</v>
      </c>
    </row>
    <row r="22" spans="1:5" ht="21.6" hidden="1" x14ac:dyDescent="0.4">
      <c r="A22" s="373">
        <v>2543</v>
      </c>
      <c r="B22" s="374" t="s">
        <v>294</v>
      </c>
      <c r="C22" s="382">
        <v>217942</v>
      </c>
      <c r="D22" s="378">
        <v>13910</v>
      </c>
      <c r="E22" s="381">
        <v>6.0299999999999999E-2</v>
      </c>
    </row>
    <row r="23" spans="1:5" ht="21.6" hidden="1" x14ac:dyDescent="0.4">
      <c r="A23" s="373">
        <v>2544</v>
      </c>
      <c r="B23" s="374" t="s">
        <v>295</v>
      </c>
      <c r="C23" s="382">
        <v>260266.48219813698</v>
      </c>
      <c r="D23" s="378">
        <v>15372.533933610001</v>
      </c>
      <c r="E23" s="381">
        <v>6.652766775266597E-2</v>
      </c>
    </row>
    <row r="24" spans="1:5" ht="21.6" hidden="1" x14ac:dyDescent="0.4">
      <c r="A24" s="373">
        <v>2546</v>
      </c>
      <c r="B24" s="374" t="s">
        <v>296</v>
      </c>
      <c r="C24" s="382">
        <v>417922.2157518653</v>
      </c>
      <c r="D24" s="378">
        <v>19021.875083670002</v>
      </c>
      <c r="E24" s="381">
        <v>6.5120480521691698E-2</v>
      </c>
    </row>
    <row r="25" spans="1:5" ht="21.6" hidden="1" x14ac:dyDescent="0.4">
      <c r="A25" s="373">
        <v>2547</v>
      </c>
      <c r="B25" s="374" t="s">
        <v>297</v>
      </c>
      <c r="C25" s="382">
        <v>491388.38409324351</v>
      </c>
      <c r="D25" s="378">
        <v>22539.46460992</v>
      </c>
      <c r="E25" s="381">
        <v>6.22278227697547E-2</v>
      </c>
    </row>
    <row r="26" spans="1:5" ht="21.6" hidden="1" x14ac:dyDescent="0.4">
      <c r="A26" s="373">
        <v>2548</v>
      </c>
      <c r="B26" s="374" t="s">
        <v>298</v>
      </c>
      <c r="C26" s="382">
        <v>583781.52326503699</v>
      </c>
      <c r="D26" s="378">
        <v>26983.340716460007</v>
      </c>
      <c r="E26" s="381">
        <v>5.9085400901934697E-2</v>
      </c>
    </row>
    <row r="27" spans="1:5" ht="21.6" hidden="1" x14ac:dyDescent="0.4">
      <c r="A27" s="373">
        <v>2549</v>
      </c>
      <c r="B27" s="374" t="s">
        <v>299</v>
      </c>
      <c r="C27" s="382">
        <v>666244.52964208601</v>
      </c>
      <c r="D27" s="378">
        <v>32234.712342629999</v>
      </c>
      <c r="E27" s="381">
        <v>5.9047959887988187E-2</v>
      </c>
    </row>
    <row r="28" spans="1:5" ht="21.6" hidden="1" x14ac:dyDescent="0.4">
      <c r="A28" s="373">
        <v>2550</v>
      </c>
      <c r="B28" s="374" t="s">
        <v>300</v>
      </c>
      <c r="C28" s="382">
        <v>775562.33376210288</v>
      </c>
      <c r="D28" s="378">
        <v>36791.368565559998</v>
      </c>
      <c r="E28" s="381">
        <v>6.0742854945023531E-2</v>
      </c>
    </row>
    <row r="29" spans="1:5" ht="21.6" hidden="1" x14ac:dyDescent="0.4">
      <c r="A29" s="373">
        <v>2551</v>
      </c>
      <c r="B29" s="374" t="s">
        <v>301</v>
      </c>
      <c r="C29" s="382">
        <v>846105.21904266777</v>
      </c>
      <c r="D29" s="378">
        <v>43044.136761329981</v>
      </c>
      <c r="E29" s="381">
        <v>5.2167598378596039E-2</v>
      </c>
    </row>
    <row r="30" spans="1:5" ht="21.6" hidden="1" x14ac:dyDescent="0.4">
      <c r="A30" s="373">
        <v>2552</v>
      </c>
      <c r="B30" s="383" t="s">
        <v>302</v>
      </c>
      <c r="C30" s="382">
        <v>995033.69509934064</v>
      </c>
      <c r="D30" s="378">
        <v>46460.02985911</v>
      </c>
      <c r="E30" s="381">
        <v>4.5920787178557888E-2</v>
      </c>
    </row>
    <row r="31" spans="1:5" ht="21.6" hidden="1" x14ac:dyDescent="0.4">
      <c r="A31" s="373">
        <v>2553</v>
      </c>
      <c r="B31" s="383" t="s">
        <v>303</v>
      </c>
      <c r="C31" s="382">
        <v>1181850.5832990638</v>
      </c>
      <c r="D31" s="378">
        <v>52052.313621413996</v>
      </c>
      <c r="E31" s="381">
        <v>5.8343322165004548E-2</v>
      </c>
    </row>
    <row r="32" spans="1:5" ht="21.6" hidden="1" x14ac:dyDescent="0.4">
      <c r="A32" s="373">
        <v>2554</v>
      </c>
      <c r="B32" s="374" t="s">
        <v>304</v>
      </c>
      <c r="C32" s="382">
        <v>1414064</v>
      </c>
      <c r="D32" s="378">
        <v>59034</v>
      </c>
      <c r="E32" s="545">
        <v>5.6000000000000001E-2</v>
      </c>
    </row>
    <row r="33" spans="1:5" ht="21.6" hidden="1" x14ac:dyDescent="0.4">
      <c r="A33" s="373">
        <v>2555</v>
      </c>
      <c r="B33" s="374" t="s">
        <v>305</v>
      </c>
      <c r="C33" s="382">
        <v>1628959</v>
      </c>
      <c r="D33" s="378">
        <v>65574</v>
      </c>
      <c r="E33" s="545">
        <v>5.3999999999999999E-2</v>
      </c>
    </row>
    <row r="34" spans="1:5" ht="21.6" hidden="1" x14ac:dyDescent="0.4">
      <c r="A34" s="373">
        <v>2556</v>
      </c>
      <c r="B34" s="374" t="s">
        <v>306</v>
      </c>
      <c r="C34" s="382">
        <v>1789210.1335523303</v>
      </c>
      <c r="D34" s="378">
        <v>75423.045642299985</v>
      </c>
      <c r="E34" s="545">
        <v>5.0631167517477794E-2</v>
      </c>
    </row>
    <row r="35" spans="1:5" ht="21.6" hidden="1" x14ac:dyDescent="0.4">
      <c r="A35" s="373">
        <v>2557</v>
      </c>
      <c r="B35" s="374" t="s">
        <v>307</v>
      </c>
      <c r="C35" s="382">
        <v>2150918.8384485245</v>
      </c>
      <c r="D35" s="378">
        <v>84933.643287480008</v>
      </c>
      <c r="E35" s="545">
        <v>4.5509770732281782E-2</v>
      </c>
    </row>
    <row r="36" spans="1:5" ht="21.6" hidden="1" x14ac:dyDescent="0.4">
      <c r="A36" s="373">
        <v>2558</v>
      </c>
      <c r="B36" s="374" t="s">
        <v>310</v>
      </c>
      <c r="C36" s="382">
        <v>2467453.6033803476</v>
      </c>
      <c r="D36" s="378">
        <v>91134.102752720355</v>
      </c>
      <c r="E36" s="545">
        <v>3.9453968029401723E-2</v>
      </c>
    </row>
    <row r="37" spans="1:5" ht="21.6" hidden="1" x14ac:dyDescent="0.4">
      <c r="A37" s="373">
        <v>2559</v>
      </c>
      <c r="B37" s="374" t="s">
        <v>634</v>
      </c>
      <c r="C37" s="382">
        <v>2774195.6803212622</v>
      </c>
      <c r="D37" s="378">
        <v>103423.83368269401</v>
      </c>
      <c r="E37" s="545">
        <v>3.9462324961069099E-2</v>
      </c>
    </row>
    <row r="38" spans="1:5" ht="21.6" hidden="1" x14ac:dyDescent="0.4">
      <c r="A38" s="373">
        <v>2560</v>
      </c>
      <c r="B38" s="374" t="s">
        <v>637</v>
      </c>
      <c r="C38" s="382">
        <v>3164127.233545037</v>
      </c>
      <c r="D38" s="378">
        <v>111309.11568602599</v>
      </c>
      <c r="E38" s="545">
        <v>3.7488401119485537E-2</v>
      </c>
    </row>
    <row r="39" spans="1:5" ht="21.6" x14ac:dyDescent="0.4">
      <c r="A39" s="373">
        <v>2561</v>
      </c>
      <c r="B39" s="374" t="s">
        <v>651</v>
      </c>
      <c r="C39" s="382">
        <v>3347580.2050626599</v>
      </c>
      <c r="D39" s="378">
        <v>119634.64953290099</v>
      </c>
      <c r="E39" s="545">
        <v>3.6744479281606283E-2</v>
      </c>
    </row>
    <row r="40" spans="1:5" ht="21.6" x14ac:dyDescent="0.4">
      <c r="A40" s="373">
        <v>2562</v>
      </c>
      <c r="B40" s="374" t="s">
        <v>661</v>
      </c>
      <c r="C40" s="382">
        <v>3944306.8385151834</v>
      </c>
      <c r="D40" s="378">
        <v>126823.00785148</v>
      </c>
      <c r="E40" s="545">
        <v>3.4784687994632711E-2</v>
      </c>
    </row>
    <row r="41" spans="1:5" ht="21.6" x14ac:dyDescent="0.4">
      <c r="A41" s="373">
        <v>2563</v>
      </c>
      <c r="B41" s="374" t="s">
        <v>663</v>
      </c>
      <c r="C41" s="382">
        <v>4629314.5649273396</v>
      </c>
      <c r="D41" s="378">
        <v>122811.47597445206</v>
      </c>
      <c r="E41" s="545">
        <v>2.8648681856919923E-2</v>
      </c>
    </row>
    <row r="42" spans="1:5" ht="21.6" x14ac:dyDescent="0.4">
      <c r="A42" s="373">
        <v>2564</v>
      </c>
      <c r="B42" s="374" t="s">
        <v>689</v>
      </c>
      <c r="C42" s="382">
        <v>4055108.6971519273</v>
      </c>
      <c r="D42" s="378">
        <v>121512.86573180267</v>
      </c>
      <c r="E42" s="545">
        <v>2.7984095676771393E-2</v>
      </c>
    </row>
    <row r="43" spans="1:5" ht="21.6" x14ac:dyDescent="0.4">
      <c r="A43" s="373">
        <v>2565</v>
      </c>
      <c r="B43" s="374" t="s">
        <v>992</v>
      </c>
      <c r="C43" s="382">
        <v>3817211.0447059842</v>
      </c>
      <c r="D43" s="378">
        <v>123241.39098153681</v>
      </c>
      <c r="E43" s="545">
        <v>3.4844930656442542E-2</v>
      </c>
    </row>
    <row r="44" spans="1:5" ht="21.6" x14ac:dyDescent="0.4">
      <c r="A44" s="373">
        <v>2566</v>
      </c>
      <c r="B44" s="374" t="s">
        <v>970</v>
      </c>
      <c r="C44" s="382">
        <v>3927026.2549266783</v>
      </c>
      <c r="D44" s="378">
        <v>124850.7103200764</v>
      </c>
      <c r="E44" s="545">
        <v>3.1454988815647629E-2</v>
      </c>
    </row>
    <row r="45" spans="1:5" ht="21.6" x14ac:dyDescent="0.4">
      <c r="A45" s="384">
        <v>2567</v>
      </c>
      <c r="B45" s="385" t="s">
        <v>940</v>
      </c>
      <c r="C45" s="386">
        <f>+'T14 Assets'!Y60</f>
        <v>4264066.0733696939</v>
      </c>
      <c r="D45" s="387">
        <f>'T13.1 Overall Operation'!X8</f>
        <v>128216.13142970263</v>
      </c>
      <c r="E45" s="546">
        <f>'T14 Assets'!Y61</f>
        <v>3.4137363066010118E-2</v>
      </c>
    </row>
    <row r="46" spans="1:5" ht="12" customHeight="1" x14ac:dyDescent="0.4">
      <c r="B46" s="95"/>
      <c r="C46" s="361"/>
      <c r="D46" s="361"/>
      <c r="E46" s="362"/>
    </row>
    <row r="47" spans="1:5" x14ac:dyDescent="0.4">
      <c r="A47" s="115" t="s">
        <v>247</v>
      </c>
    </row>
    <row r="48" spans="1:5" x14ac:dyDescent="0.4">
      <c r="A48" s="116" t="s">
        <v>248</v>
      </c>
    </row>
    <row r="50" spans="1:5" s="51" customFormat="1" ht="28.8" x14ac:dyDescent="0.55000000000000004">
      <c r="A50" s="823" t="s">
        <v>984</v>
      </c>
    </row>
    <row r="51" spans="1:5" s="51" customFormat="1" ht="28.8" x14ac:dyDescent="0.55000000000000004">
      <c r="A51" s="824" t="s">
        <v>985</v>
      </c>
    </row>
    <row r="52" spans="1:5" x14ac:dyDescent="0.4">
      <c r="A52" s="363"/>
      <c r="D52" s="357"/>
      <c r="E52" s="358" t="s">
        <v>249</v>
      </c>
    </row>
    <row r="53" spans="1:5" s="150" customFormat="1" ht="33" customHeight="1" x14ac:dyDescent="0.25">
      <c r="A53" s="388" t="s">
        <v>538</v>
      </c>
      <c r="B53" s="364"/>
      <c r="C53" s="1402" t="s">
        <v>539</v>
      </c>
      <c r="D53" s="364" t="s">
        <v>540</v>
      </c>
      <c r="E53" s="1907" t="s">
        <v>871</v>
      </c>
    </row>
    <row r="54" spans="1:5" s="150" customFormat="1" ht="33" customHeight="1" x14ac:dyDescent="0.25">
      <c r="A54" s="365" t="s">
        <v>868</v>
      </c>
      <c r="B54" s="366"/>
      <c r="C54" s="156" t="s">
        <v>869</v>
      </c>
      <c r="D54" s="178" t="s">
        <v>870</v>
      </c>
      <c r="E54" s="1908"/>
    </row>
    <row r="55" spans="1:5" hidden="1" x14ac:dyDescent="0.4">
      <c r="A55" s="119">
        <v>2527</v>
      </c>
      <c r="B55" s="120" t="s">
        <v>278</v>
      </c>
      <c r="C55" s="367">
        <v>14799.771000000001</v>
      </c>
      <c r="D55" s="179"/>
      <c r="E55" s="368"/>
    </row>
    <row r="56" spans="1:5" hidden="1" x14ac:dyDescent="0.4">
      <c r="A56" s="119">
        <v>2528</v>
      </c>
      <c r="B56" s="120" t="s">
        <v>279</v>
      </c>
      <c r="C56" s="367">
        <v>17641.782999999999</v>
      </c>
      <c r="D56" s="179">
        <v>2842.0119999999988</v>
      </c>
      <c r="E56" s="180">
        <v>19.203080912535732</v>
      </c>
    </row>
    <row r="57" spans="1:5" hidden="1" x14ac:dyDescent="0.4">
      <c r="A57" s="119">
        <v>2529</v>
      </c>
      <c r="B57" s="120" t="s">
        <v>280</v>
      </c>
      <c r="C57" s="367">
        <v>20535.55</v>
      </c>
      <c r="D57" s="359">
        <v>2893.7669999999998</v>
      </c>
      <c r="E57" s="369">
        <v>16.402916870704054</v>
      </c>
    </row>
    <row r="58" spans="1:5" hidden="1" x14ac:dyDescent="0.4">
      <c r="A58" s="119">
        <v>2530</v>
      </c>
      <c r="B58" s="120" t="s">
        <v>281</v>
      </c>
      <c r="C58" s="367">
        <v>24039.019</v>
      </c>
      <c r="D58" s="359">
        <v>3503.469000000001</v>
      </c>
      <c r="E58" s="369">
        <v>17.060507266666832</v>
      </c>
    </row>
    <row r="59" spans="1:5" hidden="1" x14ac:dyDescent="0.4">
      <c r="A59" s="119">
        <v>2531</v>
      </c>
      <c r="B59" s="120" t="s">
        <v>282</v>
      </c>
      <c r="C59" s="367">
        <v>29257.117999999999</v>
      </c>
      <c r="D59" s="359">
        <v>5218.0989999999983</v>
      </c>
      <c r="E59" s="369">
        <v>21.7067884508931</v>
      </c>
    </row>
    <row r="60" spans="1:5" hidden="1" x14ac:dyDescent="0.4">
      <c r="A60" s="119">
        <v>2532</v>
      </c>
      <c r="B60" s="120" t="s">
        <v>283</v>
      </c>
      <c r="C60" s="367">
        <v>36595.99</v>
      </c>
      <c r="D60" s="359">
        <v>7338.8719999999994</v>
      </c>
      <c r="E60" s="369">
        <v>25.084056467899536</v>
      </c>
    </row>
    <row r="61" spans="1:5" hidden="1" x14ac:dyDescent="0.4">
      <c r="A61" s="119">
        <v>2533</v>
      </c>
      <c r="B61" s="120" t="s">
        <v>284</v>
      </c>
      <c r="C61" s="367">
        <v>46015.218000000001</v>
      </c>
      <c r="D61" s="359">
        <v>9419.2280000000028</v>
      </c>
      <c r="E61" s="369">
        <v>25.738415602365187</v>
      </c>
    </row>
    <row r="62" spans="1:5" hidden="1" x14ac:dyDescent="0.4">
      <c r="A62" s="119">
        <v>2534</v>
      </c>
      <c r="B62" s="120" t="s">
        <v>285</v>
      </c>
      <c r="C62" s="367">
        <v>58306.962</v>
      </c>
      <c r="D62" s="359">
        <v>12291.743999999999</v>
      </c>
      <c r="E62" s="369">
        <v>26.712345467971051</v>
      </c>
    </row>
    <row r="63" spans="1:5" hidden="1" x14ac:dyDescent="0.4">
      <c r="A63" s="119">
        <v>2535</v>
      </c>
      <c r="B63" s="120" t="s">
        <v>286</v>
      </c>
      <c r="C63" s="367">
        <v>73087.205000000002</v>
      </c>
      <c r="D63" s="359">
        <v>14780.243000000002</v>
      </c>
      <c r="E63" s="369">
        <v>25.349019213177328</v>
      </c>
    </row>
    <row r="64" spans="1:5" hidden="1" x14ac:dyDescent="0.4">
      <c r="A64" s="119">
        <v>2536</v>
      </c>
      <c r="B64" s="120" t="s">
        <v>287</v>
      </c>
      <c r="C64" s="367">
        <v>102524.13099999999</v>
      </c>
      <c r="D64" s="359">
        <v>29436.925999999992</v>
      </c>
      <c r="E64" s="369">
        <v>40.276442367716747</v>
      </c>
    </row>
    <row r="65" spans="1:5" hidden="1" x14ac:dyDescent="0.4">
      <c r="A65" s="119">
        <v>2537</v>
      </c>
      <c r="B65" s="120" t="s">
        <v>288</v>
      </c>
      <c r="C65" s="367">
        <v>119515.109</v>
      </c>
      <c r="D65" s="359">
        <v>16990.978000000003</v>
      </c>
      <c r="E65" s="369">
        <v>16.572662293523859</v>
      </c>
    </row>
    <row r="66" spans="1:5" hidden="1" x14ac:dyDescent="0.4">
      <c r="A66" s="119">
        <v>2538</v>
      </c>
      <c r="B66" s="120" t="s">
        <v>289</v>
      </c>
      <c r="C66" s="367">
        <v>138672.91800000001</v>
      </c>
      <c r="D66" s="359">
        <v>19157.809000000008</v>
      </c>
      <c r="E66" s="369">
        <v>16.029612624124375</v>
      </c>
    </row>
    <row r="67" spans="1:5" hidden="1" x14ac:dyDescent="0.4">
      <c r="A67" s="119">
        <v>2539</v>
      </c>
      <c r="B67" s="120" t="s">
        <v>290</v>
      </c>
      <c r="C67" s="367">
        <v>145900.16699999999</v>
      </c>
      <c r="D67" s="359">
        <v>7227.2489999999816</v>
      </c>
      <c r="E67" s="369">
        <v>5.2117234599476596</v>
      </c>
    </row>
    <row r="68" spans="1:5" hidden="1" x14ac:dyDescent="0.4">
      <c r="A68" s="119">
        <v>2540</v>
      </c>
      <c r="B68" s="120" t="s">
        <v>291</v>
      </c>
      <c r="C68" s="367">
        <v>162954.51199999999</v>
      </c>
      <c r="D68" s="359">
        <v>17054.345000000001</v>
      </c>
      <c r="E68" s="369">
        <v>11.689051048173235</v>
      </c>
    </row>
    <row r="69" spans="1:5" hidden="1" x14ac:dyDescent="0.4">
      <c r="A69" s="119">
        <v>2541</v>
      </c>
      <c r="B69" s="120" t="s">
        <v>292</v>
      </c>
      <c r="C69" s="367">
        <v>184577.323</v>
      </c>
      <c r="D69" s="359">
        <v>21622.811000000016</v>
      </c>
      <c r="E69" s="369">
        <v>13.269231231842182</v>
      </c>
    </row>
    <row r="70" spans="1:5" hidden="1" x14ac:dyDescent="0.4">
      <c r="A70" s="119">
        <v>2542</v>
      </c>
      <c r="B70" s="120" t="s">
        <v>293</v>
      </c>
      <c r="C70" s="367">
        <v>216520</v>
      </c>
      <c r="D70" s="370">
        <v>31942.676999999996</v>
      </c>
      <c r="E70" s="124">
        <v>17.305851271881323</v>
      </c>
    </row>
    <row r="71" spans="1:5" hidden="1" x14ac:dyDescent="0.4">
      <c r="A71" s="119">
        <v>2543</v>
      </c>
      <c r="B71" s="120" t="s">
        <v>294</v>
      </c>
      <c r="C71" s="367">
        <v>243052</v>
      </c>
      <c r="D71" s="370">
        <v>26532</v>
      </c>
      <c r="E71" s="124">
        <v>12.253833364123407</v>
      </c>
    </row>
    <row r="72" spans="1:5" hidden="1" x14ac:dyDescent="0.4">
      <c r="A72" s="119">
        <v>2544</v>
      </c>
      <c r="B72" s="120" t="s">
        <v>295</v>
      </c>
      <c r="C72" s="367">
        <v>289941.33229065995</v>
      </c>
      <c r="D72" s="370">
        <v>46889.33229065995</v>
      </c>
      <c r="E72" s="124">
        <v>19.291893212423656</v>
      </c>
    </row>
    <row r="73" spans="1:5" hidden="1" x14ac:dyDescent="0.4">
      <c r="A73" s="119">
        <v>2546</v>
      </c>
      <c r="B73" s="120" t="s">
        <v>296</v>
      </c>
      <c r="C73" s="367">
        <v>450354.80035233923</v>
      </c>
      <c r="D73" s="370">
        <v>160413.46806167928</v>
      </c>
      <c r="E73" s="124">
        <v>55.326181608653236</v>
      </c>
    </row>
    <row r="74" spans="1:5" hidden="1" x14ac:dyDescent="0.4">
      <c r="A74" s="119">
        <v>2547</v>
      </c>
      <c r="B74" s="120" t="s">
        <v>297</v>
      </c>
      <c r="C74" s="367">
        <v>526572.97124448186</v>
      </c>
      <c r="D74" s="370">
        <v>76218.170892142633</v>
      </c>
      <c r="E74" s="124">
        <v>16.924027640543112</v>
      </c>
    </row>
    <row r="75" spans="1:5" hidden="1" x14ac:dyDescent="0.4">
      <c r="A75" s="119">
        <v>2548</v>
      </c>
      <c r="B75" s="120" t="s">
        <v>298</v>
      </c>
      <c r="C75" s="371">
        <v>620418.42161210021</v>
      </c>
      <c r="D75" s="370">
        <v>93845.450367618352</v>
      </c>
      <c r="E75" s="124">
        <v>17.821926967847915</v>
      </c>
    </row>
    <row r="76" spans="1:5" hidden="1" x14ac:dyDescent="0.4">
      <c r="A76" s="119">
        <v>2549</v>
      </c>
      <c r="B76" s="120" t="s">
        <v>299</v>
      </c>
      <c r="C76" s="371">
        <v>703645.0323472739</v>
      </c>
      <c r="D76" s="370">
        <v>83226.610735173686</v>
      </c>
      <c r="E76" s="124">
        <v>13.414593738031988</v>
      </c>
    </row>
    <row r="77" spans="1:5" hidden="1" x14ac:dyDescent="0.4">
      <c r="A77" s="119">
        <v>2550</v>
      </c>
      <c r="B77" s="120" t="s">
        <v>300</v>
      </c>
      <c r="C77" s="371">
        <v>817296.74441854691</v>
      </c>
      <c r="D77" s="370">
        <v>113651.71207127301</v>
      </c>
      <c r="E77" s="124">
        <v>16.151853114367167</v>
      </c>
    </row>
    <row r="78" spans="1:5" hidden="1" x14ac:dyDescent="0.4">
      <c r="A78" s="119">
        <v>2551</v>
      </c>
      <c r="B78" s="120" t="s">
        <v>301</v>
      </c>
      <c r="C78" s="371">
        <v>893715.49252905836</v>
      </c>
      <c r="D78" s="370">
        <v>76418.748110511457</v>
      </c>
      <c r="E78" s="124">
        <v>9.3501838386592855</v>
      </c>
    </row>
    <row r="79" spans="1:5" hidden="1" x14ac:dyDescent="0.4">
      <c r="A79" s="119">
        <v>2552</v>
      </c>
      <c r="B79" s="236" t="s">
        <v>302</v>
      </c>
      <c r="C79" s="371">
        <v>1047378.7804124089</v>
      </c>
      <c r="D79" s="370">
        <v>153663.28788335051</v>
      </c>
      <c r="E79" s="124">
        <v>17.193758994656154</v>
      </c>
    </row>
    <row r="80" spans="1:5" hidden="1" x14ac:dyDescent="0.4">
      <c r="A80" s="119">
        <v>2553</v>
      </c>
      <c r="B80" s="236" t="s">
        <v>303</v>
      </c>
      <c r="C80" s="371">
        <v>1242644.9714948018</v>
      </c>
      <c r="D80" s="370">
        <v>195266.19108239294</v>
      </c>
      <c r="E80" s="124">
        <v>18.64332128301341</v>
      </c>
    </row>
    <row r="81" spans="1:5" hidden="1" x14ac:dyDescent="0.4">
      <c r="A81" s="119">
        <v>2554</v>
      </c>
      <c r="B81" s="120" t="s">
        <v>304</v>
      </c>
      <c r="C81" s="371">
        <v>1487841</v>
      </c>
      <c r="D81" s="370">
        <f t="shared" ref="D81:D87" si="0">C81-C80</f>
        <v>245196.02850519819</v>
      </c>
      <c r="E81" s="124">
        <f t="shared" ref="E81:E87" si="1">(C81-C80)/C80*100</f>
        <v>19.731784550678793</v>
      </c>
    </row>
    <row r="82" spans="1:5" hidden="1" x14ac:dyDescent="0.4">
      <c r="A82" s="119">
        <v>2555</v>
      </c>
      <c r="B82" s="120" t="s">
        <v>305</v>
      </c>
      <c r="C82" s="371">
        <v>1714837</v>
      </c>
      <c r="D82" s="370">
        <f t="shared" si="0"/>
        <v>226996</v>
      </c>
      <c r="E82" s="124">
        <f t="shared" si="1"/>
        <v>15.256737783136773</v>
      </c>
    </row>
    <row r="83" spans="1:5" hidden="1" x14ac:dyDescent="0.4">
      <c r="A83" s="119">
        <v>2556</v>
      </c>
      <c r="B83" s="120" t="s">
        <v>306</v>
      </c>
      <c r="C83" s="367">
        <v>1902863.149691466</v>
      </c>
      <c r="D83" s="370">
        <f t="shared" si="0"/>
        <v>188026.14969146601</v>
      </c>
      <c r="E83" s="124">
        <f t="shared" si="1"/>
        <v>10.964666011490655</v>
      </c>
    </row>
    <row r="84" spans="1:5" hidden="1" x14ac:dyDescent="0.4">
      <c r="A84" s="119">
        <v>2557</v>
      </c>
      <c r="B84" s="120" t="s">
        <v>307</v>
      </c>
      <c r="C84" s="367">
        <v>2274856.7052034745</v>
      </c>
      <c r="D84" s="370">
        <f t="shared" si="0"/>
        <v>371993.55551200849</v>
      </c>
      <c r="E84" s="124">
        <f t="shared" si="1"/>
        <v>19.549149163581429</v>
      </c>
    </row>
    <row r="85" spans="1:5" hidden="1" x14ac:dyDescent="0.4">
      <c r="A85" s="119">
        <v>2558</v>
      </c>
      <c r="B85" s="120" t="s">
        <v>310</v>
      </c>
      <c r="C85" s="367">
        <v>2580787.9720768915</v>
      </c>
      <c r="D85" s="370">
        <f t="shared" si="0"/>
        <v>305931.26687341696</v>
      </c>
      <c r="E85" s="124">
        <f t="shared" si="1"/>
        <v>13.448375283314954</v>
      </c>
    </row>
    <row r="86" spans="1:5" hidden="1" x14ac:dyDescent="0.4">
      <c r="A86" s="119">
        <v>2559</v>
      </c>
      <c r="B86" s="120" t="s">
        <v>634</v>
      </c>
      <c r="C86" s="367">
        <v>2895934.4723631414</v>
      </c>
      <c r="D86" s="370">
        <f t="shared" si="0"/>
        <v>315146.50028624991</v>
      </c>
      <c r="E86" s="124">
        <f t="shared" si="1"/>
        <v>12.211251125470625</v>
      </c>
    </row>
    <row r="87" spans="1:5" hidden="1" x14ac:dyDescent="0.4">
      <c r="A87" s="119">
        <v>2560</v>
      </c>
      <c r="B87" s="120" t="s">
        <v>637</v>
      </c>
      <c r="C87" s="367">
        <v>3316461.2767927349</v>
      </c>
      <c r="D87" s="370">
        <f t="shared" si="0"/>
        <v>420526.8044295935</v>
      </c>
      <c r="E87" s="124">
        <f t="shared" si="1"/>
        <v>14.521281763894162</v>
      </c>
    </row>
    <row r="88" spans="1:5" x14ac:dyDescent="0.4">
      <c r="A88" s="119">
        <v>2561</v>
      </c>
      <c r="B88" s="120" t="s">
        <v>651</v>
      </c>
      <c r="C88" s="367">
        <v>3511977.8485007202</v>
      </c>
      <c r="D88" s="370">
        <v>195516.57170798909</v>
      </c>
      <c r="E88" s="124">
        <v>5.8953370894493959</v>
      </c>
    </row>
    <row r="89" spans="1:5" x14ac:dyDescent="0.4">
      <c r="A89" s="119">
        <v>2562</v>
      </c>
      <c r="B89" s="120" t="s">
        <v>661</v>
      </c>
      <c r="C89" s="367">
        <v>4157632.7613406088</v>
      </c>
      <c r="D89" s="370">
        <v>645654.9128398886</v>
      </c>
      <c r="E89" s="124">
        <v>18.38436746164335</v>
      </c>
    </row>
    <row r="90" spans="1:5" x14ac:dyDescent="0.4">
      <c r="A90" s="119">
        <v>2563</v>
      </c>
      <c r="B90" s="120" t="s">
        <v>663</v>
      </c>
      <c r="C90" s="367">
        <v>4865262.9856178127</v>
      </c>
      <c r="D90" s="370">
        <v>1353285.1371170925</v>
      </c>
      <c r="E90" s="124">
        <v>38.533418930726349</v>
      </c>
    </row>
    <row r="91" spans="1:5" x14ac:dyDescent="0.4">
      <c r="A91" s="119">
        <v>2564</v>
      </c>
      <c r="B91" s="120" t="s">
        <v>689</v>
      </c>
      <c r="C91" s="367">
        <v>4234259.4738456151</v>
      </c>
      <c r="D91" s="370">
        <v>722281.62534489483</v>
      </c>
      <c r="E91" s="124">
        <v>20.566235224212484</v>
      </c>
    </row>
    <row r="92" spans="1:5" x14ac:dyDescent="0.4">
      <c r="A92" s="119">
        <v>2565</v>
      </c>
      <c r="B92" s="120" t="s">
        <v>697</v>
      </c>
      <c r="C92" s="367">
        <v>4018506.954645684</v>
      </c>
      <c r="D92" s="1451">
        <v>-215752.51919993106</v>
      </c>
      <c r="E92" s="1452">
        <v>-5.0954014635286748</v>
      </c>
    </row>
    <row r="93" spans="1:5" x14ac:dyDescent="0.4">
      <c r="A93" s="119">
        <v>2566</v>
      </c>
      <c r="B93" s="120" t="s">
        <v>886</v>
      </c>
      <c r="C93" s="367">
        <v>4136047.1460114121</v>
      </c>
      <c r="D93" s="370">
        <v>624069.29751069192</v>
      </c>
      <c r="E93" s="124">
        <v>17.769739002685053</v>
      </c>
    </row>
    <row r="94" spans="1:5" x14ac:dyDescent="0.4">
      <c r="A94" s="336">
        <v>2567</v>
      </c>
      <c r="B94" s="360" t="s">
        <v>940</v>
      </c>
      <c r="C94" s="372">
        <f>'T14 Assets'!Y57</f>
        <v>4482424.1105523761</v>
      </c>
      <c r="D94" s="1607">
        <f>C94-C88</f>
        <v>970446.26205165591</v>
      </c>
      <c r="E94" s="1608">
        <f>(C94-C88)/C88*100</f>
        <v>27.632471043800688</v>
      </c>
    </row>
    <row r="95" spans="1:5" ht="12" customHeight="1" x14ac:dyDescent="0.4">
      <c r="A95" s="115"/>
    </row>
    <row r="96" spans="1:5" x14ac:dyDescent="0.4">
      <c r="A96" s="115" t="s">
        <v>982</v>
      </c>
      <c r="B96" s="68"/>
      <c r="C96" s="68"/>
      <c r="D96" s="68"/>
      <c r="E96" s="68"/>
    </row>
    <row r="97" spans="1:1" x14ac:dyDescent="0.4">
      <c r="A97" s="116" t="s">
        <v>983</v>
      </c>
    </row>
  </sheetData>
  <mergeCells count="5">
    <mergeCell ref="A4:B5"/>
    <mergeCell ref="C4:C5"/>
    <mergeCell ref="D4:D5"/>
    <mergeCell ref="E4:E5"/>
    <mergeCell ref="E53:E54"/>
  </mergeCells>
  <phoneticPr fontId="87" type="noConversion"/>
  <pageMargins left="0.25" right="0.25" top="0.75" bottom="0.75" header="0.3" footer="0.3"/>
  <pageSetup paperSize="9" scale="99" orientation="portrait" r:id="rId1"/>
  <headerFooter>
    <oddFooter>&amp;C23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6" tint="0.79998168889431442"/>
    <pageSetUpPr fitToPage="1"/>
  </sheetPr>
  <dimension ref="A1:K32"/>
  <sheetViews>
    <sheetView view="pageBreakPreview" zoomScale="70" zoomScaleNormal="80" zoomScaleSheetLayoutView="70" workbookViewId="0">
      <selection activeCell="B2" sqref="B2"/>
    </sheetView>
  </sheetViews>
  <sheetFormatPr defaultRowHeight="23.4" x14ac:dyDescent="0.45"/>
  <cols>
    <col min="1" max="1" width="5.296875" style="71" customWidth="1"/>
    <col min="2" max="2" width="60.59765625" style="71" customWidth="1"/>
    <col min="3" max="3" width="16.3984375" style="593" customWidth="1"/>
    <col min="4" max="4" width="11.69921875" style="593" customWidth="1"/>
    <col min="5" max="5" width="7.09765625" style="707" customWidth="1"/>
    <col min="6" max="6" width="62.296875" style="71" bestFit="1" customWidth="1"/>
    <col min="7" max="7" width="22.3984375" style="71" customWidth="1"/>
    <col min="8" max="8" width="10.3984375" style="71" bestFit="1" customWidth="1"/>
    <col min="9" max="9" width="9" style="71"/>
    <col min="10" max="10" width="7.3984375" style="71" customWidth="1"/>
    <col min="11" max="256" width="9" style="71"/>
    <col min="257" max="257" width="4.09765625" style="71" customWidth="1"/>
    <col min="258" max="258" width="58.3984375" style="71" bestFit="1" customWidth="1"/>
    <col min="259" max="259" width="22.3984375" style="71" customWidth="1"/>
    <col min="260" max="260" width="17.3984375" style="71" bestFit="1" customWidth="1"/>
    <col min="261" max="261" width="4.09765625" style="71" customWidth="1"/>
    <col min="262" max="262" width="62.296875" style="71" bestFit="1" customWidth="1"/>
    <col min="263" max="263" width="22.3984375" style="71" customWidth="1"/>
    <col min="264" max="264" width="17" style="71" bestFit="1" customWidth="1"/>
    <col min="265" max="265" width="9" style="71"/>
    <col min="266" max="266" width="7.3984375" style="71" customWidth="1"/>
    <col min="267" max="512" width="9" style="71"/>
    <col min="513" max="513" width="4.09765625" style="71" customWidth="1"/>
    <col min="514" max="514" width="58.3984375" style="71" bestFit="1" customWidth="1"/>
    <col min="515" max="515" width="22.3984375" style="71" customWidth="1"/>
    <col min="516" max="516" width="17.3984375" style="71" bestFit="1" customWidth="1"/>
    <col min="517" max="517" width="4.09765625" style="71" customWidth="1"/>
    <col min="518" max="518" width="62.296875" style="71" bestFit="1" customWidth="1"/>
    <col min="519" max="519" width="22.3984375" style="71" customWidth="1"/>
    <col min="520" max="520" width="17" style="71" bestFit="1" customWidth="1"/>
    <col min="521" max="521" width="9" style="71"/>
    <col min="522" max="522" width="7.3984375" style="71" customWidth="1"/>
    <col min="523" max="768" width="9" style="71"/>
    <col min="769" max="769" width="4.09765625" style="71" customWidth="1"/>
    <col min="770" max="770" width="58.3984375" style="71" bestFit="1" customWidth="1"/>
    <col min="771" max="771" width="22.3984375" style="71" customWidth="1"/>
    <col min="772" max="772" width="17.3984375" style="71" bestFit="1" customWidth="1"/>
    <col min="773" max="773" width="4.09765625" style="71" customWidth="1"/>
    <col min="774" max="774" width="62.296875" style="71" bestFit="1" customWidth="1"/>
    <col min="775" max="775" width="22.3984375" style="71" customWidth="1"/>
    <col min="776" max="776" width="17" style="71" bestFit="1" customWidth="1"/>
    <col min="777" max="777" width="9" style="71"/>
    <col min="778" max="778" width="7.3984375" style="71" customWidth="1"/>
    <col min="779" max="1024" width="9" style="71"/>
    <col min="1025" max="1025" width="4.09765625" style="71" customWidth="1"/>
    <col min="1026" max="1026" width="58.3984375" style="71" bestFit="1" customWidth="1"/>
    <col min="1027" max="1027" width="22.3984375" style="71" customWidth="1"/>
    <col min="1028" max="1028" width="17.3984375" style="71" bestFit="1" customWidth="1"/>
    <col min="1029" max="1029" width="4.09765625" style="71" customWidth="1"/>
    <col min="1030" max="1030" width="62.296875" style="71" bestFit="1" customWidth="1"/>
    <col min="1031" max="1031" width="22.3984375" style="71" customWidth="1"/>
    <col min="1032" max="1032" width="17" style="71" bestFit="1" customWidth="1"/>
    <col min="1033" max="1033" width="9" style="71"/>
    <col min="1034" max="1034" width="7.3984375" style="71" customWidth="1"/>
    <col min="1035" max="1280" width="9" style="71"/>
    <col min="1281" max="1281" width="4.09765625" style="71" customWidth="1"/>
    <col min="1282" max="1282" width="58.3984375" style="71" bestFit="1" customWidth="1"/>
    <col min="1283" max="1283" width="22.3984375" style="71" customWidth="1"/>
    <col min="1284" max="1284" width="17.3984375" style="71" bestFit="1" customWidth="1"/>
    <col min="1285" max="1285" width="4.09765625" style="71" customWidth="1"/>
    <col min="1286" max="1286" width="62.296875" style="71" bestFit="1" customWidth="1"/>
    <col min="1287" max="1287" width="22.3984375" style="71" customWidth="1"/>
    <col min="1288" max="1288" width="17" style="71" bestFit="1" customWidth="1"/>
    <col min="1289" max="1289" width="9" style="71"/>
    <col min="1290" max="1290" width="7.3984375" style="71" customWidth="1"/>
    <col min="1291" max="1536" width="9" style="71"/>
    <col min="1537" max="1537" width="4.09765625" style="71" customWidth="1"/>
    <col min="1538" max="1538" width="58.3984375" style="71" bestFit="1" customWidth="1"/>
    <col min="1539" max="1539" width="22.3984375" style="71" customWidth="1"/>
    <col min="1540" max="1540" width="17.3984375" style="71" bestFit="1" customWidth="1"/>
    <col min="1541" max="1541" width="4.09765625" style="71" customWidth="1"/>
    <col min="1542" max="1542" width="62.296875" style="71" bestFit="1" customWidth="1"/>
    <col min="1543" max="1543" width="22.3984375" style="71" customWidth="1"/>
    <col min="1544" max="1544" width="17" style="71" bestFit="1" customWidth="1"/>
    <col min="1545" max="1545" width="9" style="71"/>
    <col min="1546" max="1546" width="7.3984375" style="71" customWidth="1"/>
    <col min="1547" max="1792" width="9" style="71"/>
    <col min="1793" max="1793" width="4.09765625" style="71" customWidth="1"/>
    <col min="1794" max="1794" width="58.3984375" style="71" bestFit="1" customWidth="1"/>
    <col min="1795" max="1795" width="22.3984375" style="71" customWidth="1"/>
    <col min="1796" max="1796" width="17.3984375" style="71" bestFit="1" customWidth="1"/>
    <col min="1797" max="1797" width="4.09765625" style="71" customWidth="1"/>
    <col min="1798" max="1798" width="62.296875" style="71" bestFit="1" customWidth="1"/>
    <col min="1799" max="1799" width="22.3984375" style="71" customWidth="1"/>
    <col min="1800" max="1800" width="17" style="71" bestFit="1" customWidth="1"/>
    <col min="1801" max="1801" width="9" style="71"/>
    <col min="1802" max="1802" width="7.3984375" style="71" customWidth="1"/>
    <col min="1803" max="2048" width="9" style="71"/>
    <col min="2049" max="2049" width="4.09765625" style="71" customWidth="1"/>
    <col min="2050" max="2050" width="58.3984375" style="71" bestFit="1" customWidth="1"/>
    <col min="2051" max="2051" width="22.3984375" style="71" customWidth="1"/>
    <col min="2052" max="2052" width="17.3984375" style="71" bestFit="1" customWidth="1"/>
    <col min="2053" max="2053" width="4.09765625" style="71" customWidth="1"/>
    <col min="2054" max="2054" width="62.296875" style="71" bestFit="1" customWidth="1"/>
    <col min="2055" max="2055" width="22.3984375" style="71" customWidth="1"/>
    <col min="2056" max="2056" width="17" style="71" bestFit="1" customWidth="1"/>
    <col min="2057" max="2057" width="9" style="71"/>
    <col min="2058" max="2058" width="7.3984375" style="71" customWidth="1"/>
    <col min="2059" max="2304" width="9" style="71"/>
    <col min="2305" max="2305" width="4.09765625" style="71" customWidth="1"/>
    <col min="2306" max="2306" width="58.3984375" style="71" bestFit="1" customWidth="1"/>
    <col min="2307" max="2307" width="22.3984375" style="71" customWidth="1"/>
    <col min="2308" max="2308" width="17.3984375" style="71" bestFit="1" customWidth="1"/>
    <col min="2309" max="2309" width="4.09765625" style="71" customWidth="1"/>
    <col min="2310" max="2310" width="62.296875" style="71" bestFit="1" customWidth="1"/>
    <col min="2311" max="2311" width="22.3984375" style="71" customWidth="1"/>
    <col min="2312" max="2312" width="17" style="71" bestFit="1" customWidth="1"/>
    <col min="2313" max="2313" width="9" style="71"/>
    <col min="2314" max="2314" width="7.3984375" style="71" customWidth="1"/>
    <col min="2315" max="2560" width="9" style="71"/>
    <col min="2561" max="2561" width="4.09765625" style="71" customWidth="1"/>
    <col min="2562" max="2562" width="58.3984375" style="71" bestFit="1" customWidth="1"/>
    <col min="2563" max="2563" width="22.3984375" style="71" customWidth="1"/>
    <col min="2564" max="2564" width="17.3984375" style="71" bestFit="1" customWidth="1"/>
    <col min="2565" max="2565" width="4.09765625" style="71" customWidth="1"/>
    <col min="2566" max="2566" width="62.296875" style="71" bestFit="1" customWidth="1"/>
    <col min="2567" max="2567" width="22.3984375" style="71" customWidth="1"/>
    <col min="2568" max="2568" width="17" style="71" bestFit="1" customWidth="1"/>
    <col min="2569" max="2569" width="9" style="71"/>
    <col min="2570" max="2570" width="7.3984375" style="71" customWidth="1"/>
    <col min="2571" max="2816" width="9" style="71"/>
    <col min="2817" max="2817" width="4.09765625" style="71" customWidth="1"/>
    <col min="2818" max="2818" width="58.3984375" style="71" bestFit="1" customWidth="1"/>
    <col min="2819" max="2819" width="22.3984375" style="71" customWidth="1"/>
    <col min="2820" max="2820" width="17.3984375" style="71" bestFit="1" customWidth="1"/>
    <col min="2821" max="2821" width="4.09765625" style="71" customWidth="1"/>
    <col min="2822" max="2822" width="62.296875" style="71" bestFit="1" customWidth="1"/>
    <col min="2823" max="2823" width="22.3984375" style="71" customWidth="1"/>
    <col min="2824" max="2824" width="17" style="71" bestFit="1" customWidth="1"/>
    <col min="2825" max="2825" width="9" style="71"/>
    <col min="2826" max="2826" width="7.3984375" style="71" customWidth="1"/>
    <col min="2827" max="3072" width="9" style="71"/>
    <col min="3073" max="3073" width="4.09765625" style="71" customWidth="1"/>
    <col min="3074" max="3074" width="58.3984375" style="71" bestFit="1" customWidth="1"/>
    <col min="3075" max="3075" width="22.3984375" style="71" customWidth="1"/>
    <col min="3076" max="3076" width="17.3984375" style="71" bestFit="1" customWidth="1"/>
    <col min="3077" max="3077" width="4.09765625" style="71" customWidth="1"/>
    <col min="3078" max="3078" width="62.296875" style="71" bestFit="1" customWidth="1"/>
    <col min="3079" max="3079" width="22.3984375" style="71" customWidth="1"/>
    <col min="3080" max="3080" width="17" style="71" bestFit="1" customWidth="1"/>
    <col min="3081" max="3081" width="9" style="71"/>
    <col min="3082" max="3082" width="7.3984375" style="71" customWidth="1"/>
    <col min="3083" max="3328" width="9" style="71"/>
    <col min="3329" max="3329" width="4.09765625" style="71" customWidth="1"/>
    <col min="3330" max="3330" width="58.3984375" style="71" bestFit="1" customWidth="1"/>
    <col min="3331" max="3331" width="22.3984375" style="71" customWidth="1"/>
    <col min="3332" max="3332" width="17.3984375" style="71" bestFit="1" customWidth="1"/>
    <col min="3333" max="3333" width="4.09765625" style="71" customWidth="1"/>
    <col min="3334" max="3334" width="62.296875" style="71" bestFit="1" customWidth="1"/>
    <col min="3335" max="3335" width="22.3984375" style="71" customWidth="1"/>
    <col min="3336" max="3336" width="17" style="71" bestFit="1" customWidth="1"/>
    <col min="3337" max="3337" width="9" style="71"/>
    <col min="3338" max="3338" width="7.3984375" style="71" customWidth="1"/>
    <col min="3339" max="3584" width="9" style="71"/>
    <col min="3585" max="3585" width="4.09765625" style="71" customWidth="1"/>
    <col min="3586" max="3586" width="58.3984375" style="71" bestFit="1" customWidth="1"/>
    <col min="3587" max="3587" width="22.3984375" style="71" customWidth="1"/>
    <col min="3588" max="3588" width="17.3984375" style="71" bestFit="1" customWidth="1"/>
    <col min="3589" max="3589" width="4.09765625" style="71" customWidth="1"/>
    <col min="3590" max="3590" width="62.296875" style="71" bestFit="1" customWidth="1"/>
    <col min="3591" max="3591" width="22.3984375" style="71" customWidth="1"/>
    <col min="3592" max="3592" width="17" style="71" bestFit="1" customWidth="1"/>
    <col min="3593" max="3593" width="9" style="71"/>
    <col min="3594" max="3594" width="7.3984375" style="71" customWidth="1"/>
    <col min="3595" max="3840" width="9" style="71"/>
    <col min="3841" max="3841" width="4.09765625" style="71" customWidth="1"/>
    <col min="3842" max="3842" width="58.3984375" style="71" bestFit="1" customWidth="1"/>
    <col min="3843" max="3843" width="22.3984375" style="71" customWidth="1"/>
    <col min="3844" max="3844" width="17.3984375" style="71" bestFit="1" customWidth="1"/>
    <col min="3845" max="3845" width="4.09765625" style="71" customWidth="1"/>
    <col min="3846" max="3846" width="62.296875" style="71" bestFit="1" customWidth="1"/>
    <col min="3847" max="3847" width="22.3984375" style="71" customWidth="1"/>
    <col min="3848" max="3848" width="17" style="71" bestFit="1" customWidth="1"/>
    <col min="3849" max="3849" width="9" style="71"/>
    <col min="3850" max="3850" width="7.3984375" style="71" customWidth="1"/>
    <col min="3851" max="4096" width="9" style="71"/>
    <col min="4097" max="4097" width="4.09765625" style="71" customWidth="1"/>
    <col min="4098" max="4098" width="58.3984375" style="71" bestFit="1" customWidth="1"/>
    <col min="4099" max="4099" width="22.3984375" style="71" customWidth="1"/>
    <col min="4100" max="4100" width="17.3984375" style="71" bestFit="1" customWidth="1"/>
    <col min="4101" max="4101" width="4.09765625" style="71" customWidth="1"/>
    <col min="4102" max="4102" width="62.296875" style="71" bestFit="1" customWidth="1"/>
    <col min="4103" max="4103" width="22.3984375" style="71" customWidth="1"/>
    <col min="4104" max="4104" width="17" style="71" bestFit="1" customWidth="1"/>
    <col min="4105" max="4105" width="9" style="71"/>
    <col min="4106" max="4106" width="7.3984375" style="71" customWidth="1"/>
    <col min="4107" max="4352" width="9" style="71"/>
    <col min="4353" max="4353" width="4.09765625" style="71" customWidth="1"/>
    <col min="4354" max="4354" width="58.3984375" style="71" bestFit="1" customWidth="1"/>
    <col min="4355" max="4355" width="22.3984375" style="71" customWidth="1"/>
    <col min="4356" max="4356" width="17.3984375" style="71" bestFit="1" customWidth="1"/>
    <col min="4357" max="4357" width="4.09765625" style="71" customWidth="1"/>
    <col min="4358" max="4358" width="62.296875" style="71" bestFit="1" customWidth="1"/>
    <col min="4359" max="4359" width="22.3984375" style="71" customWidth="1"/>
    <col min="4360" max="4360" width="17" style="71" bestFit="1" customWidth="1"/>
    <col min="4361" max="4361" width="9" style="71"/>
    <col min="4362" max="4362" width="7.3984375" style="71" customWidth="1"/>
    <col min="4363" max="4608" width="9" style="71"/>
    <col min="4609" max="4609" width="4.09765625" style="71" customWidth="1"/>
    <col min="4610" max="4610" width="58.3984375" style="71" bestFit="1" customWidth="1"/>
    <col min="4611" max="4611" width="22.3984375" style="71" customWidth="1"/>
    <col min="4612" max="4612" width="17.3984375" style="71" bestFit="1" customWidth="1"/>
    <col min="4613" max="4613" width="4.09765625" style="71" customWidth="1"/>
    <col min="4614" max="4614" width="62.296875" style="71" bestFit="1" customWidth="1"/>
    <col min="4615" max="4615" width="22.3984375" style="71" customWidth="1"/>
    <col min="4616" max="4616" width="17" style="71" bestFit="1" customWidth="1"/>
    <col min="4617" max="4617" width="9" style="71"/>
    <col min="4618" max="4618" width="7.3984375" style="71" customWidth="1"/>
    <col min="4619" max="4864" width="9" style="71"/>
    <col min="4865" max="4865" width="4.09765625" style="71" customWidth="1"/>
    <col min="4866" max="4866" width="58.3984375" style="71" bestFit="1" customWidth="1"/>
    <col min="4867" max="4867" width="22.3984375" style="71" customWidth="1"/>
    <col min="4868" max="4868" width="17.3984375" style="71" bestFit="1" customWidth="1"/>
    <col min="4869" max="4869" width="4.09765625" style="71" customWidth="1"/>
    <col min="4870" max="4870" width="62.296875" style="71" bestFit="1" customWidth="1"/>
    <col min="4871" max="4871" width="22.3984375" style="71" customWidth="1"/>
    <col min="4872" max="4872" width="17" style="71" bestFit="1" customWidth="1"/>
    <col min="4873" max="4873" width="9" style="71"/>
    <col min="4874" max="4874" width="7.3984375" style="71" customWidth="1"/>
    <col min="4875" max="5120" width="9" style="71"/>
    <col min="5121" max="5121" width="4.09765625" style="71" customWidth="1"/>
    <col min="5122" max="5122" width="58.3984375" style="71" bestFit="1" customWidth="1"/>
    <col min="5123" max="5123" width="22.3984375" style="71" customWidth="1"/>
    <col min="5124" max="5124" width="17.3984375" style="71" bestFit="1" customWidth="1"/>
    <col min="5125" max="5125" width="4.09765625" style="71" customWidth="1"/>
    <col min="5126" max="5126" width="62.296875" style="71" bestFit="1" customWidth="1"/>
    <col min="5127" max="5127" width="22.3984375" style="71" customWidth="1"/>
    <col min="5128" max="5128" width="17" style="71" bestFit="1" customWidth="1"/>
    <col min="5129" max="5129" width="9" style="71"/>
    <col min="5130" max="5130" width="7.3984375" style="71" customWidth="1"/>
    <col min="5131" max="5376" width="9" style="71"/>
    <col min="5377" max="5377" width="4.09765625" style="71" customWidth="1"/>
    <col min="5378" max="5378" width="58.3984375" style="71" bestFit="1" customWidth="1"/>
    <col min="5379" max="5379" width="22.3984375" style="71" customWidth="1"/>
    <col min="5380" max="5380" width="17.3984375" style="71" bestFit="1" customWidth="1"/>
    <col min="5381" max="5381" width="4.09765625" style="71" customWidth="1"/>
    <col min="5382" max="5382" width="62.296875" style="71" bestFit="1" customWidth="1"/>
    <col min="5383" max="5383" width="22.3984375" style="71" customWidth="1"/>
    <col min="5384" max="5384" width="17" style="71" bestFit="1" customWidth="1"/>
    <col min="5385" max="5385" width="9" style="71"/>
    <col min="5386" max="5386" width="7.3984375" style="71" customWidth="1"/>
    <col min="5387" max="5632" width="9" style="71"/>
    <col min="5633" max="5633" width="4.09765625" style="71" customWidth="1"/>
    <col min="5634" max="5634" width="58.3984375" style="71" bestFit="1" customWidth="1"/>
    <col min="5635" max="5635" width="22.3984375" style="71" customWidth="1"/>
    <col min="5636" max="5636" width="17.3984375" style="71" bestFit="1" customWidth="1"/>
    <col min="5637" max="5637" width="4.09765625" style="71" customWidth="1"/>
    <col min="5638" max="5638" width="62.296875" style="71" bestFit="1" customWidth="1"/>
    <col min="5639" max="5639" width="22.3984375" style="71" customWidth="1"/>
    <col min="5640" max="5640" width="17" style="71" bestFit="1" customWidth="1"/>
    <col min="5641" max="5641" width="9" style="71"/>
    <col min="5642" max="5642" width="7.3984375" style="71" customWidth="1"/>
    <col min="5643" max="5888" width="9" style="71"/>
    <col min="5889" max="5889" width="4.09765625" style="71" customWidth="1"/>
    <col min="5890" max="5890" width="58.3984375" style="71" bestFit="1" customWidth="1"/>
    <col min="5891" max="5891" width="22.3984375" style="71" customWidth="1"/>
    <col min="5892" max="5892" width="17.3984375" style="71" bestFit="1" customWidth="1"/>
    <col min="5893" max="5893" width="4.09765625" style="71" customWidth="1"/>
    <col min="5894" max="5894" width="62.296875" style="71" bestFit="1" customWidth="1"/>
    <col min="5895" max="5895" width="22.3984375" style="71" customWidth="1"/>
    <col min="5896" max="5896" width="17" style="71" bestFit="1" customWidth="1"/>
    <col min="5897" max="5897" width="9" style="71"/>
    <col min="5898" max="5898" width="7.3984375" style="71" customWidth="1"/>
    <col min="5899" max="6144" width="9" style="71"/>
    <col min="6145" max="6145" width="4.09765625" style="71" customWidth="1"/>
    <col min="6146" max="6146" width="58.3984375" style="71" bestFit="1" customWidth="1"/>
    <col min="6147" max="6147" width="22.3984375" style="71" customWidth="1"/>
    <col min="6148" max="6148" width="17.3984375" style="71" bestFit="1" customWidth="1"/>
    <col min="6149" max="6149" width="4.09765625" style="71" customWidth="1"/>
    <col min="6150" max="6150" width="62.296875" style="71" bestFit="1" customWidth="1"/>
    <col min="6151" max="6151" width="22.3984375" style="71" customWidth="1"/>
    <col min="6152" max="6152" width="17" style="71" bestFit="1" customWidth="1"/>
    <col min="6153" max="6153" width="9" style="71"/>
    <col min="6154" max="6154" width="7.3984375" style="71" customWidth="1"/>
    <col min="6155" max="6400" width="9" style="71"/>
    <col min="6401" max="6401" width="4.09765625" style="71" customWidth="1"/>
    <col min="6402" max="6402" width="58.3984375" style="71" bestFit="1" customWidth="1"/>
    <col min="6403" max="6403" width="22.3984375" style="71" customWidth="1"/>
    <col min="6404" max="6404" width="17.3984375" style="71" bestFit="1" customWidth="1"/>
    <col min="6405" max="6405" width="4.09765625" style="71" customWidth="1"/>
    <col min="6406" max="6406" width="62.296875" style="71" bestFit="1" customWidth="1"/>
    <col min="6407" max="6407" width="22.3984375" style="71" customWidth="1"/>
    <col min="6408" max="6408" width="17" style="71" bestFit="1" customWidth="1"/>
    <col min="6409" max="6409" width="9" style="71"/>
    <col min="6410" max="6410" width="7.3984375" style="71" customWidth="1"/>
    <col min="6411" max="6656" width="9" style="71"/>
    <col min="6657" max="6657" width="4.09765625" style="71" customWidth="1"/>
    <col min="6658" max="6658" width="58.3984375" style="71" bestFit="1" customWidth="1"/>
    <col min="6659" max="6659" width="22.3984375" style="71" customWidth="1"/>
    <col min="6660" max="6660" width="17.3984375" style="71" bestFit="1" customWidth="1"/>
    <col min="6661" max="6661" width="4.09765625" style="71" customWidth="1"/>
    <col min="6662" max="6662" width="62.296875" style="71" bestFit="1" customWidth="1"/>
    <col min="6663" max="6663" width="22.3984375" style="71" customWidth="1"/>
    <col min="6664" max="6664" width="17" style="71" bestFit="1" customWidth="1"/>
    <col min="6665" max="6665" width="9" style="71"/>
    <col min="6666" max="6666" width="7.3984375" style="71" customWidth="1"/>
    <col min="6667" max="6912" width="9" style="71"/>
    <col min="6913" max="6913" width="4.09765625" style="71" customWidth="1"/>
    <col min="6914" max="6914" width="58.3984375" style="71" bestFit="1" customWidth="1"/>
    <col min="6915" max="6915" width="22.3984375" style="71" customWidth="1"/>
    <col min="6916" max="6916" width="17.3984375" style="71" bestFit="1" customWidth="1"/>
    <col min="6917" max="6917" width="4.09765625" style="71" customWidth="1"/>
    <col min="6918" max="6918" width="62.296875" style="71" bestFit="1" customWidth="1"/>
    <col min="6919" max="6919" width="22.3984375" style="71" customWidth="1"/>
    <col min="6920" max="6920" width="17" style="71" bestFit="1" customWidth="1"/>
    <col min="6921" max="6921" width="9" style="71"/>
    <col min="6922" max="6922" width="7.3984375" style="71" customWidth="1"/>
    <col min="6923" max="7168" width="9" style="71"/>
    <col min="7169" max="7169" width="4.09765625" style="71" customWidth="1"/>
    <col min="7170" max="7170" width="58.3984375" style="71" bestFit="1" customWidth="1"/>
    <col min="7171" max="7171" width="22.3984375" style="71" customWidth="1"/>
    <col min="7172" max="7172" width="17.3984375" style="71" bestFit="1" customWidth="1"/>
    <col min="7173" max="7173" width="4.09765625" style="71" customWidth="1"/>
    <col min="7174" max="7174" width="62.296875" style="71" bestFit="1" customWidth="1"/>
    <col min="7175" max="7175" width="22.3984375" style="71" customWidth="1"/>
    <col min="7176" max="7176" width="17" style="71" bestFit="1" customWidth="1"/>
    <col min="7177" max="7177" width="9" style="71"/>
    <col min="7178" max="7178" width="7.3984375" style="71" customWidth="1"/>
    <col min="7179" max="7424" width="9" style="71"/>
    <col min="7425" max="7425" width="4.09765625" style="71" customWidth="1"/>
    <col min="7426" max="7426" width="58.3984375" style="71" bestFit="1" customWidth="1"/>
    <col min="7427" max="7427" width="22.3984375" style="71" customWidth="1"/>
    <col min="7428" max="7428" width="17.3984375" style="71" bestFit="1" customWidth="1"/>
    <col min="7429" max="7429" width="4.09765625" style="71" customWidth="1"/>
    <col min="7430" max="7430" width="62.296875" style="71" bestFit="1" customWidth="1"/>
    <col min="7431" max="7431" width="22.3984375" style="71" customWidth="1"/>
    <col min="7432" max="7432" width="17" style="71" bestFit="1" customWidth="1"/>
    <col min="7433" max="7433" width="9" style="71"/>
    <col min="7434" max="7434" width="7.3984375" style="71" customWidth="1"/>
    <col min="7435" max="7680" width="9" style="71"/>
    <col min="7681" max="7681" width="4.09765625" style="71" customWidth="1"/>
    <col min="7682" max="7682" width="58.3984375" style="71" bestFit="1" customWidth="1"/>
    <col min="7683" max="7683" width="22.3984375" style="71" customWidth="1"/>
    <col min="7684" max="7684" width="17.3984375" style="71" bestFit="1" customWidth="1"/>
    <col min="7685" max="7685" width="4.09765625" style="71" customWidth="1"/>
    <col min="7686" max="7686" width="62.296875" style="71" bestFit="1" customWidth="1"/>
    <col min="7687" max="7687" width="22.3984375" style="71" customWidth="1"/>
    <col min="7688" max="7688" width="17" style="71" bestFit="1" customWidth="1"/>
    <col min="7689" max="7689" width="9" style="71"/>
    <col min="7690" max="7690" width="7.3984375" style="71" customWidth="1"/>
    <col min="7691" max="7936" width="9" style="71"/>
    <col min="7937" max="7937" width="4.09765625" style="71" customWidth="1"/>
    <col min="7938" max="7938" width="58.3984375" style="71" bestFit="1" customWidth="1"/>
    <col min="7939" max="7939" width="22.3984375" style="71" customWidth="1"/>
    <col min="7940" max="7940" width="17.3984375" style="71" bestFit="1" customWidth="1"/>
    <col min="7941" max="7941" width="4.09765625" style="71" customWidth="1"/>
    <col min="7942" max="7942" width="62.296875" style="71" bestFit="1" customWidth="1"/>
    <col min="7943" max="7943" width="22.3984375" style="71" customWidth="1"/>
    <col min="7944" max="7944" width="17" style="71" bestFit="1" customWidth="1"/>
    <col min="7945" max="7945" width="9" style="71"/>
    <col min="7946" max="7946" width="7.3984375" style="71" customWidth="1"/>
    <col min="7947" max="8192" width="9" style="71"/>
    <col min="8193" max="8193" width="4.09765625" style="71" customWidth="1"/>
    <col min="8194" max="8194" width="58.3984375" style="71" bestFit="1" customWidth="1"/>
    <col min="8195" max="8195" width="22.3984375" style="71" customWidth="1"/>
    <col min="8196" max="8196" width="17.3984375" style="71" bestFit="1" customWidth="1"/>
    <col min="8197" max="8197" width="4.09765625" style="71" customWidth="1"/>
    <col min="8198" max="8198" width="62.296875" style="71" bestFit="1" customWidth="1"/>
    <col min="8199" max="8199" width="22.3984375" style="71" customWidth="1"/>
    <col min="8200" max="8200" width="17" style="71" bestFit="1" customWidth="1"/>
    <col min="8201" max="8201" width="9" style="71"/>
    <col min="8202" max="8202" width="7.3984375" style="71" customWidth="1"/>
    <col min="8203" max="8448" width="9" style="71"/>
    <col min="8449" max="8449" width="4.09765625" style="71" customWidth="1"/>
    <col min="8450" max="8450" width="58.3984375" style="71" bestFit="1" customWidth="1"/>
    <col min="8451" max="8451" width="22.3984375" style="71" customWidth="1"/>
    <col min="8452" max="8452" width="17.3984375" style="71" bestFit="1" customWidth="1"/>
    <col min="8453" max="8453" width="4.09765625" style="71" customWidth="1"/>
    <col min="8454" max="8454" width="62.296875" style="71" bestFit="1" customWidth="1"/>
    <col min="8455" max="8455" width="22.3984375" style="71" customWidth="1"/>
    <col min="8456" max="8456" width="17" style="71" bestFit="1" customWidth="1"/>
    <col min="8457" max="8457" width="9" style="71"/>
    <col min="8458" max="8458" width="7.3984375" style="71" customWidth="1"/>
    <col min="8459" max="8704" width="9" style="71"/>
    <col min="8705" max="8705" width="4.09765625" style="71" customWidth="1"/>
    <col min="8706" max="8706" width="58.3984375" style="71" bestFit="1" customWidth="1"/>
    <col min="8707" max="8707" width="22.3984375" style="71" customWidth="1"/>
    <col min="8708" max="8708" width="17.3984375" style="71" bestFit="1" customWidth="1"/>
    <col min="8709" max="8709" width="4.09765625" style="71" customWidth="1"/>
    <col min="8710" max="8710" width="62.296875" style="71" bestFit="1" customWidth="1"/>
    <col min="8711" max="8711" width="22.3984375" style="71" customWidth="1"/>
    <col min="8712" max="8712" width="17" style="71" bestFit="1" customWidth="1"/>
    <col min="8713" max="8713" width="9" style="71"/>
    <col min="8714" max="8714" width="7.3984375" style="71" customWidth="1"/>
    <col min="8715" max="8960" width="9" style="71"/>
    <col min="8961" max="8961" width="4.09765625" style="71" customWidth="1"/>
    <col min="8962" max="8962" width="58.3984375" style="71" bestFit="1" customWidth="1"/>
    <col min="8963" max="8963" width="22.3984375" style="71" customWidth="1"/>
    <col min="8964" max="8964" width="17.3984375" style="71" bestFit="1" customWidth="1"/>
    <col min="8965" max="8965" width="4.09765625" style="71" customWidth="1"/>
    <col min="8966" max="8966" width="62.296875" style="71" bestFit="1" customWidth="1"/>
    <col min="8967" max="8967" width="22.3984375" style="71" customWidth="1"/>
    <col min="8968" max="8968" width="17" style="71" bestFit="1" customWidth="1"/>
    <col min="8969" max="8969" width="9" style="71"/>
    <col min="8970" max="8970" width="7.3984375" style="71" customWidth="1"/>
    <col min="8971" max="9216" width="9" style="71"/>
    <col min="9217" max="9217" width="4.09765625" style="71" customWidth="1"/>
    <col min="9218" max="9218" width="58.3984375" style="71" bestFit="1" customWidth="1"/>
    <col min="9219" max="9219" width="22.3984375" style="71" customWidth="1"/>
    <col min="9220" max="9220" width="17.3984375" style="71" bestFit="1" customWidth="1"/>
    <col min="9221" max="9221" width="4.09765625" style="71" customWidth="1"/>
    <col min="9222" max="9222" width="62.296875" style="71" bestFit="1" customWidth="1"/>
    <col min="9223" max="9223" width="22.3984375" style="71" customWidth="1"/>
    <col min="9224" max="9224" width="17" style="71" bestFit="1" customWidth="1"/>
    <col min="9225" max="9225" width="9" style="71"/>
    <col min="9226" max="9226" width="7.3984375" style="71" customWidth="1"/>
    <col min="9227" max="9472" width="9" style="71"/>
    <col min="9473" max="9473" width="4.09765625" style="71" customWidth="1"/>
    <col min="9474" max="9474" width="58.3984375" style="71" bestFit="1" customWidth="1"/>
    <col min="9475" max="9475" width="22.3984375" style="71" customWidth="1"/>
    <col min="9476" max="9476" width="17.3984375" style="71" bestFit="1" customWidth="1"/>
    <col min="9477" max="9477" width="4.09765625" style="71" customWidth="1"/>
    <col min="9478" max="9478" width="62.296875" style="71" bestFit="1" customWidth="1"/>
    <col min="9479" max="9479" width="22.3984375" style="71" customWidth="1"/>
    <col min="9480" max="9480" width="17" style="71" bestFit="1" customWidth="1"/>
    <col min="9481" max="9481" width="9" style="71"/>
    <col min="9482" max="9482" width="7.3984375" style="71" customWidth="1"/>
    <col min="9483" max="9728" width="9" style="71"/>
    <col min="9729" max="9729" width="4.09765625" style="71" customWidth="1"/>
    <col min="9730" max="9730" width="58.3984375" style="71" bestFit="1" customWidth="1"/>
    <col min="9731" max="9731" width="22.3984375" style="71" customWidth="1"/>
    <col min="9732" max="9732" width="17.3984375" style="71" bestFit="1" customWidth="1"/>
    <col min="9733" max="9733" width="4.09765625" style="71" customWidth="1"/>
    <col min="9734" max="9734" width="62.296875" style="71" bestFit="1" customWidth="1"/>
    <col min="9735" max="9735" width="22.3984375" style="71" customWidth="1"/>
    <col min="9736" max="9736" width="17" style="71" bestFit="1" customWidth="1"/>
    <col min="9737" max="9737" width="9" style="71"/>
    <col min="9738" max="9738" width="7.3984375" style="71" customWidth="1"/>
    <col min="9739" max="9984" width="9" style="71"/>
    <col min="9985" max="9985" width="4.09765625" style="71" customWidth="1"/>
    <col min="9986" max="9986" width="58.3984375" style="71" bestFit="1" customWidth="1"/>
    <col min="9987" max="9987" width="22.3984375" style="71" customWidth="1"/>
    <col min="9988" max="9988" width="17.3984375" style="71" bestFit="1" customWidth="1"/>
    <col min="9989" max="9989" width="4.09765625" style="71" customWidth="1"/>
    <col min="9990" max="9990" width="62.296875" style="71" bestFit="1" customWidth="1"/>
    <col min="9991" max="9991" width="22.3984375" style="71" customWidth="1"/>
    <col min="9992" max="9992" width="17" style="71" bestFit="1" customWidth="1"/>
    <col min="9993" max="9993" width="9" style="71"/>
    <col min="9994" max="9994" width="7.3984375" style="71" customWidth="1"/>
    <col min="9995" max="10240" width="9" style="71"/>
    <col min="10241" max="10241" width="4.09765625" style="71" customWidth="1"/>
    <col min="10242" max="10242" width="58.3984375" style="71" bestFit="1" customWidth="1"/>
    <col min="10243" max="10243" width="22.3984375" style="71" customWidth="1"/>
    <col min="10244" max="10244" width="17.3984375" style="71" bestFit="1" customWidth="1"/>
    <col min="10245" max="10245" width="4.09765625" style="71" customWidth="1"/>
    <col min="10246" max="10246" width="62.296875" style="71" bestFit="1" customWidth="1"/>
    <col min="10247" max="10247" width="22.3984375" style="71" customWidth="1"/>
    <col min="10248" max="10248" width="17" style="71" bestFit="1" customWidth="1"/>
    <col min="10249" max="10249" width="9" style="71"/>
    <col min="10250" max="10250" width="7.3984375" style="71" customWidth="1"/>
    <col min="10251" max="10496" width="9" style="71"/>
    <col min="10497" max="10497" width="4.09765625" style="71" customWidth="1"/>
    <col min="10498" max="10498" width="58.3984375" style="71" bestFit="1" customWidth="1"/>
    <col min="10499" max="10499" width="22.3984375" style="71" customWidth="1"/>
    <col min="10500" max="10500" width="17.3984375" style="71" bestFit="1" customWidth="1"/>
    <col min="10501" max="10501" width="4.09765625" style="71" customWidth="1"/>
    <col min="10502" max="10502" width="62.296875" style="71" bestFit="1" customWidth="1"/>
    <col min="10503" max="10503" width="22.3984375" style="71" customWidth="1"/>
    <col min="10504" max="10504" width="17" style="71" bestFit="1" customWidth="1"/>
    <col min="10505" max="10505" width="9" style="71"/>
    <col min="10506" max="10506" width="7.3984375" style="71" customWidth="1"/>
    <col min="10507" max="10752" width="9" style="71"/>
    <col min="10753" max="10753" width="4.09765625" style="71" customWidth="1"/>
    <col min="10754" max="10754" width="58.3984375" style="71" bestFit="1" customWidth="1"/>
    <col min="10755" max="10755" width="22.3984375" style="71" customWidth="1"/>
    <col min="10756" max="10756" width="17.3984375" style="71" bestFit="1" customWidth="1"/>
    <col min="10757" max="10757" width="4.09765625" style="71" customWidth="1"/>
    <col min="10758" max="10758" width="62.296875" style="71" bestFit="1" customWidth="1"/>
    <col min="10759" max="10759" width="22.3984375" style="71" customWidth="1"/>
    <col min="10760" max="10760" width="17" style="71" bestFit="1" customWidth="1"/>
    <col min="10761" max="10761" width="9" style="71"/>
    <col min="10762" max="10762" width="7.3984375" style="71" customWidth="1"/>
    <col min="10763" max="11008" width="9" style="71"/>
    <col min="11009" max="11009" width="4.09765625" style="71" customWidth="1"/>
    <col min="11010" max="11010" width="58.3984375" style="71" bestFit="1" customWidth="1"/>
    <col min="11011" max="11011" width="22.3984375" style="71" customWidth="1"/>
    <col min="11012" max="11012" width="17.3984375" style="71" bestFit="1" customWidth="1"/>
    <col min="11013" max="11013" width="4.09765625" style="71" customWidth="1"/>
    <col min="11014" max="11014" width="62.296875" style="71" bestFit="1" customWidth="1"/>
    <col min="11015" max="11015" width="22.3984375" style="71" customWidth="1"/>
    <col min="11016" max="11016" width="17" style="71" bestFit="1" customWidth="1"/>
    <col min="11017" max="11017" width="9" style="71"/>
    <col min="11018" max="11018" width="7.3984375" style="71" customWidth="1"/>
    <col min="11019" max="11264" width="9" style="71"/>
    <col min="11265" max="11265" width="4.09765625" style="71" customWidth="1"/>
    <col min="11266" max="11266" width="58.3984375" style="71" bestFit="1" customWidth="1"/>
    <col min="11267" max="11267" width="22.3984375" style="71" customWidth="1"/>
    <col min="11268" max="11268" width="17.3984375" style="71" bestFit="1" customWidth="1"/>
    <col min="11269" max="11269" width="4.09765625" style="71" customWidth="1"/>
    <col min="11270" max="11270" width="62.296875" style="71" bestFit="1" customWidth="1"/>
    <col min="11271" max="11271" width="22.3984375" style="71" customWidth="1"/>
    <col min="11272" max="11272" width="17" style="71" bestFit="1" customWidth="1"/>
    <col min="11273" max="11273" width="9" style="71"/>
    <col min="11274" max="11274" width="7.3984375" style="71" customWidth="1"/>
    <col min="11275" max="11520" width="9" style="71"/>
    <col min="11521" max="11521" width="4.09765625" style="71" customWidth="1"/>
    <col min="11522" max="11522" width="58.3984375" style="71" bestFit="1" customWidth="1"/>
    <col min="11523" max="11523" width="22.3984375" style="71" customWidth="1"/>
    <col min="11524" max="11524" width="17.3984375" style="71" bestFit="1" customWidth="1"/>
    <col min="11525" max="11525" width="4.09765625" style="71" customWidth="1"/>
    <col min="11526" max="11526" width="62.296875" style="71" bestFit="1" customWidth="1"/>
    <col min="11527" max="11527" width="22.3984375" style="71" customWidth="1"/>
    <col min="11528" max="11528" width="17" style="71" bestFit="1" customWidth="1"/>
    <col min="11529" max="11529" width="9" style="71"/>
    <col min="11530" max="11530" width="7.3984375" style="71" customWidth="1"/>
    <col min="11531" max="11776" width="9" style="71"/>
    <col min="11777" max="11777" width="4.09765625" style="71" customWidth="1"/>
    <col min="11778" max="11778" width="58.3984375" style="71" bestFit="1" customWidth="1"/>
    <col min="11779" max="11779" width="22.3984375" style="71" customWidth="1"/>
    <col min="11780" max="11780" width="17.3984375" style="71" bestFit="1" customWidth="1"/>
    <col min="11781" max="11781" width="4.09765625" style="71" customWidth="1"/>
    <col min="11782" max="11782" width="62.296875" style="71" bestFit="1" customWidth="1"/>
    <col min="11783" max="11783" width="22.3984375" style="71" customWidth="1"/>
    <col min="11784" max="11784" width="17" style="71" bestFit="1" customWidth="1"/>
    <col min="11785" max="11785" width="9" style="71"/>
    <col min="11786" max="11786" width="7.3984375" style="71" customWidth="1"/>
    <col min="11787" max="12032" width="9" style="71"/>
    <col min="12033" max="12033" width="4.09765625" style="71" customWidth="1"/>
    <col min="12034" max="12034" width="58.3984375" style="71" bestFit="1" customWidth="1"/>
    <col min="12035" max="12035" width="22.3984375" style="71" customWidth="1"/>
    <col min="12036" max="12036" width="17.3984375" style="71" bestFit="1" customWidth="1"/>
    <col min="12037" max="12037" width="4.09765625" style="71" customWidth="1"/>
    <col min="12038" max="12038" width="62.296875" style="71" bestFit="1" customWidth="1"/>
    <col min="12039" max="12039" width="22.3984375" style="71" customWidth="1"/>
    <col min="12040" max="12040" width="17" style="71" bestFit="1" customWidth="1"/>
    <col min="12041" max="12041" width="9" style="71"/>
    <col min="12042" max="12042" width="7.3984375" style="71" customWidth="1"/>
    <col min="12043" max="12288" width="9" style="71"/>
    <col min="12289" max="12289" width="4.09765625" style="71" customWidth="1"/>
    <col min="12290" max="12290" width="58.3984375" style="71" bestFit="1" customWidth="1"/>
    <col min="12291" max="12291" width="22.3984375" style="71" customWidth="1"/>
    <col min="12292" max="12292" width="17.3984375" style="71" bestFit="1" customWidth="1"/>
    <col min="12293" max="12293" width="4.09765625" style="71" customWidth="1"/>
    <col min="12294" max="12294" width="62.296875" style="71" bestFit="1" customWidth="1"/>
    <col min="12295" max="12295" width="22.3984375" style="71" customWidth="1"/>
    <col min="12296" max="12296" width="17" style="71" bestFit="1" customWidth="1"/>
    <col min="12297" max="12297" width="9" style="71"/>
    <col min="12298" max="12298" width="7.3984375" style="71" customWidth="1"/>
    <col min="12299" max="12544" width="9" style="71"/>
    <col min="12545" max="12545" width="4.09765625" style="71" customWidth="1"/>
    <col min="12546" max="12546" width="58.3984375" style="71" bestFit="1" customWidth="1"/>
    <col min="12547" max="12547" width="22.3984375" style="71" customWidth="1"/>
    <col min="12548" max="12548" width="17.3984375" style="71" bestFit="1" customWidth="1"/>
    <col min="12549" max="12549" width="4.09765625" style="71" customWidth="1"/>
    <col min="12550" max="12550" width="62.296875" style="71" bestFit="1" customWidth="1"/>
    <col min="12551" max="12551" width="22.3984375" style="71" customWidth="1"/>
    <col min="12552" max="12552" width="17" style="71" bestFit="1" customWidth="1"/>
    <col min="12553" max="12553" width="9" style="71"/>
    <col min="12554" max="12554" width="7.3984375" style="71" customWidth="1"/>
    <col min="12555" max="12800" width="9" style="71"/>
    <col min="12801" max="12801" width="4.09765625" style="71" customWidth="1"/>
    <col min="12802" max="12802" width="58.3984375" style="71" bestFit="1" customWidth="1"/>
    <col min="12803" max="12803" width="22.3984375" style="71" customWidth="1"/>
    <col min="12804" max="12804" width="17.3984375" style="71" bestFit="1" customWidth="1"/>
    <col min="12805" max="12805" width="4.09765625" style="71" customWidth="1"/>
    <col min="12806" max="12806" width="62.296875" style="71" bestFit="1" customWidth="1"/>
    <col min="12807" max="12807" width="22.3984375" style="71" customWidth="1"/>
    <col min="12808" max="12808" width="17" style="71" bestFit="1" customWidth="1"/>
    <col min="12809" max="12809" width="9" style="71"/>
    <col min="12810" max="12810" width="7.3984375" style="71" customWidth="1"/>
    <col min="12811" max="13056" width="9" style="71"/>
    <col min="13057" max="13057" width="4.09765625" style="71" customWidth="1"/>
    <col min="13058" max="13058" width="58.3984375" style="71" bestFit="1" customWidth="1"/>
    <col min="13059" max="13059" width="22.3984375" style="71" customWidth="1"/>
    <col min="13060" max="13060" width="17.3984375" style="71" bestFit="1" customWidth="1"/>
    <col min="13061" max="13061" width="4.09765625" style="71" customWidth="1"/>
    <col min="13062" max="13062" width="62.296875" style="71" bestFit="1" customWidth="1"/>
    <col min="13063" max="13063" width="22.3984375" style="71" customWidth="1"/>
    <col min="13064" max="13064" width="17" style="71" bestFit="1" customWidth="1"/>
    <col min="13065" max="13065" width="9" style="71"/>
    <col min="13066" max="13066" width="7.3984375" style="71" customWidth="1"/>
    <col min="13067" max="13312" width="9" style="71"/>
    <col min="13313" max="13313" width="4.09765625" style="71" customWidth="1"/>
    <col min="13314" max="13314" width="58.3984375" style="71" bestFit="1" customWidth="1"/>
    <col min="13315" max="13315" width="22.3984375" style="71" customWidth="1"/>
    <col min="13316" max="13316" width="17.3984375" style="71" bestFit="1" customWidth="1"/>
    <col min="13317" max="13317" width="4.09765625" style="71" customWidth="1"/>
    <col min="13318" max="13318" width="62.296875" style="71" bestFit="1" customWidth="1"/>
    <col min="13319" max="13319" width="22.3984375" style="71" customWidth="1"/>
    <col min="13320" max="13320" width="17" style="71" bestFit="1" customWidth="1"/>
    <col min="13321" max="13321" width="9" style="71"/>
    <col min="13322" max="13322" width="7.3984375" style="71" customWidth="1"/>
    <col min="13323" max="13568" width="9" style="71"/>
    <col min="13569" max="13569" width="4.09765625" style="71" customWidth="1"/>
    <col min="13570" max="13570" width="58.3984375" style="71" bestFit="1" customWidth="1"/>
    <col min="13571" max="13571" width="22.3984375" style="71" customWidth="1"/>
    <col min="13572" max="13572" width="17.3984375" style="71" bestFit="1" customWidth="1"/>
    <col min="13573" max="13573" width="4.09765625" style="71" customWidth="1"/>
    <col min="13574" max="13574" width="62.296875" style="71" bestFit="1" customWidth="1"/>
    <col min="13575" max="13575" width="22.3984375" style="71" customWidth="1"/>
    <col min="13576" max="13576" width="17" style="71" bestFit="1" customWidth="1"/>
    <col min="13577" max="13577" width="9" style="71"/>
    <col min="13578" max="13578" width="7.3984375" style="71" customWidth="1"/>
    <col min="13579" max="13824" width="9" style="71"/>
    <col min="13825" max="13825" width="4.09765625" style="71" customWidth="1"/>
    <col min="13826" max="13826" width="58.3984375" style="71" bestFit="1" customWidth="1"/>
    <col min="13827" max="13827" width="22.3984375" style="71" customWidth="1"/>
    <col min="13828" max="13828" width="17.3984375" style="71" bestFit="1" customWidth="1"/>
    <col min="13829" max="13829" width="4.09765625" style="71" customWidth="1"/>
    <col min="13830" max="13830" width="62.296875" style="71" bestFit="1" customWidth="1"/>
    <col min="13831" max="13831" width="22.3984375" style="71" customWidth="1"/>
    <col min="13832" max="13832" width="17" style="71" bestFit="1" customWidth="1"/>
    <col min="13833" max="13833" width="9" style="71"/>
    <col min="13834" max="13834" width="7.3984375" style="71" customWidth="1"/>
    <col min="13835" max="14080" width="9" style="71"/>
    <col min="14081" max="14081" width="4.09765625" style="71" customWidth="1"/>
    <col min="14082" max="14082" width="58.3984375" style="71" bestFit="1" customWidth="1"/>
    <col min="14083" max="14083" width="22.3984375" style="71" customWidth="1"/>
    <col min="14084" max="14084" width="17.3984375" style="71" bestFit="1" customWidth="1"/>
    <col min="14085" max="14085" width="4.09765625" style="71" customWidth="1"/>
    <col min="14086" max="14086" width="62.296875" style="71" bestFit="1" customWidth="1"/>
    <col min="14087" max="14087" width="22.3984375" style="71" customWidth="1"/>
    <col min="14088" max="14088" width="17" style="71" bestFit="1" customWidth="1"/>
    <col min="14089" max="14089" width="9" style="71"/>
    <col min="14090" max="14090" width="7.3984375" style="71" customWidth="1"/>
    <col min="14091" max="14336" width="9" style="71"/>
    <col min="14337" max="14337" width="4.09765625" style="71" customWidth="1"/>
    <col min="14338" max="14338" width="58.3984375" style="71" bestFit="1" customWidth="1"/>
    <col min="14339" max="14339" width="22.3984375" style="71" customWidth="1"/>
    <col min="14340" max="14340" width="17.3984375" style="71" bestFit="1" customWidth="1"/>
    <col min="14341" max="14341" width="4.09765625" style="71" customWidth="1"/>
    <col min="14342" max="14342" width="62.296875" style="71" bestFit="1" customWidth="1"/>
    <col min="14343" max="14343" width="22.3984375" style="71" customWidth="1"/>
    <col min="14344" max="14344" width="17" style="71" bestFit="1" customWidth="1"/>
    <col min="14345" max="14345" width="9" style="71"/>
    <col min="14346" max="14346" width="7.3984375" style="71" customWidth="1"/>
    <col min="14347" max="14592" width="9" style="71"/>
    <col min="14593" max="14593" width="4.09765625" style="71" customWidth="1"/>
    <col min="14594" max="14594" width="58.3984375" style="71" bestFit="1" customWidth="1"/>
    <col min="14595" max="14595" width="22.3984375" style="71" customWidth="1"/>
    <col min="14596" max="14596" width="17.3984375" style="71" bestFit="1" customWidth="1"/>
    <col min="14597" max="14597" width="4.09765625" style="71" customWidth="1"/>
    <col min="14598" max="14598" width="62.296875" style="71" bestFit="1" customWidth="1"/>
    <col min="14599" max="14599" width="22.3984375" style="71" customWidth="1"/>
    <col min="14600" max="14600" width="17" style="71" bestFit="1" customWidth="1"/>
    <col min="14601" max="14601" width="9" style="71"/>
    <col min="14602" max="14602" width="7.3984375" style="71" customWidth="1"/>
    <col min="14603" max="14848" width="9" style="71"/>
    <col min="14849" max="14849" width="4.09765625" style="71" customWidth="1"/>
    <col min="14850" max="14850" width="58.3984375" style="71" bestFit="1" customWidth="1"/>
    <col min="14851" max="14851" width="22.3984375" style="71" customWidth="1"/>
    <col min="14852" max="14852" width="17.3984375" style="71" bestFit="1" customWidth="1"/>
    <col min="14853" max="14853" width="4.09765625" style="71" customWidth="1"/>
    <col min="14854" max="14854" width="62.296875" style="71" bestFit="1" customWidth="1"/>
    <col min="14855" max="14855" width="22.3984375" style="71" customWidth="1"/>
    <col min="14856" max="14856" width="17" style="71" bestFit="1" customWidth="1"/>
    <col min="14857" max="14857" width="9" style="71"/>
    <col min="14858" max="14858" width="7.3984375" style="71" customWidth="1"/>
    <col min="14859" max="15104" width="9" style="71"/>
    <col min="15105" max="15105" width="4.09765625" style="71" customWidth="1"/>
    <col min="15106" max="15106" width="58.3984375" style="71" bestFit="1" customWidth="1"/>
    <col min="15107" max="15107" width="22.3984375" style="71" customWidth="1"/>
    <col min="15108" max="15108" width="17.3984375" style="71" bestFit="1" customWidth="1"/>
    <col min="15109" max="15109" width="4.09765625" style="71" customWidth="1"/>
    <col min="15110" max="15110" width="62.296875" style="71" bestFit="1" customWidth="1"/>
    <col min="15111" max="15111" width="22.3984375" style="71" customWidth="1"/>
    <col min="15112" max="15112" width="17" style="71" bestFit="1" customWidth="1"/>
    <col min="15113" max="15113" width="9" style="71"/>
    <col min="15114" max="15114" width="7.3984375" style="71" customWidth="1"/>
    <col min="15115" max="15360" width="9" style="71"/>
    <col min="15361" max="15361" width="4.09765625" style="71" customWidth="1"/>
    <col min="15362" max="15362" width="58.3984375" style="71" bestFit="1" customWidth="1"/>
    <col min="15363" max="15363" width="22.3984375" style="71" customWidth="1"/>
    <col min="15364" max="15364" width="17.3984375" style="71" bestFit="1" customWidth="1"/>
    <col min="15365" max="15365" width="4.09765625" style="71" customWidth="1"/>
    <col min="15366" max="15366" width="62.296875" style="71" bestFit="1" customWidth="1"/>
    <col min="15367" max="15367" width="22.3984375" style="71" customWidth="1"/>
    <col min="15368" max="15368" width="17" style="71" bestFit="1" customWidth="1"/>
    <col min="15369" max="15369" width="9" style="71"/>
    <col min="15370" max="15370" width="7.3984375" style="71" customWidth="1"/>
    <col min="15371" max="15616" width="9" style="71"/>
    <col min="15617" max="15617" width="4.09765625" style="71" customWidth="1"/>
    <col min="15618" max="15618" width="58.3984375" style="71" bestFit="1" customWidth="1"/>
    <col min="15619" max="15619" width="22.3984375" style="71" customWidth="1"/>
    <col min="15620" max="15620" width="17.3984375" style="71" bestFit="1" customWidth="1"/>
    <col min="15621" max="15621" width="4.09765625" style="71" customWidth="1"/>
    <col min="15622" max="15622" width="62.296875" style="71" bestFit="1" customWidth="1"/>
    <col min="15623" max="15623" width="22.3984375" style="71" customWidth="1"/>
    <col min="15624" max="15624" width="17" style="71" bestFit="1" customWidth="1"/>
    <col min="15625" max="15625" width="9" style="71"/>
    <col min="15626" max="15626" width="7.3984375" style="71" customWidth="1"/>
    <col min="15627" max="15872" width="9" style="71"/>
    <col min="15873" max="15873" width="4.09765625" style="71" customWidth="1"/>
    <col min="15874" max="15874" width="58.3984375" style="71" bestFit="1" customWidth="1"/>
    <col min="15875" max="15875" width="22.3984375" style="71" customWidth="1"/>
    <col min="15876" max="15876" width="17.3984375" style="71" bestFit="1" customWidth="1"/>
    <col min="15877" max="15877" width="4.09765625" style="71" customWidth="1"/>
    <col min="15878" max="15878" width="62.296875" style="71" bestFit="1" customWidth="1"/>
    <col min="15879" max="15879" width="22.3984375" style="71" customWidth="1"/>
    <col min="15880" max="15880" width="17" style="71" bestFit="1" customWidth="1"/>
    <col min="15881" max="15881" width="9" style="71"/>
    <col min="15882" max="15882" width="7.3984375" style="71" customWidth="1"/>
    <col min="15883" max="16128" width="9" style="71"/>
    <col min="16129" max="16129" width="4.09765625" style="71" customWidth="1"/>
    <col min="16130" max="16130" width="58.3984375" style="71" bestFit="1" customWidth="1"/>
    <col min="16131" max="16131" width="22.3984375" style="71" customWidth="1"/>
    <col min="16132" max="16132" width="17.3984375" style="71" bestFit="1" customWidth="1"/>
    <col min="16133" max="16133" width="4.09765625" style="71" customWidth="1"/>
    <col min="16134" max="16134" width="62.296875" style="71" bestFit="1" customWidth="1"/>
    <col min="16135" max="16135" width="22.3984375" style="71" customWidth="1"/>
    <col min="16136" max="16136" width="17" style="71" bestFit="1" customWidth="1"/>
    <col min="16137" max="16137" width="9" style="71"/>
    <col min="16138" max="16138" width="7.3984375" style="71" customWidth="1"/>
    <col min="16139" max="16384" width="9" style="71"/>
  </cols>
  <sheetData>
    <row r="1" spans="1:8" s="581" customFormat="1" ht="28.8" x14ac:dyDescent="0.55000000000000004">
      <c r="A1" s="851" t="s">
        <v>986</v>
      </c>
      <c r="B1" s="1628"/>
      <c r="C1" s="592"/>
      <c r="D1" s="592"/>
      <c r="E1" s="707"/>
    </row>
    <row r="2" spans="1:8" s="581" customFormat="1" ht="28.8" x14ac:dyDescent="0.55000000000000004">
      <c r="A2" s="687" t="s">
        <v>987</v>
      </c>
      <c r="B2" s="1628"/>
      <c r="C2" s="592"/>
      <c r="D2" s="592"/>
      <c r="E2" s="707"/>
      <c r="G2" s="1762" t="s">
        <v>249</v>
      </c>
      <c r="H2" s="1762"/>
    </row>
    <row r="3" spans="1:8" ht="24" customHeight="1" x14ac:dyDescent="0.4">
      <c r="A3" s="1909" t="s">
        <v>528</v>
      </c>
      <c r="B3" s="1910"/>
      <c r="C3" s="1913" t="s">
        <v>529</v>
      </c>
      <c r="D3" s="1913" t="s">
        <v>530</v>
      </c>
      <c r="E3" s="1909" t="s">
        <v>606</v>
      </c>
      <c r="F3" s="1910"/>
      <c r="G3" s="1913" t="s">
        <v>529</v>
      </c>
      <c r="H3" s="1913" t="s">
        <v>530</v>
      </c>
    </row>
    <row r="4" spans="1:8" ht="24" customHeight="1" x14ac:dyDescent="0.4">
      <c r="A4" s="1911"/>
      <c r="B4" s="1912"/>
      <c r="C4" s="1914"/>
      <c r="D4" s="1914"/>
      <c r="E4" s="1911"/>
      <c r="F4" s="1912"/>
      <c r="G4" s="1914"/>
      <c r="H4" s="1914"/>
    </row>
    <row r="5" spans="1:8" ht="24" customHeight="1" x14ac:dyDescent="0.4">
      <c r="A5" s="1911"/>
      <c r="B5" s="1912"/>
      <c r="C5" s="1915"/>
      <c r="D5" s="1915"/>
      <c r="E5" s="1911"/>
      <c r="F5" s="1912"/>
      <c r="G5" s="1915"/>
      <c r="H5" s="1915"/>
    </row>
    <row r="6" spans="1:8" x14ac:dyDescent="0.45">
      <c r="A6" s="708" t="s">
        <v>187</v>
      </c>
      <c r="B6" s="709" t="s">
        <v>549</v>
      </c>
      <c r="C6" s="825">
        <v>3820459.6835888112</v>
      </c>
      <c r="D6" s="389">
        <v>85.231999234405535</v>
      </c>
      <c r="E6" s="708" t="s">
        <v>187</v>
      </c>
      <c r="F6" s="710" t="s">
        <v>751</v>
      </c>
      <c r="G6" s="829">
        <v>3346564.1862812354</v>
      </c>
      <c r="H6" s="391">
        <v>74.659695373377417</v>
      </c>
    </row>
    <row r="7" spans="1:8" x14ac:dyDescent="0.45">
      <c r="A7" s="711" t="s">
        <v>195</v>
      </c>
      <c r="B7" s="712" t="s">
        <v>531</v>
      </c>
      <c r="C7" s="826">
        <v>215168.38267123993</v>
      </c>
      <c r="D7" s="390">
        <v>4.8002682781555084</v>
      </c>
      <c r="E7" s="711" t="s">
        <v>195</v>
      </c>
      <c r="F7" s="713" t="s">
        <v>559</v>
      </c>
      <c r="G7" s="830">
        <v>16499.062209377607</v>
      </c>
      <c r="H7" s="392">
        <v>0.3680834700700456</v>
      </c>
    </row>
    <row r="8" spans="1:8" x14ac:dyDescent="0.45">
      <c r="A8" s="711" t="s">
        <v>205</v>
      </c>
      <c r="B8" s="714" t="s">
        <v>532</v>
      </c>
      <c r="C8" s="826">
        <v>0</v>
      </c>
      <c r="D8" s="390">
        <v>0</v>
      </c>
      <c r="E8" s="711" t="s">
        <v>205</v>
      </c>
      <c r="F8" s="715" t="s">
        <v>752</v>
      </c>
      <c r="G8" s="830">
        <v>125290.93468265989</v>
      </c>
      <c r="H8" s="392">
        <v>2.7951601988688157</v>
      </c>
    </row>
    <row r="9" spans="1:8" x14ac:dyDescent="0.45">
      <c r="A9" s="711" t="s">
        <v>208</v>
      </c>
      <c r="B9" s="714" t="s">
        <v>555</v>
      </c>
      <c r="C9" s="826">
        <v>53309.49387982882</v>
      </c>
      <c r="D9" s="390">
        <v>1.1893005339304985</v>
      </c>
      <c r="E9" s="711" t="s">
        <v>208</v>
      </c>
      <c r="F9" s="716" t="s">
        <v>563</v>
      </c>
      <c r="G9" s="830">
        <v>108.64371699999992</v>
      </c>
      <c r="H9" s="392">
        <v>2.4237714754441497E-3</v>
      </c>
    </row>
    <row r="10" spans="1:8" x14ac:dyDescent="0.45">
      <c r="A10" s="711"/>
      <c r="B10" s="714" t="s">
        <v>533</v>
      </c>
      <c r="C10" s="826"/>
      <c r="D10" s="390"/>
      <c r="E10" s="711" t="s">
        <v>209</v>
      </c>
      <c r="F10" s="716" t="s">
        <v>562</v>
      </c>
      <c r="G10" s="830">
        <v>55847.650265224001</v>
      </c>
      <c r="H10" s="392">
        <v>1.2459251710196084</v>
      </c>
    </row>
    <row r="11" spans="1:8" x14ac:dyDescent="0.45">
      <c r="A11" s="711" t="s">
        <v>209</v>
      </c>
      <c r="B11" s="714" t="s">
        <v>550</v>
      </c>
      <c r="C11" s="826">
        <v>36525.678867181894</v>
      </c>
      <c r="D11" s="390">
        <v>0.81486441189699854</v>
      </c>
      <c r="E11" s="711" t="s">
        <v>214</v>
      </c>
      <c r="F11" s="716" t="s">
        <v>560</v>
      </c>
      <c r="G11" s="830">
        <v>10279.894801203114</v>
      </c>
      <c r="H11" s="392">
        <v>0.22933784371279137</v>
      </c>
    </row>
    <row r="12" spans="1:8" x14ac:dyDescent="0.45">
      <c r="A12" s="711"/>
      <c r="B12" s="712" t="s">
        <v>534</v>
      </c>
      <c r="C12" s="826"/>
      <c r="D12" s="390"/>
      <c r="E12" s="717"/>
      <c r="F12" s="677" t="s">
        <v>561</v>
      </c>
      <c r="G12" s="826"/>
      <c r="H12" s="1035"/>
    </row>
    <row r="13" spans="1:8" x14ac:dyDescent="0.45">
      <c r="A13" s="711" t="s">
        <v>214</v>
      </c>
      <c r="B13" s="712" t="s">
        <v>551</v>
      </c>
      <c r="C13" s="826">
        <v>34554.86735001715</v>
      </c>
      <c r="D13" s="390">
        <v>0.77089687405235041</v>
      </c>
      <c r="E13" s="711" t="s">
        <v>219</v>
      </c>
      <c r="F13" s="718" t="s">
        <v>573</v>
      </c>
      <c r="G13" s="830">
        <v>0</v>
      </c>
      <c r="H13" s="392">
        <v>0</v>
      </c>
    </row>
    <row r="14" spans="1:8" x14ac:dyDescent="0.45">
      <c r="A14" s="711" t="s">
        <v>219</v>
      </c>
      <c r="B14" s="714" t="s">
        <v>552</v>
      </c>
      <c r="C14" s="826">
        <v>20362.949365732838</v>
      </c>
      <c r="D14" s="390">
        <v>0.45428430830083755</v>
      </c>
      <c r="E14" s="711" t="s">
        <v>227</v>
      </c>
      <c r="F14" s="718" t="s">
        <v>577</v>
      </c>
      <c r="G14" s="830">
        <v>5553.6745994612675</v>
      </c>
      <c r="H14" s="392">
        <v>0.1238989096633443</v>
      </c>
    </row>
    <row r="15" spans="1:8" x14ac:dyDescent="0.45">
      <c r="A15" s="711" t="s">
        <v>227</v>
      </c>
      <c r="B15" s="714" t="s">
        <v>535</v>
      </c>
      <c r="C15" s="826">
        <v>27470.05234697889</v>
      </c>
      <c r="D15" s="390">
        <v>0.61283920640864353</v>
      </c>
      <c r="E15" s="711" t="s">
        <v>232</v>
      </c>
      <c r="F15" s="718" t="s">
        <v>564</v>
      </c>
      <c r="G15" s="830">
        <v>109687.13565305524</v>
      </c>
      <c r="H15" s="392">
        <v>2.4470494747436566</v>
      </c>
    </row>
    <row r="16" spans="1:8" x14ac:dyDescent="0.45">
      <c r="A16" s="711" t="s">
        <v>232</v>
      </c>
      <c r="B16" s="712" t="s">
        <v>574</v>
      </c>
      <c r="C16" s="826">
        <v>0</v>
      </c>
      <c r="D16" s="390">
        <v>0</v>
      </c>
      <c r="E16" s="711" t="s">
        <v>237</v>
      </c>
      <c r="F16" s="718" t="s">
        <v>556</v>
      </c>
      <c r="G16" s="830">
        <v>8873.9195028626873</v>
      </c>
      <c r="H16" s="392">
        <v>0.19797143875725573</v>
      </c>
    </row>
    <row r="17" spans="1:11" x14ac:dyDescent="0.45">
      <c r="A17" s="717" t="s">
        <v>237</v>
      </c>
      <c r="B17" s="719" t="s">
        <v>536</v>
      </c>
      <c r="C17" s="826">
        <v>19455.278601019996</v>
      </c>
      <c r="D17" s="390">
        <v>0.43403475711321049</v>
      </c>
      <c r="E17" s="751" t="s">
        <v>240</v>
      </c>
      <c r="F17" s="718" t="s">
        <v>554</v>
      </c>
      <c r="G17" s="830">
        <v>223.90929331000001</v>
      </c>
      <c r="H17" s="392">
        <v>4.9952723746706489E-3</v>
      </c>
    </row>
    <row r="18" spans="1:11" x14ac:dyDescent="0.45">
      <c r="A18" s="717" t="s">
        <v>240</v>
      </c>
      <c r="B18" s="720" t="s">
        <v>557</v>
      </c>
      <c r="C18" s="826">
        <v>0</v>
      </c>
      <c r="D18" s="390">
        <v>0</v>
      </c>
      <c r="E18" s="721"/>
      <c r="F18" s="722" t="s">
        <v>572</v>
      </c>
      <c r="G18" s="831">
        <v>3678929.0110053886</v>
      </c>
      <c r="H18" s="393">
        <v>82.074540924063044</v>
      </c>
    </row>
    <row r="19" spans="1:11" x14ac:dyDescent="0.45">
      <c r="A19" s="717" t="s">
        <v>514</v>
      </c>
      <c r="B19" s="720" t="s">
        <v>556</v>
      </c>
      <c r="C19" s="826">
        <v>37554.266316309186</v>
      </c>
      <c r="D19" s="390">
        <v>0.8378115365723684</v>
      </c>
      <c r="E19" s="711" t="s">
        <v>514</v>
      </c>
      <c r="F19" s="723" t="s">
        <v>575</v>
      </c>
      <c r="G19" s="830">
        <v>98431.252979279991</v>
      </c>
      <c r="H19" s="392">
        <v>2.1959379690903433</v>
      </c>
    </row>
    <row r="20" spans="1:11" x14ac:dyDescent="0.45">
      <c r="A20" s="717" t="s">
        <v>242</v>
      </c>
      <c r="B20" s="720" t="s">
        <v>553</v>
      </c>
      <c r="C20" s="826">
        <v>76078.764416503996</v>
      </c>
      <c r="D20" s="390">
        <v>1.6972683204474526</v>
      </c>
      <c r="E20" s="711" t="s">
        <v>242</v>
      </c>
      <c r="F20" s="718" t="s">
        <v>567</v>
      </c>
      <c r="G20" s="830">
        <v>0</v>
      </c>
      <c r="H20" s="392">
        <v>0</v>
      </c>
    </row>
    <row r="21" spans="1:11" x14ac:dyDescent="0.45">
      <c r="A21" s="717" t="s">
        <v>243</v>
      </c>
      <c r="B21" s="724" t="s">
        <v>558</v>
      </c>
      <c r="C21" s="826">
        <v>141481.14104075334</v>
      </c>
      <c r="D21" s="390">
        <v>3.1563532934708936</v>
      </c>
      <c r="E21" s="711" t="s">
        <v>243</v>
      </c>
      <c r="F21" s="718" t="s">
        <v>568</v>
      </c>
      <c r="G21" s="830">
        <v>132.51743872</v>
      </c>
      <c r="H21" s="392">
        <v>2.9563788577709866E-3</v>
      </c>
    </row>
    <row r="22" spans="1:11" x14ac:dyDescent="0.45">
      <c r="A22" s="717" t="s">
        <v>244</v>
      </c>
      <c r="B22" s="724" t="s">
        <v>554</v>
      </c>
      <c r="C22" s="826">
        <v>3.552108</v>
      </c>
      <c r="D22" s="390">
        <v>7.9245245706173646E-5</v>
      </c>
      <c r="E22" s="711" t="s">
        <v>244</v>
      </c>
      <c r="F22" s="718" t="s">
        <v>569</v>
      </c>
      <c r="G22" s="830">
        <v>26525.949713155002</v>
      </c>
      <c r="H22" s="392">
        <v>0.5917768836444639</v>
      </c>
      <c r="J22" s="725"/>
      <c r="K22" s="117"/>
    </row>
    <row r="23" spans="1:11" x14ac:dyDescent="0.4">
      <c r="A23" s="726"/>
      <c r="B23" s="443"/>
      <c r="C23" s="174"/>
      <c r="D23" s="726"/>
      <c r="E23" s="711" t="s">
        <v>527</v>
      </c>
      <c r="F23" s="716" t="s">
        <v>570</v>
      </c>
      <c r="G23" s="830">
        <v>149060.29927216421</v>
      </c>
      <c r="H23" s="392">
        <v>3.3254394407091228</v>
      </c>
    </row>
    <row r="24" spans="1:11" x14ac:dyDescent="0.4">
      <c r="A24" s="726"/>
      <c r="B24" s="443"/>
      <c r="C24" s="174"/>
      <c r="D24" s="726"/>
      <c r="E24" s="711" t="s">
        <v>565</v>
      </c>
      <c r="F24" s="716" t="s">
        <v>576</v>
      </c>
      <c r="G24" s="830">
        <v>529345.08014368033</v>
      </c>
      <c r="H24" s="392">
        <v>11.809348403635257</v>
      </c>
    </row>
    <row r="25" spans="1:11" x14ac:dyDescent="0.4">
      <c r="A25" s="726"/>
      <c r="B25" s="443"/>
      <c r="C25" s="174"/>
      <c r="D25" s="726"/>
      <c r="E25" s="711" t="s">
        <v>566</v>
      </c>
      <c r="F25" s="727" t="s">
        <v>571</v>
      </c>
      <c r="G25" s="830">
        <v>0</v>
      </c>
      <c r="H25" s="392">
        <v>0</v>
      </c>
    </row>
    <row r="26" spans="1:11" x14ac:dyDescent="0.4">
      <c r="A26" s="728"/>
      <c r="B26" s="729"/>
      <c r="C26" s="826"/>
      <c r="D26" s="390"/>
      <c r="E26" s="717"/>
      <c r="F26" s="722" t="s">
        <v>603</v>
      </c>
      <c r="G26" s="831">
        <v>803495.09954699955</v>
      </c>
      <c r="H26" s="393">
        <v>17.92545907593696</v>
      </c>
    </row>
    <row r="27" spans="1:11" x14ac:dyDescent="0.4">
      <c r="A27" s="730"/>
      <c r="B27" s="731"/>
      <c r="C27" s="827"/>
      <c r="D27" s="732"/>
      <c r="E27" s="733"/>
      <c r="F27" s="734"/>
      <c r="G27" s="827"/>
      <c r="H27" s="394"/>
    </row>
    <row r="28" spans="1:11" x14ac:dyDescent="0.45">
      <c r="A28" s="735" t="s">
        <v>135</v>
      </c>
      <c r="B28" s="736"/>
      <c r="C28" s="828">
        <v>4482424.1105523771</v>
      </c>
      <c r="D28" s="395">
        <v>100</v>
      </c>
      <c r="E28" s="737"/>
      <c r="F28" s="738" t="s">
        <v>604</v>
      </c>
      <c r="G28" s="832">
        <v>4482424.1105523882</v>
      </c>
      <c r="H28" s="395">
        <v>100</v>
      </c>
    </row>
    <row r="29" spans="1:11" x14ac:dyDescent="0.45">
      <c r="A29" s="739" t="s">
        <v>541</v>
      </c>
      <c r="B29" s="740"/>
      <c r="C29" s="741"/>
      <c r="D29" s="741"/>
      <c r="E29" s="742" t="s">
        <v>605</v>
      </c>
      <c r="F29" s="743"/>
      <c r="G29" s="744"/>
      <c r="H29" s="744"/>
    </row>
    <row r="30" spans="1:11" s="464" customFormat="1" ht="30" customHeight="1" x14ac:dyDescent="0.25">
      <c r="A30" s="745" t="s">
        <v>988</v>
      </c>
      <c r="B30" s="638"/>
      <c r="C30" s="689"/>
      <c r="D30" s="689"/>
      <c r="E30" s="678"/>
    </row>
    <row r="31" spans="1:11" s="464" customFormat="1" ht="30" customHeight="1" x14ac:dyDescent="0.25">
      <c r="A31" s="745" t="s">
        <v>989</v>
      </c>
      <c r="B31" s="638"/>
      <c r="C31" s="746"/>
      <c r="D31" s="746"/>
      <c r="E31" s="747"/>
      <c r="F31" s="748"/>
      <c r="G31" s="749"/>
      <c r="H31" s="748"/>
    </row>
    <row r="32" spans="1:11" s="464" customFormat="1" ht="30" customHeight="1" x14ac:dyDescent="0.25">
      <c r="A32" s="750"/>
      <c r="B32" s="638" t="s">
        <v>537</v>
      </c>
      <c r="C32" s="689"/>
      <c r="D32" s="689"/>
      <c r="E32" s="678"/>
    </row>
  </sheetData>
  <mergeCells count="7">
    <mergeCell ref="G2:H2"/>
    <mergeCell ref="A3:B5"/>
    <mergeCell ref="C3:C5"/>
    <mergeCell ref="D3:D5"/>
    <mergeCell ref="E3:F5"/>
    <mergeCell ref="G3:G5"/>
    <mergeCell ref="H3:H5"/>
  </mergeCells>
  <pageMargins left="0.25" right="0.25" top="0.75" bottom="0.75" header="0.3" footer="0.3"/>
  <pageSetup paperSize="9" scale="60" orientation="landscape" r:id="rId1"/>
  <headerFooter>
    <oddFooter>&amp;C23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7" tint="0.79998168889431442"/>
    <pageSetUpPr fitToPage="1"/>
  </sheetPr>
  <dimension ref="A1:AA99"/>
  <sheetViews>
    <sheetView showGridLines="0" view="pageBreakPreview" zoomScale="80" zoomScaleNormal="100" zoomScaleSheetLayoutView="80" workbookViewId="0">
      <selection activeCell="A3" sqref="A3:B4"/>
    </sheetView>
  </sheetViews>
  <sheetFormatPr defaultRowHeight="21" x14ac:dyDescent="0.4"/>
  <cols>
    <col min="1" max="1" width="13.69921875" style="48" customWidth="1"/>
    <col min="2" max="2" width="14.3984375" style="48" customWidth="1"/>
    <col min="3" max="3" width="50.296875" style="48" customWidth="1"/>
    <col min="4" max="4" width="20.69921875" style="48" customWidth="1"/>
    <col min="5" max="5" width="9" style="48" bestFit="1" customWidth="1"/>
    <col min="6" max="7" width="10.3984375" style="48" bestFit="1" customWidth="1"/>
    <col min="8" max="26" width="9" style="48"/>
    <col min="27" max="27" width="14.3984375" style="48" customWidth="1"/>
    <col min="28" max="256" width="9" style="48"/>
    <col min="257" max="257" width="9.3984375" style="48" customWidth="1"/>
    <col min="258" max="258" width="11.09765625" style="48" customWidth="1"/>
    <col min="259" max="259" width="37.3984375" style="48" customWidth="1"/>
    <col min="260" max="260" width="22.09765625" style="48" customWidth="1"/>
    <col min="261" max="261" width="9" style="48" bestFit="1" customWidth="1"/>
    <col min="262" max="263" width="10.3984375" style="48" bestFit="1" customWidth="1"/>
    <col min="264" max="282" width="9" style="48"/>
    <col min="283" max="283" width="14.3984375" style="48" customWidth="1"/>
    <col min="284" max="512" width="9" style="48"/>
    <col min="513" max="513" width="9.3984375" style="48" customWidth="1"/>
    <col min="514" max="514" width="11.09765625" style="48" customWidth="1"/>
    <col min="515" max="515" width="37.3984375" style="48" customWidth="1"/>
    <col min="516" max="516" width="22.09765625" style="48" customWidth="1"/>
    <col min="517" max="517" width="9" style="48" bestFit="1" customWidth="1"/>
    <col min="518" max="519" width="10.3984375" style="48" bestFit="1" customWidth="1"/>
    <col min="520" max="538" width="9" style="48"/>
    <col min="539" max="539" width="14.3984375" style="48" customWidth="1"/>
    <col min="540" max="768" width="9" style="48"/>
    <col min="769" max="769" width="9.3984375" style="48" customWidth="1"/>
    <col min="770" max="770" width="11.09765625" style="48" customWidth="1"/>
    <col min="771" max="771" width="37.3984375" style="48" customWidth="1"/>
    <col min="772" max="772" width="22.09765625" style="48" customWidth="1"/>
    <col min="773" max="773" width="9" style="48" bestFit="1" customWidth="1"/>
    <col min="774" max="775" width="10.3984375" style="48" bestFit="1" customWidth="1"/>
    <col min="776" max="794" width="9" style="48"/>
    <col min="795" max="795" width="14.3984375" style="48" customWidth="1"/>
    <col min="796" max="1024" width="9" style="48"/>
    <col min="1025" max="1025" width="9.3984375" style="48" customWidth="1"/>
    <col min="1026" max="1026" width="11.09765625" style="48" customWidth="1"/>
    <col min="1027" max="1027" width="37.3984375" style="48" customWidth="1"/>
    <col min="1028" max="1028" width="22.09765625" style="48" customWidth="1"/>
    <col min="1029" max="1029" width="9" style="48" bestFit="1" customWidth="1"/>
    <col min="1030" max="1031" width="10.3984375" style="48" bestFit="1" customWidth="1"/>
    <col min="1032" max="1050" width="9" style="48"/>
    <col min="1051" max="1051" width="14.3984375" style="48" customWidth="1"/>
    <col min="1052" max="1280" width="9" style="48"/>
    <col min="1281" max="1281" width="9.3984375" style="48" customWidth="1"/>
    <col min="1282" max="1282" width="11.09765625" style="48" customWidth="1"/>
    <col min="1283" max="1283" width="37.3984375" style="48" customWidth="1"/>
    <col min="1284" max="1284" width="22.09765625" style="48" customWidth="1"/>
    <col min="1285" max="1285" width="9" style="48" bestFit="1" customWidth="1"/>
    <col min="1286" max="1287" width="10.3984375" style="48" bestFit="1" customWidth="1"/>
    <col min="1288" max="1306" width="9" style="48"/>
    <col min="1307" max="1307" width="14.3984375" style="48" customWidth="1"/>
    <col min="1308" max="1536" width="9" style="48"/>
    <col min="1537" max="1537" width="9.3984375" style="48" customWidth="1"/>
    <col min="1538" max="1538" width="11.09765625" style="48" customWidth="1"/>
    <col min="1539" max="1539" width="37.3984375" style="48" customWidth="1"/>
    <col min="1540" max="1540" width="22.09765625" style="48" customWidth="1"/>
    <col min="1541" max="1541" width="9" style="48" bestFit="1" customWidth="1"/>
    <col min="1542" max="1543" width="10.3984375" style="48" bestFit="1" customWidth="1"/>
    <col min="1544" max="1562" width="9" style="48"/>
    <col min="1563" max="1563" width="14.3984375" style="48" customWidth="1"/>
    <col min="1564" max="1792" width="9" style="48"/>
    <col min="1793" max="1793" width="9.3984375" style="48" customWidth="1"/>
    <col min="1794" max="1794" width="11.09765625" style="48" customWidth="1"/>
    <col min="1795" max="1795" width="37.3984375" style="48" customWidth="1"/>
    <col min="1796" max="1796" width="22.09765625" style="48" customWidth="1"/>
    <col min="1797" max="1797" width="9" style="48" bestFit="1" customWidth="1"/>
    <col min="1798" max="1799" width="10.3984375" style="48" bestFit="1" customWidth="1"/>
    <col min="1800" max="1818" width="9" style="48"/>
    <col min="1819" max="1819" width="14.3984375" style="48" customWidth="1"/>
    <col min="1820" max="2048" width="9" style="48"/>
    <col min="2049" max="2049" width="9.3984375" style="48" customWidth="1"/>
    <col min="2050" max="2050" width="11.09765625" style="48" customWidth="1"/>
    <col min="2051" max="2051" width="37.3984375" style="48" customWidth="1"/>
    <col min="2052" max="2052" width="22.09765625" style="48" customWidth="1"/>
    <col min="2053" max="2053" width="9" style="48" bestFit="1" customWidth="1"/>
    <col min="2054" max="2055" width="10.3984375" style="48" bestFit="1" customWidth="1"/>
    <col min="2056" max="2074" width="9" style="48"/>
    <col min="2075" max="2075" width="14.3984375" style="48" customWidth="1"/>
    <col min="2076" max="2304" width="9" style="48"/>
    <col min="2305" max="2305" width="9.3984375" style="48" customWidth="1"/>
    <col min="2306" max="2306" width="11.09765625" style="48" customWidth="1"/>
    <col min="2307" max="2307" width="37.3984375" style="48" customWidth="1"/>
    <col min="2308" max="2308" width="22.09765625" style="48" customWidth="1"/>
    <col min="2309" max="2309" width="9" style="48" bestFit="1" customWidth="1"/>
    <col min="2310" max="2311" width="10.3984375" style="48" bestFit="1" customWidth="1"/>
    <col min="2312" max="2330" width="9" style="48"/>
    <col min="2331" max="2331" width="14.3984375" style="48" customWidth="1"/>
    <col min="2332" max="2560" width="9" style="48"/>
    <col min="2561" max="2561" width="9.3984375" style="48" customWidth="1"/>
    <col min="2562" max="2562" width="11.09765625" style="48" customWidth="1"/>
    <col min="2563" max="2563" width="37.3984375" style="48" customWidth="1"/>
    <col min="2564" max="2564" width="22.09765625" style="48" customWidth="1"/>
    <col min="2565" max="2565" width="9" style="48" bestFit="1" customWidth="1"/>
    <col min="2566" max="2567" width="10.3984375" style="48" bestFit="1" customWidth="1"/>
    <col min="2568" max="2586" width="9" style="48"/>
    <col min="2587" max="2587" width="14.3984375" style="48" customWidth="1"/>
    <col min="2588" max="2816" width="9" style="48"/>
    <col min="2817" max="2817" width="9.3984375" style="48" customWidth="1"/>
    <col min="2818" max="2818" width="11.09765625" style="48" customWidth="1"/>
    <col min="2819" max="2819" width="37.3984375" style="48" customWidth="1"/>
    <col min="2820" max="2820" width="22.09765625" style="48" customWidth="1"/>
    <col min="2821" max="2821" width="9" style="48" bestFit="1" customWidth="1"/>
    <col min="2822" max="2823" width="10.3984375" style="48" bestFit="1" customWidth="1"/>
    <col min="2824" max="2842" width="9" style="48"/>
    <col min="2843" max="2843" width="14.3984375" style="48" customWidth="1"/>
    <col min="2844" max="3072" width="9" style="48"/>
    <col min="3073" max="3073" width="9.3984375" style="48" customWidth="1"/>
    <col min="3074" max="3074" width="11.09765625" style="48" customWidth="1"/>
    <col min="3075" max="3075" width="37.3984375" style="48" customWidth="1"/>
    <col min="3076" max="3076" width="22.09765625" style="48" customWidth="1"/>
    <col min="3077" max="3077" width="9" style="48" bestFit="1" customWidth="1"/>
    <col min="3078" max="3079" width="10.3984375" style="48" bestFit="1" customWidth="1"/>
    <col min="3080" max="3098" width="9" style="48"/>
    <col min="3099" max="3099" width="14.3984375" style="48" customWidth="1"/>
    <col min="3100" max="3328" width="9" style="48"/>
    <col min="3329" max="3329" width="9.3984375" style="48" customWidth="1"/>
    <col min="3330" max="3330" width="11.09765625" style="48" customWidth="1"/>
    <col min="3331" max="3331" width="37.3984375" style="48" customWidth="1"/>
    <col min="3332" max="3332" width="22.09765625" style="48" customWidth="1"/>
    <col min="3333" max="3333" width="9" style="48" bestFit="1" customWidth="1"/>
    <col min="3334" max="3335" width="10.3984375" style="48" bestFit="1" customWidth="1"/>
    <col min="3336" max="3354" width="9" style="48"/>
    <col min="3355" max="3355" width="14.3984375" style="48" customWidth="1"/>
    <col min="3356" max="3584" width="9" style="48"/>
    <col min="3585" max="3585" width="9.3984375" style="48" customWidth="1"/>
    <col min="3586" max="3586" width="11.09765625" style="48" customWidth="1"/>
    <col min="3587" max="3587" width="37.3984375" style="48" customWidth="1"/>
    <col min="3588" max="3588" width="22.09765625" style="48" customWidth="1"/>
    <col min="3589" max="3589" width="9" style="48" bestFit="1" customWidth="1"/>
    <col min="3590" max="3591" width="10.3984375" style="48" bestFit="1" customWidth="1"/>
    <col min="3592" max="3610" width="9" style="48"/>
    <col min="3611" max="3611" width="14.3984375" style="48" customWidth="1"/>
    <col min="3612" max="3840" width="9" style="48"/>
    <col min="3841" max="3841" width="9.3984375" style="48" customWidth="1"/>
    <col min="3842" max="3842" width="11.09765625" style="48" customWidth="1"/>
    <col min="3843" max="3843" width="37.3984375" style="48" customWidth="1"/>
    <col min="3844" max="3844" width="22.09765625" style="48" customWidth="1"/>
    <col min="3845" max="3845" width="9" style="48" bestFit="1" customWidth="1"/>
    <col min="3846" max="3847" width="10.3984375" style="48" bestFit="1" customWidth="1"/>
    <col min="3848" max="3866" width="9" style="48"/>
    <col min="3867" max="3867" width="14.3984375" style="48" customWidth="1"/>
    <col min="3868" max="4096" width="9" style="48"/>
    <col min="4097" max="4097" width="9.3984375" style="48" customWidth="1"/>
    <col min="4098" max="4098" width="11.09765625" style="48" customWidth="1"/>
    <col min="4099" max="4099" width="37.3984375" style="48" customWidth="1"/>
    <col min="4100" max="4100" width="22.09765625" style="48" customWidth="1"/>
    <col min="4101" max="4101" width="9" style="48" bestFit="1" customWidth="1"/>
    <col min="4102" max="4103" width="10.3984375" style="48" bestFit="1" customWidth="1"/>
    <col min="4104" max="4122" width="9" style="48"/>
    <col min="4123" max="4123" width="14.3984375" style="48" customWidth="1"/>
    <col min="4124" max="4352" width="9" style="48"/>
    <col min="4353" max="4353" width="9.3984375" style="48" customWidth="1"/>
    <col min="4354" max="4354" width="11.09765625" style="48" customWidth="1"/>
    <col min="4355" max="4355" width="37.3984375" style="48" customWidth="1"/>
    <col min="4356" max="4356" width="22.09765625" style="48" customWidth="1"/>
    <col min="4357" max="4357" width="9" style="48" bestFit="1" customWidth="1"/>
    <col min="4358" max="4359" width="10.3984375" style="48" bestFit="1" customWidth="1"/>
    <col min="4360" max="4378" width="9" style="48"/>
    <col min="4379" max="4379" width="14.3984375" style="48" customWidth="1"/>
    <col min="4380" max="4608" width="9" style="48"/>
    <col min="4609" max="4609" width="9.3984375" style="48" customWidth="1"/>
    <col min="4610" max="4610" width="11.09765625" style="48" customWidth="1"/>
    <col min="4611" max="4611" width="37.3984375" style="48" customWidth="1"/>
    <col min="4612" max="4612" width="22.09765625" style="48" customWidth="1"/>
    <col min="4613" max="4613" width="9" style="48" bestFit="1" customWidth="1"/>
    <col min="4614" max="4615" width="10.3984375" style="48" bestFit="1" customWidth="1"/>
    <col min="4616" max="4634" width="9" style="48"/>
    <col min="4635" max="4635" width="14.3984375" style="48" customWidth="1"/>
    <col min="4636" max="4864" width="9" style="48"/>
    <col min="4865" max="4865" width="9.3984375" style="48" customWidth="1"/>
    <col min="4866" max="4866" width="11.09765625" style="48" customWidth="1"/>
    <col min="4867" max="4867" width="37.3984375" style="48" customWidth="1"/>
    <col min="4868" max="4868" width="22.09765625" style="48" customWidth="1"/>
    <col min="4869" max="4869" width="9" style="48" bestFit="1" customWidth="1"/>
    <col min="4870" max="4871" width="10.3984375" style="48" bestFit="1" customWidth="1"/>
    <col min="4872" max="4890" width="9" style="48"/>
    <col min="4891" max="4891" width="14.3984375" style="48" customWidth="1"/>
    <col min="4892" max="5120" width="9" style="48"/>
    <col min="5121" max="5121" width="9.3984375" style="48" customWidth="1"/>
    <col min="5122" max="5122" width="11.09765625" style="48" customWidth="1"/>
    <col min="5123" max="5123" width="37.3984375" style="48" customWidth="1"/>
    <col min="5124" max="5124" width="22.09765625" style="48" customWidth="1"/>
    <col min="5125" max="5125" width="9" style="48" bestFit="1" customWidth="1"/>
    <col min="5126" max="5127" width="10.3984375" style="48" bestFit="1" customWidth="1"/>
    <col min="5128" max="5146" width="9" style="48"/>
    <col min="5147" max="5147" width="14.3984375" style="48" customWidth="1"/>
    <col min="5148" max="5376" width="9" style="48"/>
    <col min="5377" max="5377" width="9.3984375" style="48" customWidth="1"/>
    <col min="5378" max="5378" width="11.09765625" style="48" customWidth="1"/>
    <col min="5379" max="5379" width="37.3984375" style="48" customWidth="1"/>
    <col min="5380" max="5380" width="22.09765625" style="48" customWidth="1"/>
    <col min="5381" max="5381" width="9" style="48" bestFit="1" customWidth="1"/>
    <col min="5382" max="5383" width="10.3984375" style="48" bestFit="1" customWidth="1"/>
    <col min="5384" max="5402" width="9" style="48"/>
    <col min="5403" max="5403" width="14.3984375" style="48" customWidth="1"/>
    <col min="5404" max="5632" width="9" style="48"/>
    <col min="5633" max="5633" width="9.3984375" style="48" customWidth="1"/>
    <col min="5634" max="5634" width="11.09765625" style="48" customWidth="1"/>
    <col min="5635" max="5635" width="37.3984375" style="48" customWidth="1"/>
    <col min="5636" max="5636" width="22.09765625" style="48" customWidth="1"/>
    <col min="5637" max="5637" width="9" style="48" bestFit="1" customWidth="1"/>
    <col min="5638" max="5639" width="10.3984375" style="48" bestFit="1" customWidth="1"/>
    <col min="5640" max="5658" width="9" style="48"/>
    <col min="5659" max="5659" width="14.3984375" style="48" customWidth="1"/>
    <col min="5660" max="5888" width="9" style="48"/>
    <col min="5889" max="5889" width="9.3984375" style="48" customWidth="1"/>
    <col min="5890" max="5890" width="11.09765625" style="48" customWidth="1"/>
    <col min="5891" max="5891" width="37.3984375" style="48" customWidth="1"/>
    <col min="5892" max="5892" width="22.09765625" style="48" customWidth="1"/>
    <col min="5893" max="5893" width="9" style="48" bestFit="1" customWidth="1"/>
    <col min="5894" max="5895" width="10.3984375" style="48" bestFit="1" customWidth="1"/>
    <col min="5896" max="5914" width="9" style="48"/>
    <col min="5915" max="5915" width="14.3984375" style="48" customWidth="1"/>
    <col min="5916" max="6144" width="9" style="48"/>
    <col min="6145" max="6145" width="9.3984375" style="48" customWidth="1"/>
    <col min="6146" max="6146" width="11.09765625" style="48" customWidth="1"/>
    <col min="6147" max="6147" width="37.3984375" style="48" customWidth="1"/>
    <col min="6148" max="6148" width="22.09765625" style="48" customWidth="1"/>
    <col min="6149" max="6149" width="9" style="48" bestFit="1" customWidth="1"/>
    <col min="6150" max="6151" width="10.3984375" style="48" bestFit="1" customWidth="1"/>
    <col min="6152" max="6170" width="9" style="48"/>
    <col min="6171" max="6171" width="14.3984375" style="48" customWidth="1"/>
    <col min="6172" max="6400" width="9" style="48"/>
    <col min="6401" max="6401" width="9.3984375" style="48" customWidth="1"/>
    <col min="6402" max="6402" width="11.09765625" style="48" customWidth="1"/>
    <col min="6403" max="6403" width="37.3984375" style="48" customWidth="1"/>
    <col min="6404" max="6404" width="22.09765625" style="48" customWidth="1"/>
    <col min="6405" max="6405" width="9" style="48" bestFit="1" customWidth="1"/>
    <col min="6406" max="6407" width="10.3984375" style="48" bestFit="1" customWidth="1"/>
    <col min="6408" max="6426" width="9" style="48"/>
    <col min="6427" max="6427" width="14.3984375" style="48" customWidth="1"/>
    <col min="6428" max="6656" width="9" style="48"/>
    <col min="6657" max="6657" width="9.3984375" style="48" customWidth="1"/>
    <col min="6658" max="6658" width="11.09765625" style="48" customWidth="1"/>
    <col min="6659" max="6659" width="37.3984375" style="48" customWidth="1"/>
    <col min="6660" max="6660" width="22.09765625" style="48" customWidth="1"/>
    <col min="6661" max="6661" width="9" style="48" bestFit="1" customWidth="1"/>
    <col min="6662" max="6663" width="10.3984375" style="48" bestFit="1" customWidth="1"/>
    <col min="6664" max="6682" width="9" style="48"/>
    <col min="6683" max="6683" width="14.3984375" style="48" customWidth="1"/>
    <col min="6684" max="6912" width="9" style="48"/>
    <col min="6913" max="6913" width="9.3984375" style="48" customWidth="1"/>
    <col min="6914" max="6914" width="11.09765625" style="48" customWidth="1"/>
    <col min="6915" max="6915" width="37.3984375" style="48" customWidth="1"/>
    <col min="6916" max="6916" width="22.09765625" style="48" customWidth="1"/>
    <col min="6917" max="6917" width="9" style="48" bestFit="1" customWidth="1"/>
    <col min="6918" max="6919" width="10.3984375" style="48" bestFit="1" customWidth="1"/>
    <col min="6920" max="6938" width="9" style="48"/>
    <col min="6939" max="6939" width="14.3984375" style="48" customWidth="1"/>
    <col min="6940" max="7168" width="9" style="48"/>
    <col min="7169" max="7169" width="9.3984375" style="48" customWidth="1"/>
    <col min="7170" max="7170" width="11.09765625" style="48" customWidth="1"/>
    <col min="7171" max="7171" width="37.3984375" style="48" customWidth="1"/>
    <col min="7172" max="7172" width="22.09765625" style="48" customWidth="1"/>
    <col min="7173" max="7173" width="9" style="48" bestFit="1" customWidth="1"/>
    <col min="7174" max="7175" width="10.3984375" style="48" bestFit="1" customWidth="1"/>
    <col min="7176" max="7194" width="9" style="48"/>
    <col min="7195" max="7195" width="14.3984375" style="48" customWidth="1"/>
    <col min="7196" max="7424" width="9" style="48"/>
    <col min="7425" max="7425" width="9.3984375" style="48" customWidth="1"/>
    <col min="7426" max="7426" width="11.09765625" style="48" customWidth="1"/>
    <col min="7427" max="7427" width="37.3984375" style="48" customWidth="1"/>
    <col min="7428" max="7428" width="22.09765625" style="48" customWidth="1"/>
    <col min="7429" max="7429" width="9" style="48" bestFit="1" customWidth="1"/>
    <col min="7430" max="7431" width="10.3984375" style="48" bestFit="1" customWidth="1"/>
    <col min="7432" max="7450" width="9" style="48"/>
    <col min="7451" max="7451" width="14.3984375" style="48" customWidth="1"/>
    <col min="7452" max="7680" width="9" style="48"/>
    <col min="7681" max="7681" width="9.3984375" style="48" customWidth="1"/>
    <col min="7682" max="7682" width="11.09765625" style="48" customWidth="1"/>
    <col min="7683" max="7683" width="37.3984375" style="48" customWidth="1"/>
    <col min="7684" max="7684" width="22.09765625" style="48" customWidth="1"/>
    <col min="7685" max="7685" width="9" style="48" bestFit="1" customWidth="1"/>
    <col min="7686" max="7687" width="10.3984375" style="48" bestFit="1" customWidth="1"/>
    <col min="7688" max="7706" width="9" style="48"/>
    <col min="7707" max="7707" width="14.3984375" style="48" customWidth="1"/>
    <col min="7708" max="7936" width="9" style="48"/>
    <col min="7937" max="7937" width="9.3984375" style="48" customWidth="1"/>
    <col min="7938" max="7938" width="11.09765625" style="48" customWidth="1"/>
    <col min="7939" max="7939" width="37.3984375" style="48" customWidth="1"/>
    <col min="7940" max="7940" width="22.09765625" style="48" customWidth="1"/>
    <col min="7941" max="7941" width="9" style="48" bestFit="1" customWidth="1"/>
    <col min="7942" max="7943" width="10.3984375" style="48" bestFit="1" customWidth="1"/>
    <col min="7944" max="7962" width="9" style="48"/>
    <col min="7963" max="7963" width="14.3984375" style="48" customWidth="1"/>
    <col min="7964" max="8192" width="9" style="48"/>
    <col min="8193" max="8193" width="9.3984375" style="48" customWidth="1"/>
    <col min="8194" max="8194" width="11.09765625" style="48" customWidth="1"/>
    <col min="8195" max="8195" width="37.3984375" style="48" customWidth="1"/>
    <col min="8196" max="8196" width="22.09765625" style="48" customWidth="1"/>
    <col min="8197" max="8197" width="9" style="48" bestFit="1" customWidth="1"/>
    <col min="8198" max="8199" width="10.3984375" style="48" bestFit="1" customWidth="1"/>
    <col min="8200" max="8218" width="9" style="48"/>
    <col min="8219" max="8219" width="14.3984375" style="48" customWidth="1"/>
    <col min="8220" max="8448" width="9" style="48"/>
    <col min="8449" max="8449" width="9.3984375" style="48" customWidth="1"/>
    <col min="8450" max="8450" width="11.09765625" style="48" customWidth="1"/>
    <col min="8451" max="8451" width="37.3984375" style="48" customWidth="1"/>
    <col min="8452" max="8452" width="22.09765625" style="48" customWidth="1"/>
    <col min="8453" max="8453" width="9" style="48" bestFit="1" customWidth="1"/>
    <col min="8454" max="8455" width="10.3984375" style="48" bestFit="1" customWidth="1"/>
    <col min="8456" max="8474" width="9" style="48"/>
    <col min="8475" max="8475" width="14.3984375" style="48" customWidth="1"/>
    <col min="8476" max="8704" width="9" style="48"/>
    <col min="8705" max="8705" width="9.3984375" style="48" customWidth="1"/>
    <col min="8706" max="8706" width="11.09765625" style="48" customWidth="1"/>
    <col min="8707" max="8707" width="37.3984375" style="48" customWidth="1"/>
    <col min="8708" max="8708" width="22.09765625" style="48" customWidth="1"/>
    <col min="8709" max="8709" width="9" style="48" bestFit="1" customWidth="1"/>
    <col min="8710" max="8711" width="10.3984375" style="48" bestFit="1" customWidth="1"/>
    <col min="8712" max="8730" width="9" style="48"/>
    <col min="8731" max="8731" width="14.3984375" style="48" customWidth="1"/>
    <col min="8732" max="8960" width="9" style="48"/>
    <col min="8961" max="8961" width="9.3984375" style="48" customWidth="1"/>
    <col min="8962" max="8962" width="11.09765625" style="48" customWidth="1"/>
    <col min="8963" max="8963" width="37.3984375" style="48" customWidth="1"/>
    <col min="8964" max="8964" width="22.09765625" style="48" customWidth="1"/>
    <col min="8965" max="8965" width="9" style="48" bestFit="1" customWidth="1"/>
    <col min="8966" max="8967" width="10.3984375" style="48" bestFit="1" customWidth="1"/>
    <col min="8968" max="8986" width="9" style="48"/>
    <col min="8987" max="8987" width="14.3984375" style="48" customWidth="1"/>
    <col min="8988" max="9216" width="9" style="48"/>
    <col min="9217" max="9217" width="9.3984375" style="48" customWidth="1"/>
    <col min="9218" max="9218" width="11.09765625" style="48" customWidth="1"/>
    <col min="9219" max="9219" width="37.3984375" style="48" customWidth="1"/>
    <col min="9220" max="9220" width="22.09765625" style="48" customWidth="1"/>
    <col min="9221" max="9221" width="9" style="48" bestFit="1" customWidth="1"/>
    <col min="9222" max="9223" width="10.3984375" style="48" bestFit="1" customWidth="1"/>
    <col min="9224" max="9242" width="9" style="48"/>
    <col min="9243" max="9243" width="14.3984375" style="48" customWidth="1"/>
    <col min="9244" max="9472" width="9" style="48"/>
    <col min="9473" max="9473" width="9.3984375" style="48" customWidth="1"/>
    <col min="9474" max="9474" width="11.09765625" style="48" customWidth="1"/>
    <col min="9475" max="9475" width="37.3984375" style="48" customWidth="1"/>
    <col min="9476" max="9476" width="22.09765625" style="48" customWidth="1"/>
    <col min="9477" max="9477" width="9" style="48" bestFit="1" customWidth="1"/>
    <col min="9478" max="9479" width="10.3984375" style="48" bestFit="1" customWidth="1"/>
    <col min="9480" max="9498" width="9" style="48"/>
    <col min="9499" max="9499" width="14.3984375" style="48" customWidth="1"/>
    <col min="9500" max="9728" width="9" style="48"/>
    <col min="9729" max="9729" width="9.3984375" style="48" customWidth="1"/>
    <col min="9730" max="9730" width="11.09765625" style="48" customWidth="1"/>
    <col min="9731" max="9731" width="37.3984375" style="48" customWidth="1"/>
    <col min="9732" max="9732" width="22.09765625" style="48" customWidth="1"/>
    <col min="9733" max="9733" width="9" style="48" bestFit="1" customWidth="1"/>
    <col min="9734" max="9735" width="10.3984375" style="48" bestFit="1" customWidth="1"/>
    <col min="9736" max="9754" width="9" style="48"/>
    <col min="9755" max="9755" width="14.3984375" style="48" customWidth="1"/>
    <col min="9756" max="9984" width="9" style="48"/>
    <col min="9985" max="9985" width="9.3984375" style="48" customWidth="1"/>
    <col min="9986" max="9986" width="11.09765625" style="48" customWidth="1"/>
    <col min="9987" max="9987" width="37.3984375" style="48" customWidth="1"/>
    <col min="9988" max="9988" width="22.09765625" style="48" customWidth="1"/>
    <col min="9989" max="9989" width="9" style="48" bestFit="1" customWidth="1"/>
    <col min="9990" max="9991" width="10.3984375" style="48" bestFit="1" customWidth="1"/>
    <col min="9992" max="10010" width="9" style="48"/>
    <col min="10011" max="10011" width="14.3984375" style="48" customWidth="1"/>
    <col min="10012" max="10240" width="9" style="48"/>
    <col min="10241" max="10241" width="9.3984375" style="48" customWidth="1"/>
    <col min="10242" max="10242" width="11.09765625" style="48" customWidth="1"/>
    <col min="10243" max="10243" width="37.3984375" style="48" customWidth="1"/>
    <col min="10244" max="10244" width="22.09765625" style="48" customWidth="1"/>
    <col min="10245" max="10245" width="9" style="48" bestFit="1" customWidth="1"/>
    <col min="10246" max="10247" width="10.3984375" style="48" bestFit="1" customWidth="1"/>
    <col min="10248" max="10266" width="9" style="48"/>
    <col min="10267" max="10267" width="14.3984375" style="48" customWidth="1"/>
    <col min="10268" max="10496" width="9" style="48"/>
    <col min="10497" max="10497" width="9.3984375" style="48" customWidth="1"/>
    <col min="10498" max="10498" width="11.09765625" style="48" customWidth="1"/>
    <col min="10499" max="10499" width="37.3984375" style="48" customWidth="1"/>
    <col min="10500" max="10500" width="22.09765625" style="48" customWidth="1"/>
    <col min="10501" max="10501" width="9" style="48" bestFit="1" customWidth="1"/>
    <col min="10502" max="10503" width="10.3984375" style="48" bestFit="1" customWidth="1"/>
    <col min="10504" max="10522" width="9" style="48"/>
    <col min="10523" max="10523" width="14.3984375" style="48" customWidth="1"/>
    <col min="10524" max="10752" width="9" style="48"/>
    <col min="10753" max="10753" width="9.3984375" style="48" customWidth="1"/>
    <col min="10754" max="10754" width="11.09765625" style="48" customWidth="1"/>
    <col min="10755" max="10755" width="37.3984375" style="48" customWidth="1"/>
    <col min="10756" max="10756" width="22.09765625" style="48" customWidth="1"/>
    <col min="10757" max="10757" width="9" style="48" bestFit="1" customWidth="1"/>
    <col min="10758" max="10759" width="10.3984375" style="48" bestFit="1" customWidth="1"/>
    <col min="10760" max="10778" width="9" style="48"/>
    <col min="10779" max="10779" width="14.3984375" style="48" customWidth="1"/>
    <col min="10780" max="11008" width="9" style="48"/>
    <col min="11009" max="11009" width="9.3984375" style="48" customWidth="1"/>
    <col min="11010" max="11010" width="11.09765625" style="48" customWidth="1"/>
    <col min="11011" max="11011" width="37.3984375" style="48" customWidth="1"/>
    <col min="11012" max="11012" width="22.09765625" style="48" customWidth="1"/>
    <col min="11013" max="11013" width="9" style="48" bestFit="1" customWidth="1"/>
    <col min="11014" max="11015" width="10.3984375" style="48" bestFit="1" customWidth="1"/>
    <col min="11016" max="11034" width="9" style="48"/>
    <col min="11035" max="11035" width="14.3984375" style="48" customWidth="1"/>
    <col min="11036" max="11264" width="9" style="48"/>
    <col min="11265" max="11265" width="9.3984375" style="48" customWidth="1"/>
    <col min="11266" max="11266" width="11.09765625" style="48" customWidth="1"/>
    <col min="11267" max="11267" width="37.3984375" style="48" customWidth="1"/>
    <col min="11268" max="11268" width="22.09765625" style="48" customWidth="1"/>
    <col min="11269" max="11269" width="9" style="48" bestFit="1" customWidth="1"/>
    <col min="11270" max="11271" width="10.3984375" style="48" bestFit="1" customWidth="1"/>
    <col min="11272" max="11290" width="9" style="48"/>
    <col min="11291" max="11291" width="14.3984375" style="48" customWidth="1"/>
    <col min="11292" max="11520" width="9" style="48"/>
    <col min="11521" max="11521" width="9.3984375" style="48" customWidth="1"/>
    <col min="11522" max="11522" width="11.09765625" style="48" customWidth="1"/>
    <col min="11523" max="11523" width="37.3984375" style="48" customWidth="1"/>
    <col min="11524" max="11524" width="22.09765625" style="48" customWidth="1"/>
    <col min="11525" max="11525" width="9" style="48" bestFit="1" customWidth="1"/>
    <col min="11526" max="11527" width="10.3984375" style="48" bestFit="1" customWidth="1"/>
    <col min="11528" max="11546" width="9" style="48"/>
    <col min="11547" max="11547" width="14.3984375" style="48" customWidth="1"/>
    <col min="11548" max="11776" width="9" style="48"/>
    <col min="11777" max="11777" width="9.3984375" style="48" customWidth="1"/>
    <col min="11778" max="11778" width="11.09765625" style="48" customWidth="1"/>
    <col min="11779" max="11779" width="37.3984375" style="48" customWidth="1"/>
    <col min="11780" max="11780" width="22.09765625" style="48" customWidth="1"/>
    <col min="11781" max="11781" width="9" style="48" bestFit="1" customWidth="1"/>
    <col min="11782" max="11783" width="10.3984375" style="48" bestFit="1" customWidth="1"/>
    <col min="11784" max="11802" width="9" style="48"/>
    <col min="11803" max="11803" width="14.3984375" style="48" customWidth="1"/>
    <col min="11804" max="12032" width="9" style="48"/>
    <col min="12033" max="12033" width="9.3984375" style="48" customWidth="1"/>
    <col min="12034" max="12034" width="11.09765625" style="48" customWidth="1"/>
    <col min="12035" max="12035" width="37.3984375" style="48" customWidth="1"/>
    <col min="12036" max="12036" width="22.09765625" style="48" customWidth="1"/>
    <col min="12037" max="12037" width="9" style="48" bestFit="1" customWidth="1"/>
    <col min="12038" max="12039" width="10.3984375" style="48" bestFit="1" customWidth="1"/>
    <col min="12040" max="12058" width="9" style="48"/>
    <col min="12059" max="12059" width="14.3984375" style="48" customWidth="1"/>
    <col min="12060" max="12288" width="9" style="48"/>
    <col min="12289" max="12289" width="9.3984375" style="48" customWidth="1"/>
    <col min="12290" max="12290" width="11.09765625" style="48" customWidth="1"/>
    <col min="12291" max="12291" width="37.3984375" style="48" customWidth="1"/>
    <col min="12292" max="12292" width="22.09765625" style="48" customWidth="1"/>
    <col min="12293" max="12293" width="9" style="48" bestFit="1" customWidth="1"/>
    <col min="12294" max="12295" width="10.3984375" style="48" bestFit="1" customWidth="1"/>
    <col min="12296" max="12314" width="9" style="48"/>
    <col min="12315" max="12315" width="14.3984375" style="48" customWidth="1"/>
    <col min="12316" max="12544" width="9" style="48"/>
    <col min="12545" max="12545" width="9.3984375" style="48" customWidth="1"/>
    <col min="12546" max="12546" width="11.09765625" style="48" customWidth="1"/>
    <col min="12547" max="12547" width="37.3984375" style="48" customWidth="1"/>
    <col min="12548" max="12548" width="22.09765625" style="48" customWidth="1"/>
    <col min="12549" max="12549" width="9" style="48" bestFit="1" customWidth="1"/>
    <col min="12550" max="12551" width="10.3984375" style="48" bestFit="1" customWidth="1"/>
    <col min="12552" max="12570" width="9" style="48"/>
    <col min="12571" max="12571" width="14.3984375" style="48" customWidth="1"/>
    <col min="12572" max="12800" width="9" style="48"/>
    <col min="12801" max="12801" width="9.3984375" style="48" customWidth="1"/>
    <col min="12802" max="12802" width="11.09765625" style="48" customWidth="1"/>
    <col min="12803" max="12803" width="37.3984375" style="48" customWidth="1"/>
    <col min="12804" max="12804" width="22.09765625" style="48" customWidth="1"/>
    <col min="12805" max="12805" width="9" style="48" bestFit="1" customWidth="1"/>
    <col min="12806" max="12807" width="10.3984375" style="48" bestFit="1" customWidth="1"/>
    <col min="12808" max="12826" width="9" style="48"/>
    <col min="12827" max="12827" width="14.3984375" style="48" customWidth="1"/>
    <col min="12828" max="13056" width="9" style="48"/>
    <col min="13057" max="13057" width="9.3984375" style="48" customWidth="1"/>
    <col min="13058" max="13058" width="11.09765625" style="48" customWidth="1"/>
    <col min="13059" max="13059" width="37.3984375" style="48" customWidth="1"/>
    <col min="13060" max="13060" width="22.09765625" style="48" customWidth="1"/>
    <col min="13061" max="13061" width="9" style="48" bestFit="1" customWidth="1"/>
    <col min="13062" max="13063" width="10.3984375" style="48" bestFit="1" customWidth="1"/>
    <col min="13064" max="13082" width="9" style="48"/>
    <col min="13083" max="13083" width="14.3984375" style="48" customWidth="1"/>
    <col min="13084" max="13312" width="9" style="48"/>
    <col min="13313" max="13313" width="9.3984375" style="48" customWidth="1"/>
    <col min="13314" max="13314" width="11.09765625" style="48" customWidth="1"/>
    <col min="13315" max="13315" width="37.3984375" style="48" customWidth="1"/>
    <col min="13316" max="13316" width="22.09765625" style="48" customWidth="1"/>
    <col min="13317" max="13317" width="9" style="48" bestFit="1" customWidth="1"/>
    <col min="13318" max="13319" width="10.3984375" style="48" bestFit="1" customWidth="1"/>
    <col min="13320" max="13338" width="9" style="48"/>
    <col min="13339" max="13339" width="14.3984375" style="48" customWidth="1"/>
    <col min="13340" max="13568" width="9" style="48"/>
    <col min="13569" max="13569" width="9.3984375" style="48" customWidth="1"/>
    <col min="13570" max="13570" width="11.09765625" style="48" customWidth="1"/>
    <col min="13571" max="13571" width="37.3984375" style="48" customWidth="1"/>
    <col min="13572" max="13572" width="22.09765625" style="48" customWidth="1"/>
    <col min="13573" max="13573" width="9" style="48" bestFit="1" customWidth="1"/>
    <col min="13574" max="13575" width="10.3984375" style="48" bestFit="1" customWidth="1"/>
    <col min="13576" max="13594" width="9" style="48"/>
    <col min="13595" max="13595" width="14.3984375" style="48" customWidth="1"/>
    <col min="13596" max="13824" width="9" style="48"/>
    <col min="13825" max="13825" width="9.3984375" style="48" customWidth="1"/>
    <col min="13826" max="13826" width="11.09765625" style="48" customWidth="1"/>
    <col min="13827" max="13827" width="37.3984375" style="48" customWidth="1"/>
    <col min="13828" max="13828" width="22.09765625" style="48" customWidth="1"/>
    <col min="13829" max="13829" width="9" style="48" bestFit="1" customWidth="1"/>
    <col min="13830" max="13831" width="10.3984375" style="48" bestFit="1" customWidth="1"/>
    <col min="13832" max="13850" width="9" style="48"/>
    <col min="13851" max="13851" width="14.3984375" style="48" customWidth="1"/>
    <col min="13852" max="14080" width="9" style="48"/>
    <col min="14081" max="14081" width="9.3984375" style="48" customWidth="1"/>
    <col min="14082" max="14082" width="11.09765625" style="48" customWidth="1"/>
    <col min="14083" max="14083" width="37.3984375" style="48" customWidth="1"/>
    <col min="14084" max="14084" width="22.09765625" style="48" customWidth="1"/>
    <col min="14085" max="14085" width="9" style="48" bestFit="1" customWidth="1"/>
    <col min="14086" max="14087" width="10.3984375" style="48" bestFit="1" customWidth="1"/>
    <col min="14088" max="14106" width="9" style="48"/>
    <col min="14107" max="14107" width="14.3984375" style="48" customWidth="1"/>
    <col min="14108" max="14336" width="9" style="48"/>
    <col min="14337" max="14337" width="9.3984375" style="48" customWidth="1"/>
    <col min="14338" max="14338" width="11.09765625" style="48" customWidth="1"/>
    <col min="14339" max="14339" width="37.3984375" style="48" customWidth="1"/>
    <col min="14340" max="14340" width="22.09765625" style="48" customWidth="1"/>
    <col min="14341" max="14341" width="9" style="48" bestFit="1" customWidth="1"/>
    <col min="14342" max="14343" width="10.3984375" style="48" bestFit="1" customWidth="1"/>
    <col min="14344" max="14362" width="9" style="48"/>
    <col min="14363" max="14363" width="14.3984375" style="48" customWidth="1"/>
    <col min="14364" max="14592" width="9" style="48"/>
    <col min="14593" max="14593" width="9.3984375" style="48" customWidth="1"/>
    <col min="14594" max="14594" width="11.09765625" style="48" customWidth="1"/>
    <col min="14595" max="14595" width="37.3984375" style="48" customWidth="1"/>
    <col min="14596" max="14596" width="22.09765625" style="48" customWidth="1"/>
    <col min="14597" max="14597" width="9" style="48" bestFit="1" customWidth="1"/>
    <col min="14598" max="14599" width="10.3984375" style="48" bestFit="1" customWidth="1"/>
    <col min="14600" max="14618" width="9" style="48"/>
    <col min="14619" max="14619" width="14.3984375" style="48" customWidth="1"/>
    <col min="14620" max="14848" width="9" style="48"/>
    <col min="14849" max="14849" width="9.3984375" style="48" customWidth="1"/>
    <col min="14850" max="14850" width="11.09765625" style="48" customWidth="1"/>
    <col min="14851" max="14851" width="37.3984375" style="48" customWidth="1"/>
    <col min="14852" max="14852" width="22.09765625" style="48" customWidth="1"/>
    <col min="14853" max="14853" width="9" style="48" bestFit="1" customWidth="1"/>
    <col min="14854" max="14855" width="10.3984375" style="48" bestFit="1" customWidth="1"/>
    <col min="14856" max="14874" width="9" style="48"/>
    <col min="14875" max="14875" width="14.3984375" style="48" customWidth="1"/>
    <col min="14876" max="15104" width="9" style="48"/>
    <col min="15105" max="15105" width="9.3984375" style="48" customWidth="1"/>
    <col min="15106" max="15106" width="11.09765625" style="48" customWidth="1"/>
    <col min="15107" max="15107" width="37.3984375" style="48" customWidth="1"/>
    <col min="15108" max="15108" width="22.09765625" style="48" customWidth="1"/>
    <col min="15109" max="15109" width="9" style="48" bestFit="1" customWidth="1"/>
    <col min="15110" max="15111" width="10.3984375" style="48" bestFit="1" customWidth="1"/>
    <col min="15112" max="15130" width="9" style="48"/>
    <col min="15131" max="15131" width="14.3984375" style="48" customWidth="1"/>
    <col min="15132" max="15360" width="9" style="48"/>
    <col min="15361" max="15361" width="9.3984375" style="48" customWidth="1"/>
    <col min="15362" max="15362" width="11.09765625" style="48" customWidth="1"/>
    <col min="15363" max="15363" width="37.3984375" style="48" customWidth="1"/>
    <col min="15364" max="15364" width="22.09765625" style="48" customWidth="1"/>
    <col min="15365" max="15365" width="9" style="48" bestFit="1" customWidth="1"/>
    <col min="15366" max="15367" width="10.3984375" style="48" bestFit="1" customWidth="1"/>
    <col min="15368" max="15386" width="9" style="48"/>
    <col min="15387" max="15387" width="14.3984375" style="48" customWidth="1"/>
    <col min="15388" max="15616" width="9" style="48"/>
    <col min="15617" max="15617" width="9.3984375" style="48" customWidth="1"/>
    <col min="15618" max="15618" width="11.09765625" style="48" customWidth="1"/>
    <col min="15619" max="15619" width="37.3984375" style="48" customWidth="1"/>
    <col min="15620" max="15620" width="22.09765625" style="48" customWidth="1"/>
    <col min="15621" max="15621" width="9" style="48" bestFit="1" customWidth="1"/>
    <col min="15622" max="15623" width="10.3984375" style="48" bestFit="1" customWidth="1"/>
    <col min="15624" max="15642" width="9" style="48"/>
    <col min="15643" max="15643" width="14.3984375" style="48" customWidth="1"/>
    <col min="15644" max="15872" width="9" style="48"/>
    <col min="15873" max="15873" width="9.3984375" style="48" customWidth="1"/>
    <col min="15874" max="15874" width="11.09765625" style="48" customWidth="1"/>
    <col min="15875" max="15875" width="37.3984375" style="48" customWidth="1"/>
    <col min="15876" max="15876" width="22.09765625" style="48" customWidth="1"/>
    <col min="15877" max="15877" width="9" style="48" bestFit="1" customWidth="1"/>
    <col min="15878" max="15879" width="10.3984375" style="48" bestFit="1" customWidth="1"/>
    <col min="15880" max="15898" width="9" style="48"/>
    <col min="15899" max="15899" width="14.3984375" style="48" customWidth="1"/>
    <col min="15900" max="16128" width="9" style="48"/>
    <col min="16129" max="16129" width="9.3984375" style="48" customWidth="1"/>
    <col min="16130" max="16130" width="11.09765625" style="48" customWidth="1"/>
    <col min="16131" max="16131" width="37.3984375" style="48" customWidth="1"/>
    <col min="16132" max="16132" width="22.09765625" style="48" customWidth="1"/>
    <col min="16133" max="16133" width="9" style="48" bestFit="1" customWidth="1"/>
    <col min="16134" max="16135" width="10.3984375" style="48" bestFit="1" customWidth="1"/>
    <col min="16136" max="16154" width="9" style="48"/>
    <col min="16155" max="16155" width="14.3984375" style="48" customWidth="1"/>
    <col min="16156" max="16384" width="9" style="48"/>
  </cols>
  <sheetData>
    <row r="1" spans="1:27" s="28" customFormat="1" ht="30" customHeight="1" x14ac:dyDescent="0.5">
      <c r="A1" s="1923" t="s">
        <v>936</v>
      </c>
      <c r="B1" s="1923"/>
      <c r="C1" s="1923"/>
      <c r="D1" s="1923"/>
    </row>
    <row r="2" spans="1:27" s="28" customFormat="1" ht="30" customHeight="1" x14ac:dyDescent="0.5">
      <c r="A2" s="1923" t="s">
        <v>990</v>
      </c>
      <c r="B2" s="1923"/>
      <c r="C2" s="1923"/>
      <c r="D2" s="1923"/>
    </row>
    <row r="3" spans="1:27" ht="83.25" customHeight="1" x14ac:dyDescent="0.4">
      <c r="A3" s="1925" t="s">
        <v>423</v>
      </c>
      <c r="B3" s="1926"/>
      <c r="C3" s="1929" t="s">
        <v>424</v>
      </c>
      <c r="D3" s="1921" t="s">
        <v>685</v>
      </c>
    </row>
    <row r="4" spans="1:27" ht="30" customHeight="1" x14ac:dyDescent="0.4">
      <c r="A4" s="1927"/>
      <c r="B4" s="1928"/>
      <c r="C4" s="1930"/>
      <c r="D4" s="1922"/>
    </row>
    <row r="5" spans="1:27" hidden="1" x14ac:dyDescent="0.4">
      <c r="A5" s="119">
        <v>2527</v>
      </c>
      <c r="B5" s="120" t="s">
        <v>278</v>
      </c>
      <c r="C5" s="121">
        <v>19496</v>
      </c>
      <c r="D5" s="122"/>
    </row>
    <row r="6" spans="1:27" hidden="1" x14ac:dyDescent="0.4">
      <c r="A6" s="119">
        <v>2528</v>
      </c>
      <c r="B6" s="120" t="s">
        <v>279</v>
      </c>
      <c r="C6" s="121">
        <v>20718</v>
      </c>
      <c r="D6" s="122">
        <v>6.2679524004924083</v>
      </c>
    </row>
    <row r="7" spans="1:27" hidden="1" x14ac:dyDescent="0.4">
      <c r="A7" s="119">
        <v>2529</v>
      </c>
      <c r="B7" s="120" t="s">
        <v>280</v>
      </c>
      <c r="C7" s="123">
        <v>22376</v>
      </c>
      <c r="D7" s="124">
        <v>8.0027029636065254</v>
      </c>
    </row>
    <row r="8" spans="1:27" hidden="1" x14ac:dyDescent="0.4">
      <c r="A8" s="119">
        <v>2530</v>
      </c>
      <c r="B8" s="120" t="s">
        <v>281</v>
      </c>
      <c r="C8" s="123">
        <v>26165</v>
      </c>
      <c r="D8" s="124">
        <v>16.933321415802645</v>
      </c>
    </row>
    <row r="9" spans="1:27" hidden="1" x14ac:dyDescent="0.4">
      <c r="A9" s="119">
        <v>2531</v>
      </c>
      <c r="B9" s="120" t="s">
        <v>282</v>
      </c>
      <c r="C9" s="123">
        <v>35595</v>
      </c>
      <c r="D9" s="124">
        <v>36.040512134530864</v>
      </c>
      <c r="AA9" s="48">
        <v>8.9075240000000004</v>
      </c>
    </row>
    <row r="10" spans="1:27" hidden="1" x14ac:dyDescent="0.4">
      <c r="A10" s="119">
        <v>2532</v>
      </c>
      <c r="B10" s="120" t="s">
        <v>283</v>
      </c>
      <c r="C10" s="123">
        <v>44155</v>
      </c>
      <c r="D10" s="124">
        <v>24.048321393454138</v>
      </c>
      <c r="AA10" s="48">
        <v>-8.9075240000000004</v>
      </c>
    </row>
    <row r="11" spans="1:27" hidden="1" x14ac:dyDescent="0.4">
      <c r="A11" s="119">
        <v>2533</v>
      </c>
      <c r="B11" s="120" t="s">
        <v>284</v>
      </c>
      <c r="C11" s="123">
        <v>61098</v>
      </c>
      <c r="D11" s="124">
        <v>38.371645340278562</v>
      </c>
    </row>
    <row r="12" spans="1:27" hidden="1" x14ac:dyDescent="0.4">
      <c r="A12" s="119">
        <v>2534</v>
      </c>
      <c r="B12" s="120" t="s">
        <v>285</v>
      </c>
      <c r="C12" s="123">
        <v>72856</v>
      </c>
      <c r="D12" s="124">
        <v>19.244492454744837</v>
      </c>
    </row>
    <row r="13" spans="1:27" hidden="1" x14ac:dyDescent="0.4">
      <c r="A13" s="119">
        <v>2535</v>
      </c>
      <c r="B13" s="120" t="s">
        <v>286</v>
      </c>
      <c r="C13" s="123">
        <v>87759</v>
      </c>
      <c r="D13" s="124">
        <v>20.4554189085319</v>
      </c>
    </row>
    <row r="14" spans="1:27" hidden="1" x14ac:dyDescent="0.4">
      <c r="A14" s="119">
        <v>2536</v>
      </c>
      <c r="B14" s="120" t="s">
        <v>287</v>
      </c>
      <c r="C14" s="123">
        <v>104179</v>
      </c>
      <c r="D14" s="124">
        <v>18.710331703870828</v>
      </c>
    </row>
    <row r="15" spans="1:27" hidden="1" x14ac:dyDescent="0.4">
      <c r="A15" s="119">
        <v>2537</v>
      </c>
      <c r="B15" s="120" t="s">
        <v>288</v>
      </c>
      <c r="C15" s="123">
        <v>111048</v>
      </c>
      <c r="D15" s="124">
        <v>6.5934593344148054</v>
      </c>
    </row>
    <row r="16" spans="1:27" hidden="1" x14ac:dyDescent="0.4">
      <c r="A16" s="119">
        <v>2538</v>
      </c>
      <c r="B16" s="120" t="s">
        <v>289</v>
      </c>
      <c r="C16" s="123">
        <v>119610</v>
      </c>
      <c r="D16" s="124">
        <v>7.7101793818889126</v>
      </c>
    </row>
    <row r="17" spans="1:4" hidden="1" x14ac:dyDescent="0.4">
      <c r="A17" s="119">
        <v>2539</v>
      </c>
      <c r="B17" s="120" t="s">
        <v>290</v>
      </c>
      <c r="C17" s="123">
        <v>129602</v>
      </c>
      <c r="D17" s="124">
        <v>8.3538165705208591</v>
      </c>
    </row>
    <row r="18" spans="1:4" hidden="1" x14ac:dyDescent="0.4">
      <c r="A18" s="119">
        <v>2540</v>
      </c>
      <c r="B18" s="120" t="s">
        <v>291</v>
      </c>
      <c r="C18" s="123">
        <v>151896</v>
      </c>
      <c r="D18" s="124">
        <v>17.201895032484067</v>
      </c>
    </row>
    <row r="19" spans="1:4" hidden="1" x14ac:dyDescent="0.4">
      <c r="A19" s="119">
        <v>2541</v>
      </c>
      <c r="B19" s="120" t="s">
        <v>292</v>
      </c>
      <c r="C19" s="123">
        <v>184437</v>
      </c>
      <c r="D19" s="124">
        <v>21.423210617791121</v>
      </c>
    </row>
    <row r="20" spans="1:4" hidden="1" x14ac:dyDescent="0.4">
      <c r="A20" s="119">
        <v>2542</v>
      </c>
      <c r="B20" s="120" t="s">
        <v>293</v>
      </c>
      <c r="C20" s="123">
        <v>217548</v>
      </c>
      <c r="D20" s="124">
        <v>17.952471575659981</v>
      </c>
    </row>
    <row r="21" spans="1:4" hidden="1" x14ac:dyDescent="0.4">
      <c r="A21" s="119">
        <v>2543</v>
      </c>
      <c r="B21" s="120" t="s">
        <v>294</v>
      </c>
      <c r="C21" s="123">
        <v>279896</v>
      </c>
      <c r="D21" s="124">
        <v>28.659422288414511</v>
      </c>
    </row>
    <row r="22" spans="1:4" hidden="1" x14ac:dyDescent="0.4">
      <c r="A22" s="119">
        <v>2544</v>
      </c>
      <c r="B22" s="120" t="s">
        <v>295</v>
      </c>
      <c r="C22" s="123">
        <v>329079</v>
      </c>
      <c r="D22" s="124">
        <v>17.571883842570099</v>
      </c>
    </row>
    <row r="23" spans="1:4" hidden="1" x14ac:dyDescent="0.4">
      <c r="A23" s="119">
        <v>2546</v>
      </c>
      <c r="B23" s="120" t="s">
        <v>296</v>
      </c>
      <c r="C23" s="123">
        <v>438237</v>
      </c>
      <c r="D23" s="124">
        <v>33.170758389322927</v>
      </c>
    </row>
    <row r="24" spans="1:4" hidden="1" x14ac:dyDescent="0.4">
      <c r="A24" s="119">
        <v>2547</v>
      </c>
      <c r="B24" s="120" t="s">
        <v>297</v>
      </c>
      <c r="C24" s="123">
        <v>229160</v>
      </c>
      <c r="D24" s="124">
        <v>-47.708659926021767</v>
      </c>
    </row>
    <row r="25" spans="1:4" hidden="1" x14ac:dyDescent="0.4">
      <c r="A25" s="119">
        <v>2548</v>
      </c>
      <c r="B25" s="120" t="s">
        <v>298</v>
      </c>
      <c r="C25" s="123">
        <v>266763</v>
      </c>
      <c r="D25" s="124">
        <v>16.409059172630478</v>
      </c>
    </row>
    <row r="26" spans="1:4" hidden="1" x14ac:dyDescent="0.4">
      <c r="A26" s="119">
        <v>2549</v>
      </c>
      <c r="B26" s="120" t="s">
        <v>299</v>
      </c>
      <c r="C26" s="123">
        <v>293192</v>
      </c>
      <c r="D26" s="124">
        <v>9.9072959893238561</v>
      </c>
    </row>
    <row r="27" spans="1:4" hidden="1" x14ac:dyDescent="0.4">
      <c r="A27" s="119">
        <v>2550</v>
      </c>
      <c r="B27" s="120" t="s">
        <v>300</v>
      </c>
      <c r="C27" s="123">
        <v>324858</v>
      </c>
      <c r="D27" s="124">
        <v>10.800431116810827</v>
      </c>
    </row>
    <row r="28" spans="1:4" hidden="1" x14ac:dyDescent="0.4">
      <c r="A28" s="119">
        <v>2551</v>
      </c>
      <c r="B28" s="120" t="s">
        <v>301</v>
      </c>
      <c r="C28" s="123">
        <v>333468</v>
      </c>
      <c r="D28" s="124">
        <v>2.6503887852538646</v>
      </c>
    </row>
    <row r="29" spans="1:4" ht="23.4" hidden="1" x14ac:dyDescent="0.45">
      <c r="A29" s="125">
        <v>2552</v>
      </c>
      <c r="B29" s="126" t="s">
        <v>302</v>
      </c>
      <c r="C29" s="127">
        <v>289983</v>
      </c>
      <c r="D29" s="250">
        <v>-13.040231746374465</v>
      </c>
    </row>
    <row r="30" spans="1:4" ht="23.4" hidden="1" x14ac:dyDescent="0.45">
      <c r="A30" s="128">
        <v>2553</v>
      </c>
      <c r="B30" s="129" t="s">
        <v>303</v>
      </c>
      <c r="C30" s="130">
        <v>259766</v>
      </c>
      <c r="D30" s="251">
        <v>-10.420266015594018</v>
      </c>
    </row>
    <row r="31" spans="1:4" ht="26.25" hidden="1" customHeight="1" x14ac:dyDescent="0.45">
      <c r="A31" s="128">
        <v>2554</v>
      </c>
      <c r="B31" s="131" t="s">
        <v>304</v>
      </c>
      <c r="C31" s="130">
        <v>269022</v>
      </c>
      <c r="D31" s="251">
        <v>3.5632068861975776</v>
      </c>
    </row>
    <row r="32" spans="1:4" ht="26.25" hidden="1" customHeight="1" x14ac:dyDescent="0.45">
      <c r="A32" s="128">
        <v>2555</v>
      </c>
      <c r="B32" s="131" t="s">
        <v>305</v>
      </c>
      <c r="C32" s="130">
        <v>279556</v>
      </c>
      <c r="D32" s="251">
        <v>3.915664889860309</v>
      </c>
    </row>
    <row r="33" spans="1:7" ht="26.25" hidden="1" customHeight="1" x14ac:dyDescent="0.45">
      <c r="A33" s="128">
        <v>2556</v>
      </c>
      <c r="B33" s="131" t="s">
        <v>306</v>
      </c>
      <c r="C33" s="130">
        <v>272817</v>
      </c>
      <c r="D33" s="547">
        <v>-2.4106082502253572</v>
      </c>
      <c r="E33" s="132"/>
    </row>
    <row r="34" spans="1:7" ht="26.25" hidden="1" customHeight="1" x14ac:dyDescent="0.45">
      <c r="A34" s="128">
        <v>2557</v>
      </c>
      <c r="B34" s="131" t="s">
        <v>307</v>
      </c>
      <c r="C34" s="130">
        <v>275548</v>
      </c>
      <c r="D34" s="251">
        <v>1.0010373253866145</v>
      </c>
      <c r="E34" s="132"/>
    </row>
    <row r="35" spans="1:7" ht="26.25" hidden="1" customHeight="1" x14ac:dyDescent="0.45">
      <c r="A35" s="128">
        <v>2558</v>
      </c>
      <c r="B35" s="131" t="s">
        <v>310</v>
      </c>
      <c r="C35" s="130">
        <v>275209</v>
      </c>
      <c r="D35" s="547">
        <v>-0.12302756688489845</v>
      </c>
      <c r="E35" s="132"/>
    </row>
    <row r="36" spans="1:7" ht="26.25" hidden="1" customHeight="1" x14ac:dyDescent="0.45">
      <c r="A36" s="128">
        <v>2559</v>
      </c>
      <c r="B36" s="131" t="s">
        <v>634</v>
      </c>
      <c r="C36" s="781">
        <v>274703</v>
      </c>
      <c r="D36" s="783">
        <v>-0.18386026619768975</v>
      </c>
      <c r="E36" s="132"/>
    </row>
    <row r="37" spans="1:7" ht="26.25" hidden="1" customHeight="1" x14ac:dyDescent="0.4">
      <c r="A37" s="1028">
        <v>2560</v>
      </c>
      <c r="B37" s="1029" t="s">
        <v>637</v>
      </c>
      <c r="C37" s="1032">
        <v>274575</v>
      </c>
      <c r="D37" s="1030">
        <v>-4.6595777985679078E-2</v>
      </c>
      <c r="E37" s="132"/>
    </row>
    <row r="38" spans="1:7" ht="26.25" customHeight="1" x14ac:dyDescent="0.45">
      <c r="A38" s="128">
        <v>2561</v>
      </c>
      <c r="B38" s="131" t="s">
        <v>651</v>
      </c>
      <c r="C38" s="1307">
        <v>269489</v>
      </c>
      <c r="D38" s="1031">
        <v>-1.8523172175179823</v>
      </c>
      <c r="E38" s="132"/>
    </row>
    <row r="39" spans="1:7" ht="26.25" customHeight="1" x14ac:dyDescent="0.45">
      <c r="A39" s="128">
        <v>2562</v>
      </c>
      <c r="B39" s="131" t="s">
        <v>661</v>
      </c>
      <c r="C39" s="1307">
        <v>258065</v>
      </c>
      <c r="D39" s="1031">
        <v>-4.2391340648412363</v>
      </c>
      <c r="E39" s="132"/>
    </row>
    <row r="40" spans="1:7" ht="26.25" customHeight="1" x14ac:dyDescent="0.45">
      <c r="A40" s="128">
        <v>2563</v>
      </c>
      <c r="B40" s="131" t="s">
        <v>663</v>
      </c>
      <c r="C40" s="1307">
        <v>243338</v>
      </c>
      <c r="D40" s="1031">
        <v>-5.706701799934125</v>
      </c>
      <c r="E40" s="132"/>
    </row>
    <row r="41" spans="1:7" ht="26.25" customHeight="1" x14ac:dyDescent="0.45">
      <c r="A41" s="128">
        <v>2564</v>
      </c>
      <c r="B41" s="131" t="s">
        <v>689</v>
      </c>
      <c r="C41" s="1307">
        <v>235781</v>
      </c>
      <c r="D41" s="1031">
        <v>-3.1055568797310737</v>
      </c>
      <c r="E41" s="132"/>
    </row>
    <row r="42" spans="1:7" ht="26.25" customHeight="1" x14ac:dyDescent="0.45">
      <c r="A42" s="128">
        <v>2565</v>
      </c>
      <c r="B42" s="131" t="s">
        <v>697</v>
      </c>
      <c r="C42" s="1307">
        <v>235517</v>
      </c>
      <c r="D42" s="1031">
        <v>-0.11196830957541108</v>
      </c>
      <c r="E42" s="132"/>
    </row>
    <row r="43" spans="1:7" ht="26.25" customHeight="1" x14ac:dyDescent="0.45">
      <c r="A43" s="128">
        <v>2566</v>
      </c>
      <c r="B43" s="131" t="s">
        <v>970</v>
      </c>
      <c r="C43" s="1481"/>
      <c r="D43" s="1482"/>
      <c r="E43" s="132"/>
    </row>
    <row r="44" spans="1:7" ht="26.25" customHeight="1" x14ac:dyDescent="0.45">
      <c r="A44" s="133">
        <v>2567</v>
      </c>
      <c r="B44" s="579" t="s">
        <v>940</v>
      </c>
      <c r="C44" s="1481"/>
      <c r="D44" s="1482"/>
      <c r="E44" s="132"/>
    </row>
    <row r="45" spans="1:7" ht="26.25" customHeight="1" x14ac:dyDescent="0.45">
      <c r="A45" s="1916"/>
      <c r="B45" s="1916"/>
      <c r="C45" s="1916"/>
      <c r="D45" s="1916"/>
      <c r="E45" s="132"/>
    </row>
    <row r="46" spans="1:7" ht="9" customHeight="1" x14ac:dyDescent="0.45">
      <c r="A46" s="136"/>
      <c r="B46" s="131"/>
      <c r="C46" s="774"/>
      <c r="D46" s="775"/>
      <c r="E46" s="132"/>
    </row>
    <row r="47" spans="1:7" ht="23.4" x14ac:dyDescent="0.4">
      <c r="A47" s="782" t="s">
        <v>425</v>
      </c>
      <c r="D47" s="135"/>
    </row>
    <row r="48" spans="1:7" ht="23.4" x14ac:dyDescent="0.4">
      <c r="A48" s="782" t="s">
        <v>426</v>
      </c>
      <c r="F48" s="132"/>
      <c r="G48" s="132"/>
    </row>
    <row r="49" spans="1:8" x14ac:dyDescent="0.4">
      <c r="A49" s="134"/>
      <c r="F49" s="132"/>
      <c r="G49" s="132"/>
    </row>
    <row r="51" spans="1:8" s="136" customFormat="1" ht="30" customHeight="1" x14ac:dyDescent="0.45">
      <c r="A51" s="1923" t="s">
        <v>937</v>
      </c>
      <c r="B51" s="1923"/>
      <c r="C51" s="1923"/>
      <c r="D51" s="1923"/>
    </row>
    <row r="52" spans="1:8" s="136" customFormat="1" ht="30" customHeight="1" x14ac:dyDescent="0.45">
      <c r="A52" s="1924" t="s">
        <v>991</v>
      </c>
      <c r="B52" s="1924"/>
      <c r="C52" s="1924"/>
      <c r="D52" s="1924"/>
    </row>
    <row r="53" spans="1:8" ht="30" customHeight="1" x14ac:dyDescent="0.4">
      <c r="A53" s="1917" t="s">
        <v>423</v>
      </c>
      <c r="B53" s="1918"/>
      <c r="C53" s="1891" t="s">
        <v>427</v>
      </c>
      <c r="D53" s="1921" t="s">
        <v>685</v>
      </c>
      <c r="H53" s="48" t="s">
        <v>180</v>
      </c>
    </row>
    <row r="54" spans="1:8" ht="30" customHeight="1" x14ac:dyDescent="0.4">
      <c r="A54" s="1919"/>
      <c r="B54" s="1920"/>
      <c r="C54" s="1892"/>
      <c r="D54" s="1922"/>
    </row>
    <row r="55" spans="1:8" hidden="1" x14ac:dyDescent="0.4">
      <c r="A55" s="119">
        <v>2527</v>
      </c>
      <c r="B55" s="120" t="s">
        <v>278</v>
      </c>
      <c r="C55" s="121">
        <v>725</v>
      </c>
      <c r="D55" s="122"/>
    </row>
    <row r="56" spans="1:8" hidden="1" x14ac:dyDescent="0.4">
      <c r="A56" s="119">
        <v>2528</v>
      </c>
      <c r="B56" s="120" t="s">
        <v>279</v>
      </c>
      <c r="C56" s="121">
        <v>877</v>
      </c>
      <c r="D56" s="122">
        <v>20.96551724137931</v>
      </c>
    </row>
    <row r="57" spans="1:8" hidden="1" x14ac:dyDescent="0.4">
      <c r="A57" s="119">
        <v>2529</v>
      </c>
      <c r="B57" s="120" t="s">
        <v>280</v>
      </c>
      <c r="C57" s="123">
        <v>1183</v>
      </c>
      <c r="D57" s="137">
        <v>34.89167616875713</v>
      </c>
    </row>
    <row r="58" spans="1:8" hidden="1" x14ac:dyDescent="0.4">
      <c r="A58" s="119">
        <v>2530</v>
      </c>
      <c r="B58" s="120" t="s">
        <v>281</v>
      </c>
      <c r="C58" s="123">
        <v>1292</v>
      </c>
      <c r="D58" s="137">
        <v>9.2138630600169069</v>
      </c>
    </row>
    <row r="59" spans="1:8" hidden="1" x14ac:dyDescent="0.4">
      <c r="A59" s="119">
        <v>2531</v>
      </c>
      <c r="B59" s="120" t="s">
        <v>282</v>
      </c>
      <c r="C59" s="123">
        <v>1241</v>
      </c>
      <c r="D59" s="137">
        <v>-3.9473684210526314</v>
      </c>
    </row>
    <row r="60" spans="1:8" hidden="1" x14ac:dyDescent="0.4">
      <c r="A60" s="119">
        <v>2532</v>
      </c>
      <c r="B60" s="120" t="s">
        <v>283</v>
      </c>
      <c r="C60" s="123">
        <v>1290</v>
      </c>
      <c r="D60" s="137">
        <v>3.9484286865431102</v>
      </c>
    </row>
    <row r="61" spans="1:8" hidden="1" x14ac:dyDescent="0.4">
      <c r="A61" s="119">
        <v>2533</v>
      </c>
      <c r="B61" s="120" t="s">
        <v>284</v>
      </c>
      <c r="C61" s="123">
        <v>1363</v>
      </c>
      <c r="D61" s="137">
        <v>5.6589147286821708</v>
      </c>
    </row>
    <row r="62" spans="1:8" hidden="1" x14ac:dyDescent="0.4">
      <c r="A62" s="119">
        <v>2534</v>
      </c>
      <c r="B62" s="120" t="s">
        <v>285</v>
      </c>
      <c r="C62" s="123">
        <v>1411</v>
      </c>
      <c r="D62" s="137">
        <v>3.5216434336023479</v>
      </c>
    </row>
    <row r="63" spans="1:8" hidden="1" x14ac:dyDescent="0.4">
      <c r="A63" s="119">
        <v>2535</v>
      </c>
      <c r="B63" s="120" t="s">
        <v>286</v>
      </c>
      <c r="C63" s="123">
        <v>1539</v>
      </c>
      <c r="D63" s="137">
        <v>9.0715804394046771</v>
      </c>
    </row>
    <row r="64" spans="1:8" hidden="1" x14ac:dyDescent="0.4">
      <c r="A64" s="119">
        <v>2536</v>
      </c>
      <c r="B64" s="120" t="s">
        <v>287</v>
      </c>
      <c r="C64" s="123">
        <v>1582</v>
      </c>
      <c r="D64" s="137">
        <v>2.7940220922677064</v>
      </c>
    </row>
    <row r="65" spans="1:27" hidden="1" x14ac:dyDescent="0.4">
      <c r="A65" s="119">
        <v>2537</v>
      </c>
      <c r="B65" s="120" t="s">
        <v>288</v>
      </c>
      <c r="C65" s="123">
        <v>1599</v>
      </c>
      <c r="D65" s="137">
        <v>1.0745891276864727</v>
      </c>
    </row>
    <row r="66" spans="1:27" hidden="1" x14ac:dyDescent="0.4">
      <c r="A66" s="119">
        <v>2538</v>
      </c>
      <c r="B66" s="120" t="s">
        <v>289</v>
      </c>
      <c r="C66" s="123">
        <v>1713</v>
      </c>
      <c r="D66" s="137">
        <v>7.1294559099437151</v>
      </c>
    </row>
    <row r="67" spans="1:27" hidden="1" x14ac:dyDescent="0.4">
      <c r="A67" s="119">
        <v>2539</v>
      </c>
      <c r="B67" s="120" t="s">
        <v>290</v>
      </c>
      <c r="C67" s="123">
        <v>1788</v>
      </c>
      <c r="D67" s="137">
        <v>4.3782837127845884</v>
      </c>
    </row>
    <row r="68" spans="1:27" hidden="1" x14ac:dyDescent="0.4">
      <c r="A68" s="119">
        <v>2540</v>
      </c>
      <c r="B68" s="120" t="s">
        <v>291</v>
      </c>
      <c r="C68" s="123">
        <v>1818</v>
      </c>
      <c r="D68" s="137">
        <v>1.6778523489932886</v>
      </c>
    </row>
    <row r="69" spans="1:27" hidden="1" x14ac:dyDescent="0.4">
      <c r="A69" s="119">
        <v>2541</v>
      </c>
      <c r="B69" s="120" t="s">
        <v>292</v>
      </c>
      <c r="C69" s="123">
        <v>1908</v>
      </c>
      <c r="D69" s="137">
        <v>4.9504950495049505</v>
      </c>
    </row>
    <row r="70" spans="1:27" hidden="1" x14ac:dyDescent="0.4">
      <c r="A70" s="119">
        <v>2542</v>
      </c>
      <c r="B70" s="120" t="s">
        <v>293</v>
      </c>
      <c r="C70" s="123">
        <v>2009</v>
      </c>
      <c r="D70" s="137">
        <v>5.2935010482180296</v>
      </c>
    </row>
    <row r="71" spans="1:27" hidden="1" x14ac:dyDescent="0.4">
      <c r="A71" s="119">
        <v>2543</v>
      </c>
      <c r="B71" s="120" t="s">
        <v>294</v>
      </c>
      <c r="C71" s="123">
        <v>1005</v>
      </c>
      <c r="D71" s="137">
        <v>-49.975111996017922</v>
      </c>
    </row>
    <row r="72" spans="1:27" hidden="1" x14ac:dyDescent="0.4">
      <c r="A72" s="119">
        <v>2544</v>
      </c>
      <c r="B72" s="120" t="s">
        <v>295</v>
      </c>
      <c r="C72" s="123">
        <v>1302</v>
      </c>
      <c r="D72" s="137">
        <v>29.552238805970148</v>
      </c>
      <c r="Z72" s="48">
        <v>0</v>
      </c>
      <c r="AA72" s="48">
        <v>0</v>
      </c>
    </row>
    <row r="73" spans="1:27" hidden="1" x14ac:dyDescent="0.4">
      <c r="A73" s="119">
        <v>2546</v>
      </c>
      <c r="B73" s="120" t="s">
        <v>296</v>
      </c>
      <c r="C73" s="123">
        <v>3026</v>
      </c>
      <c r="D73" s="137">
        <v>132.41167434715823</v>
      </c>
    </row>
    <row r="74" spans="1:27" hidden="1" x14ac:dyDescent="0.4">
      <c r="A74" s="119">
        <v>2547</v>
      </c>
      <c r="B74" s="120" t="s">
        <v>297</v>
      </c>
      <c r="C74" s="123">
        <v>5574</v>
      </c>
      <c r="D74" s="137">
        <v>84.203569068076675</v>
      </c>
    </row>
    <row r="75" spans="1:27" hidden="1" x14ac:dyDescent="0.4">
      <c r="A75" s="119">
        <v>2548</v>
      </c>
      <c r="B75" s="120" t="s">
        <v>298</v>
      </c>
      <c r="C75" s="123">
        <v>9379</v>
      </c>
      <c r="D75" s="137">
        <v>68.263365626121271</v>
      </c>
    </row>
    <row r="76" spans="1:27" hidden="1" x14ac:dyDescent="0.4">
      <c r="A76" s="119">
        <v>2549</v>
      </c>
      <c r="B76" s="120" t="s">
        <v>299</v>
      </c>
      <c r="C76" s="123">
        <v>12579</v>
      </c>
      <c r="D76" s="137">
        <v>34.118775988911395</v>
      </c>
    </row>
    <row r="77" spans="1:27" hidden="1" x14ac:dyDescent="0.4">
      <c r="A77" s="119">
        <v>2550</v>
      </c>
      <c r="B77" s="120" t="s">
        <v>300</v>
      </c>
      <c r="C77" s="123">
        <v>16527</v>
      </c>
      <c r="D77" s="137">
        <v>31.385642737896493</v>
      </c>
    </row>
    <row r="78" spans="1:27" hidden="1" x14ac:dyDescent="0.4">
      <c r="A78" s="119">
        <v>2551</v>
      </c>
      <c r="B78" s="120" t="s">
        <v>301</v>
      </c>
      <c r="C78" s="123">
        <v>22670</v>
      </c>
      <c r="D78" s="137">
        <v>37.169480244448479</v>
      </c>
      <c r="E78" s="132"/>
    </row>
    <row r="79" spans="1:27" ht="23.4" hidden="1" x14ac:dyDescent="0.45">
      <c r="A79" s="125">
        <v>2552</v>
      </c>
      <c r="B79" s="126" t="s">
        <v>302</v>
      </c>
      <c r="C79" s="127">
        <v>37844</v>
      </c>
      <c r="D79" s="250">
        <v>66.934274371415967</v>
      </c>
      <c r="E79" s="132"/>
    </row>
    <row r="80" spans="1:27" ht="23.4" hidden="1" x14ac:dyDescent="0.45">
      <c r="A80" s="128">
        <v>2553</v>
      </c>
      <c r="B80" s="129" t="s">
        <v>303</v>
      </c>
      <c r="C80" s="130">
        <v>49603</v>
      </c>
      <c r="D80" s="251">
        <v>31.072296797378712</v>
      </c>
      <c r="E80" s="132"/>
    </row>
    <row r="81" spans="1:5" ht="26.25" hidden="1" customHeight="1" x14ac:dyDescent="0.45">
      <c r="A81" s="128">
        <v>2554</v>
      </c>
      <c r="B81" s="131" t="s">
        <v>304</v>
      </c>
      <c r="C81" s="130">
        <v>59773</v>
      </c>
      <c r="D81" s="251">
        <v>20.502792169828439</v>
      </c>
      <c r="E81" s="132"/>
    </row>
    <row r="82" spans="1:5" ht="26.25" hidden="1" customHeight="1" x14ac:dyDescent="0.45">
      <c r="A82" s="128">
        <v>2555</v>
      </c>
      <c r="B82" s="131" t="s">
        <v>305</v>
      </c>
      <c r="C82" s="130">
        <v>69228</v>
      </c>
      <c r="D82" s="251">
        <v>15.818178776370603</v>
      </c>
      <c r="E82" s="132"/>
    </row>
    <row r="83" spans="1:5" ht="26.25" hidden="1" customHeight="1" x14ac:dyDescent="0.45">
      <c r="A83" s="128">
        <v>2556</v>
      </c>
      <c r="B83" s="131" t="s">
        <v>306</v>
      </c>
      <c r="C83" s="130">
        <v>73349</v>
      </c>
      <c r="D83" s="251">
        <v>5.952793667302247</v>
      </c>
      <c r="E83" s="132"/>
    </row>
    <row r="84" spans="1:5" ht="26.25" hidden="1" customHeight="1" x14ac:dyDescent="0.45">
      <c r="A84" s="128">
        <v>2557</v>
      </c>
      <c r="B84" s="131" t="s">
        <v>307</v>
      </c>
      <c r="C84" s="130">
        <v>85053</v>
      </c>
      <c r="D84" s="251">
        <v>15.956591091903094</v>
      </c>
      <c r="E84" s="132"/>
    </row>
    <row r="85" spans="1:5" ht="26.25" hidden="1" customHeight="1" x14ac:dyDescent="0.45">
      <c r="A85" s="128">
        <v>2558</v>
      </c>
      <c r="B85" s="131" t="s">
        <v>310</v>
      </c>
      <c r="C85" s="130">
        <v>93119</v>
      </c>
      <c r="D85" s="251">
        <v>9.4834985244494607</v>
      </c>
      <c r="E85" s="132"/>
    </row>
    <row r="86" spans="1:5" ht="26.25" hidden="1" customHeight="1" x14ac:dyDescent="0.45">
      <c r="A86" s="125">
        <v>2559</v>
      </c>
      <c r="B86" s="1027" t="s">
        <v>634</v>
      </c>
      <c r="C86" s="1032">
        <v>103533</v>
      </c>
      <c r="D86" s="1034">
        <v>11.183539342132111</v>
      </c>
      <c r="E86" s="132"/>
    </row>
    <row r="87" spans="1:5" ht="26.25" hidden="1" customHeight="1" x14ac:dyDescent="0.45">
      <c r="A87" s="128">
        <v>2560</v>
      </c>
      <c r="B87" s="776" t="s">
        <v>637</v>
      </c>
      <c r="C87" s="1033">
        <v>112622</v>
      </c>
      <c r="D87" s="780">
        <v>8.7788434605391519</v>
      </c>
      <c r="E87" s="132"/>
    </row>
    <row r="88" spans="1:5" ht="26.25" customHeight="1" x14ac:dyDescent="0.45">
      <c r="A88" s="128">
        <v>2561</v>
      </c>
      <c r="B88" s="131" t="s">
        <v>651</v>
      </c>
      <c r="C88" s="130">
        <v>119428</v>
      </c>
      <c r="D88" s="251">
        <v>6.0432242368276174</v>
      </c>
      <c r="E88" s="132"/>
    </row>
    <row r="89" spans="1:5" ht="26.25" customHeight="1" x14ac:dyDescent="0.45">
      <c r="A89" s="128">
        <v>2562</v>
      </c>
      <c r="B89" s="131" t="s">
        <v>661</v>
      </c>
      <c r="C89" s="130">
        <v>126786</v>
      </c>
      <c r="D89" s="251">
        <v>6.1610342633218336</v>
      </c>
      <c r="E89" s="132"/>
    </row>
    <row r="90" spans="1:5" ht="26.25" customHeight="1" x14ac:dyDescent="0.45">
      <c r="A90" s="128">
        <v>2563</v>
      </c>
      <c r="B90" s="131" t="s">
        <v>663</v>
      </c>
      <c r="C90" s="130">
        <v>121353</v>
      </c>
      <c r="D90" s="547">
        <v>-4.2851734418626659</v>
      </c>
      <c r="E90" s="132"/>
    </row>
    <row r="91" spans="1:5" ht="26.25" customHeight="1" x14ac:dyDescent="0.45">
      <c r="A91" s="128">
        <v>2564</v>
      </c>
      <c r="B91" s="131" t="s">
        <v>689</v>
      </c>
      <c r="C91" s="130">
        <v>121732</v>
      </c>
      <c r="D91" s="251">
        <v>0.31231201536014769</v>
      </c>
      <c r="E91" s="132"/>
    </row>
    <row r="92" spans="1:5" ht="26.25" customHeight="1" x14ac:dyDescent="0.45">
      <c r="A92" s="128">
        <v>2565</v>
      </c>
      <c r="B92" s="131" t="s">
        <v>697</v>
      </c>
      <c r="C92" s="130">
        <v>121534</v>
      </c>
      <c r="D92" s="251">
        <v>-0.1626523839253442</v>
      </c>
      <c r="E92" s="132"/>
    </row>
    <row r="93" spans="1:5" ht="26.25" customHeight="1" x14ac:dyDescent="0.45">
      <c r="A93" s="128">
        <v>2566</v>
      </c>
      <c r="B93" s="131" t="s">
        <v>970</v>
      </c>
      <c r="C93" s="1483"/>
      <c r="D93" s="1484"/>
      <c r="E93" s="132"/>
    </row>
    <row r="94" spans="1:5" ht="23.25" customHeight="1" x14ac:dyDescent="0.45">
      <c r="A94" s="133">
        <v>2567</v>
      </c>
      <c r="B94" s="579" t="s">
        <v>940</v>
      </c>
      <c r="C94" s="1483"/>
      <c r="D94" s="1484"/>
      <c r="E94" s="132"/>
    </row>
    <row r="95" spans="1:5" ht="23.4" x14ac:dyDescent="0.4">
      <c r="A95" s="782" t="s">
        <v>425</v>
      </c>
      <c r="D95" s="135"/>
    </row>
    <row r="96" spans="1:5" ht="23.4" x14ac:dyDescent="0.4">
      <c r="A96" s="782" t="s">
        <v>426</v>
      </c>
      <c r="D96" s="135"/>
    </row>
    <row r="97" spans="1:5" x14ac:dyDescent="0.4">
      <c r="D97" s="132"/>
      <c r="E97" s="132"/>
    </row>
    <row r="99" spans="1:5" x14ac:dyDescent="0.4">
      <c r="A99" s="138"/>
      <c r="B99" s="68"/>
      <c r="C99" s="68"/>
      <c r="D99" s="139"/>
    </row>
  </sheetData>
  <mergeCells count="11">
    <mergeCell ref="A1:D1"/>
    <mergeCell ref="A2:D2"/>
    <mergeCell ref="A3:B4"/>
    <mergeCell ref="C3:C4"/>
    <mergeCell ref="D3:D4"/>
    <mergeCell ref="A45:D45"/>
    <mergeCell ref="A53:B54"/>
    <mergeCell ref="C53:C54"/>
    <mergeCell ref="D53:D54"/>
    <mergeCell ref="A51:D51"/>
    <mergeCell ref="A52:D52"/>
  </mergeCells>
  <phoneticPr fontId="87" type="noConversion"/>
  <printOptions gridLinesSet="0"/>
  <pageMargins left="0.25" right="0.25" top="0.75" bottom="0.75" header="0.3" footer="0.3"/>
  <pageSetup paperSize="9" scale="79" orientation="portrait" r:id="rId1"/>
  <headerFooter>
    <oddFooter>&amp;C23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6" tint="0.79998168889431442"/>
    <pageSetUpPr fitToPage="1"/>
  </sheetPr>
  <dimension ref="A1:W57"/>
  <sheetViews>
    <sheetView tabSelected="1" view="pageBreakPreview" zoomScale="60" zoomScaleNormal="100" workbookViewId="0">
      <selection activeCell="B3" sqref="B3"/>
    </sheetView>
  </sheetViews>
  <sheetFormatPr defaultColWidth="10" defaultRowHeight="17.399999999999999" x14ac:dyDescent="0.35"/>
  <cols>
    <col min="1" max="1" width="5.59765625" style="399" customWidth="1"/>
    <col min="2" max="2" width="8.8984375" style="399" bestFit="1" customWidth="1"/>
    <col min="3" max="3" width="50.8984375" style="399" bestFit="1" customWidth="1"/>
    <col min="4" max="4" width="37" style="399" bestFit="1" customWidth="1"/>
    <col min="5" max="5" width="15" style="399" customWidth="1"/>
    <col min="6" max="21" width="10" style="399"/>
    <col min="22" max="23" width="1.59765625" style="399" bestFit="1" customWidth="1"/>
    <col min="24" max="255" width="10" style="399"/>
    <col min="256" max="256" width="7.09765625" style="399" customWidth="1"/>
    <col min="257" max="257" width="8.296875" style="399" customWidth="1"/>
    <col min="258" max="258" width="35.296875" style="399" customWidth="1"/>
    <col min="259" max="259" width="1.59765625" style="399" customWidth="1"/>
    <col min="260" max="260" width="40.3984375" style="399" customWidth="1"/>
    <col min="261" max="261" width="15" style="399" customWidth="1"/>
    <col min="262" max="277" width="10" style="399"/>
    <col min="278" max="279" width="1.59765625" style="399" bestFit="1" customWidth="1"/>
    <col min="280" max="511" width="10" style="399"/>
    <col min="512" max="512" width="7.09765625" style="399" customWidth="1"/>
    <col min="513" max="513" width="8.296875" style="399" customWidth="1"/>
    <col min="514" max="514" width="35.296875" style="399" customWidth="1"/>
    <col min="515" max="515" width="1.59765625" style="399" customWidth="1"/>
    <col min="516" max="516" width="40.3984375" style="399" customWidth="1"/>
    <col min="517" max="517" width="15" style="399" customWidth="1"/>
    <col min="518" max="533" width="10" style="399"/>
    <col min="534" max="535" width="1.59765625" style="399" bestFit="1" customWidth="1"/>
    <col min="536" max="767" width="10" style="399"/>
    <col min="768" max="768" width="7.09765625" style="399" customWidth="1"/>
    <col min="769" max="769" width="8.296875" style="399" customWidth="1"/>
    <col min="770" max="770" width="35.296875" style="399" customWidth="1"/>
    <col min="771" max="771" width="1.59765625" style="399" customWidth="1"/>
    <col min="772" max="772" width="40.3984375" style="399" customWidth="1"/>
    <col min="773" max="773" width="15" style="399" customWidth="1"/>
    <col min="774" max="789" width="10" style="399"/>
    <col min="790" max="791" width="1.59765625" style="399" bestFit="1" customWidth="1"/>
    <col min="792" max="1023" width="10" style="399"/>
    <col min="1024" max="1024" width="7.09765625" style="399" customWidth="1"/>
    <col min="1025" max="1025" width="8.296875" style="399" customWidth="1"/>
    <col min="1026" max="1026" width="35.296875" style="399" customWidth="1"/>
    <col min="1027" max="1027" width="1.59765625" style="399" customWidth="1"/>
    <col min="1028" max="1028" width="40.3984375" style="399" customWidth="1"/>
    <col min="1029" max="1029" width="15" style="399" customWidth="1"/>
    <col min="1030" max="1045" width="10" style="399"/>
    <col min="1046" max="1047" width="1.59765625" style="399" bestFit="1" customWidth="1"/>
    <col min="1048" max="1279" width="10" style="399"/>
    <col min="1280" max="1280" width="7.09765625" style="399" customWidth="1"/>
    <col min="1281" max="1281" width="8.296875" style="399" customWidth="1"/>
    <col min="1282" max="1282" width="35.296875" style="399" customWidth="1"/>
    <col min="1283" max="1283" width="1.59765625" style="399" customWidth="1"/>
    <col min="1284" max="1284" width="40.3984375" style="399" customWidth="1"/>
    <col min="1285" max="1285" width="15" style="399" customWidth="1"/>
    <col min="1286" max="1301" width="10" style="399"/>
    <col min="1302" max="1303" width="1.59765625" style="399" bestFit="1" customWidth="1"/>
    <col min="1304" max="1535" width="10" style="399"/>
    <col min="1536" max="1536" width="7.09765625" style="399" customWidth="1"/>
    <col min="1537" max="1537" width="8.296875" style="399" customWidth="1"/>
    <col min="1538" max="1538" width="35.296875" style="399" customWidth="1"/>
    <col min="1539" max="1539" width="1.59765625" style="399" customWidth="1"/>
    <col min="1540" max="1540" width="40.3984375" style="399" customWidth="1"/>
    <col min="1541" max="1541" width="15" style="399" customWidth="1"/>
    <col min="1542" max="1557" width="10" style="399"/>
    <col min="1558" max="1559" width="1.59765625" style="399" bestFit="1" customWidth="1"/>
    <col min="1560" max="1791" width="10" style="399"/>
    <col min="1792" max="1792" width="7.09765625" style="399" customWidth="1"/>
    <col min="1793" max="1793" width="8.296875" style="399" customWidth="1"/>
    <col min="1794" max="1794" width="35.296875" style="399" customWidth="1"/>
    <col min="1795" max="1795" width="1.59765625" style="399" customWidth="1"/>
    <col min="1796" max="1796" width="40.3984375" style="399" customWidth="1"/>
    <col min="1797" max="1797" width="15" style="399" customWidth="1"/>
    <col min="1798" max="1813" width="10" style="399"/>
    <col min="1814" max="1815" width="1.59765625" style="399" bestFit="1" customWidth="1"/>
    <col min="1816" max="2047" width="10" style="399"/>
    <col min="2048" max="2048" width="7.09765625" style="399" customWidth="1"/>
    <col min="2049" max="2049" width="8.296875" style="399" customWidth="1"/>
    <col min="2050" max="2050" width="35.296875" style="399" customWidth="1"/>
    <col min="2051" max="2051" width="1.59765625" style="399" customWidth="1"/>
    <col min="2052" max="2052" width="40.3984375" style="399" customWidth="1"/>
    <col min="2053" max="2053" width="15" style="399" customWidth="1"/>
    <col min="2054" max="2069" width="10" style="399"/>
    <col min="2070" max="2071" width="1.59765625" style="399" bestFit="1" customWidth="1"/>
    <col min="2072" max="2303" width="10" style="399"/>
    <col min="2304" max="2304" width="7.09765625" style="399" customWidth="1"/>
    <col min="2305" max="2305" width="8.296875" style="399" customWidth="1"/>
    <col min="2306" max="2306" width="35.296875" style="399" customWidth="1"/>
    <col min="2307" max="2307" width="1.59765625" style="399" customWidth="1"/>
    <col min="2308" max="2308" width="40.3984375" style="399" customWidth="1"/>
    <col min="2309" max="2309" width="15" style="399" customWidth="1"/>
    <col min="2310" max="2325" width="10" style="399"/>
    <col min="2326" max="2327" width="1.59765625" style="399" bestFit="1" customWidth="1"/>
    <col min="2328" max="2559" width="10" style="399"/>
    <col min="2560" max="2560" width="7.09765625" style="399" customWidth="1"/>
    <col min="2561" max="2561" width="8.296875" style="399" customWidth="1"/>
    <col min="2562" max="2562" width="35.296875" style="399" customWidth="1"/>
    <col min="2563" max="2563" width="1.59765625" style="399" customWidth="1"/>
    <col min="2564" max="2564" width="40.3984375" style="399" customWidth="1"/>
    <col min="2565" max="2565" width="15" style="399" customWidth="1"/>
    <col min="2566" max="2581" width="10" style="399"/>
    <col min="2582" max="2583" width="1.59765625" style="399" bestFit="1" customWidth="1"/>
    <col min="2584" max="2815" width="10" style="399"/>
    <col min="2816" max="2816" width="7.09765625" style="399" customWidth="1"/>
    <col min="2817" max="2817" width="8.296875" style="399" customWidth="1"/>
    <col min="2818" max="2818" width="35.296875" style="399" customWidth="1"/>
    <col min="2819" max="2819" width="1.59765625" style="399" customWidth="1"/>
    <col min="2820" max="2820" width="40.3984375" style="399" customWidth="1"/>
    <col min="2821" max="2821" width="15" style="399" customWidth="1"/>
    <col min="2822" max="2837" width="10" style="399"/>
    <col min="2838" max="2839" width="1.59765625" style="399" bestFit="1" customWidth="1"/>
    <col min="2840" max="3071" width="10" style="399"/>
    <col min="3072" max="3072" width="7.09765625" style="399" customWidth="1"/>
    <col min="3073" max="3073" width="8.296875" style="399" customWidth="1"/>
    <col min="3074" max="3074" width="35.296875" style="399" customWidth="1"/>
    <col min="3075" max="3075" width="1.59765625" style="399" customWidth="1"/>
    <col min="3076" max="3076" width="40.3984375" style="399" customWidth="1"/>
    <col min="3077" max="3077" width="15" style="399" customWidth="1"/>
    <col min="3078" max="3093" width="10" style="399"/>
    <col min="3094" max="3095" width="1.59765625" style="399" bestFit="1" customWidth="1"/>
    <col min="3096" max="3327" width="10" style="399"/>
    <col min="3328" max="3328" width="7.09765625" style="399" customWidth="1"/>
    <col min="3329" max="3329" width="8.296875" style="399" customWidth="1"/>
    <col min="3330" max="3330" width="35.296875" style="399" customWidth="1"/>
    <col min="3331" max="3331" width="1.59765625" style="399" customWidth="1"/>
    <col min="3332" max="3332" width="40.3984375" style="399" customWidth="1"/>
    <col min="3333" max="3333" width="15" style="399" customWidth="1"/>
    <col min="3334" max="3349" width="10" style="399"/>
    <col min="3350" max="3351" width="1.59765625" style="399" bestFit="1" customWidth="1"/>
    <col min="3352" max="3583" width="10" style="399"/>
    <col min="3584" max="3584" width="7.09765625" style="399" customWidth="1"/>
    <col min="3585" max="3585" width="8.296875" style="399" customWidth="1"/>
    <col min="3586" max="3586" width="35.296875" style="399" customWidth="1"/>
    <col min="3587" max="3587" width="1.59765625" style="399" customWidth="1"/>
    <col min="3588" max="3588" width="40.3984375" style="399" customWidth="1"/>
    <col min="3589" max="3589" width="15" style="399" customWidth="1"/>
    <col min="3590" max="3605" width="10" style="399"/>
    <col min="3606" max="3607" width="1.59765625" style="399" bestFit="1" customWidth="1"/>
    <col min="3608" max="3839" width="10" style="399"/>
    <col min="3840" max="3840" width="7.09765625" style="399" customWidth="1"/>
    <col min="3841" max="3841" width="8.296875" style="399" customWidth="1"/>
    <col min="3842" max="3842" width="35.296875" style="399" customWidth="1"/>
    <col min="3843" max="3843" width="1.59765625" style="399" customWidth="1"/>
    <col min="3844" max="3844" width="40.3984375" style="399" customWidth="1"/>
    <col min="3845" max="3845" width="15" style="399" customWidth="1"/>
    <col min="3846" max="3861" width="10" style="399"/>
    <col min="3862" max="3863" width="1.59765625" style="399" bestFit="1" customWidth="1"/>
    <col min="3864" max="4095" width="10" style="399"/>
    <col min="4096" max="4096" width="7.09765625" style="399" customWidth="1"/>
    <col min="4097" max="4097" width="8.296875" style="399" customWidth="1"/>
    <col min="4098" max="4098" width="35.296875" style="399" customWidth="1"/>
    <col min="4099" max="4099" width="1.59765625" style="399" customWidth="1"/>
    <col min="4100" max="4100" width="40.3984375" style="399" customWidth="1"/>
    <col min="4101" max="4101" width="15" style="399" customWidth="1"/>
    <col min="4102" max="4117" width="10" style="399"/>
    <col min="4118" max="4119" width="1.59765625" style="399" bestFit="1" customWidth="1"/>
    <col min="4120" max="4351" width="10" style="399"/>
    <col min="4352" max="4352" width="7.09765625" style="399" customWidth="1"/>
    <col min="4353" max="4353" width="8.296875" style="399" customWidth="1"/>
    <col min="4354" max="4354" width="35.296875" style="399" customWidth="1"/>
    <col min="4355" max="4355" width="1.59765625" style="399" customWidth="1"/>
    <col min="4356" max="4356" width="40.3984375" style="399" customWidth="1"/>
    <col min="4357" max="4357" width="15" style="399" customWidth="1"/>
    <col min="4358" max="4373" width="10" style="399"/>
    <col min="4374" max="4375" width="1.59765625" style="399" bestFit="1" customWidth="1"/>
    <col min="4376" max="4607" width="10" style="399"/>
    <col min="4608" max="4608" width="7.09765625" style="399" customWidth="1"/>
    <col min="4609" max="4609" width="8.296875" style="399" customWidth="1"/>
    <col min="4610" max="4610" width="35.296875" style="399" customWidth="1"/>
    <col min="4611" max="4611" width="1.59765625" style="399" customWidth="1"/>
    <col min="4612" max="4612" width="40.3984375" style="399" customWidth="1"/>
    <col min="4613" max="4613" width="15" style="399" customWidth="1"/>
    <col min="4614" max="4629" width="10" style="399"/>
    <col min="4630" max="4631" width="1.59765625" style="399" bestFit="1" customWidth="1"/>
    <col min="4632" max="4863" width="10" style="399"/>
    <col min="4864" max="4864" width="7.09765625" style="399" customWidth="1"/>
    <col min="4865" max="4865" width="8.296875" style="399" customWidth="1"/>
    <col min="4866" max="4866" width="35.296875" style="399" customWidth="1"/>
    <col min="4867" max="4867" width="1.59765625" style="399" customWidth="1"/>
    <col min="4868" max="4868" width="40.3984375" style="399" customWidth="1"/>
    <col min="4869" max="4869" width="15" style="399" customWidth="1"/>
    <col min="4870" max="4885" width="10" style="399"/>
    <col min="4886" max="4887" width="1.59765625" style="399" bestFit="1" customWidth="1"/>
    <col min="4888" max="5119" width="10" style="399"/>
    <col min="5120" max="5120" width="7.09765625" style="399" customWidth="1"/>
    <col min="5121" max="5121" width="8.296875" style="399" customWidth="1"/>
    <col min="5122" max="5122" width="35.296875" style="399" customWidth="1"/>
    <col min="5123" max="5123" width="1.59765625" style="399" customWidth="1"/>
    <col min="5124" max="5124" width="40.3984375" style="399" customWidth="1"/>
    <col min="5125" max="5125" width="15" style="399" customWidth="1"/>
    <col min="5126" max="5141" width="10" style="399"/>
    <col min="5142" max="5143" width="1.59765625" style="399" bestFit="1" customWidth="1"/>
    <col min="5144" max="5375" width="10" style="399"/>
    <col min="5376" max="5376" width="7.09765625" style="399" customWidth="1"/>
    <col min="5377" max="5377" width="8.296875" style="399" customWidth="1"/>
    <col min="5378" max="5378" width="35.296875" style="399" customWidth="1"/>
    <col min="5379" max="5379" width="1.59765625" style="399" customWidth="1"/>
    <col min="5380" max="5380" width="40.3984375" style="399" customWidth="1"/>
    <col min="5381" max="5381" width="15" style="399" customWidth="1"/>
    <col min="5382" max="5397" width="10" style="399"/>
    <col min="5398" max="5399" width="1.59765625" style="399" bestFit="1" customWidth="1"/>
    <col min="5400" max="5631" width="10" style="399"/>
    <col min="5632" max="5632" width="7.09765625" style="399" customWidth="1"/>
    <col min="5633" max="5633" width="8.296875" style="399" customWidth="1"/>
    <col min="5634" max="5634" width="35.296875" style="399" customWidth="1"/>
    <col min="5635" max="5635" width="1.59765625" style="399" customWidth="1"/>
    <col min="5636" max="5636" width="40.3984375" style="399" customWidth="1"/>
    <col min="5637" max="5637" width="15" style="399" customWidth="1"/>
    <col min="5638" max="5653" width="10" style="399"/>
    <col min="5654" max="5655" width="1.59765625" style="399" bestFit="1" customWidth="1"/>
    <col min="5656" max="5887" width="10" style="399"/>
    <col min="5888" max="5888" width="7.09765625" style="399" customWidth="1"/>
    <col min="5889" max="5889" width="8.296875" style="399" customWidth="1"/>
    <col min="5890" max="5890" width="35.296875" style="399" customWidth="1"/>
    <col min="5891" max="5891" width="1.59765625" style="399" customWidth="1"/>
    <col min="5892" max="5892" width="40.3984375" style="399" customWidth="1"/>
    <col min="5893" max="5893" width="15" style="399" customWidth="1"/>
    <col min="5894" max="5909" width="10" style="399"/>
    <col min="5910" max="5911" width="1.59765625" style="399" bestFit="1" customWidth="1"/>
    <col min="5912" max="6143" width="10" style="399"/>
    <col min="6144" max="6144" width="7.09765625" style="399" customWidth="1"/>
    <col min="6145" max="6145" width="8.296875" style="399" customWidth="1"/>
    <col min="6146" max="6146" width="35.296875" style="399" customWidth="1"/>
    <col min="6147" max="6147" width="1.59765625" style="399" customWidth="1"/>
    <col min="6148" max="6148" width="40.3984375" style="399" customWidth="1"/>
    <col min="6149" max="6149" width="15" style="399" customWidth="1"/>
    <col min="6150" max="6165" width="10" style="399"/>
    <col min="6166" max="6167" width="1.59765625" style="399" bestFit="1" customWidth="1"/>
    <col min="6168" max="6399" width="10" style="399"/>
    <col min="6400" max="6400" width="7.09765625" style="399" customWidth="1"/>
    <col min="6401" max="6401" width="8.296875" style="399" customWidth="1"/>
    <col min="6402" max="6402" width="35.296875" style="399" customWidth="1"/>
    <col min="6403" max="6403" width="1.59765625" style="399" customWidth="1"/>
    <col min="6404" max="6404" width="40.3984375" style="399" customWidth="1"/>
    <col min="6405" max="6405" width="15" style="399" customWidth="1"/>
    <col min="6406" max="6421" width="10" style="399"/>
    <col min="6422" max="6423" width="1.59765625" style="399" bestFit="1" customWidth="1"/>
    <col min="6424" max="6655" width="10" style="399"/>
    <col min="6656" max="6656" width="7.09765625" style="399" customWidth="1"/>
    <col min="6657" max="6657" width="8.296875" style="399" customWidth="1"/>
    <col min="6658" max="6658" width="35.296875" style="399" customWidth="1"/>
    <col min="6659" max="6659" width="1.59765625" style="399" customWidth="1"/>
    <col min="6660" max="6660" width="40.3984375" style="399" customWidth="1"/>
    <col min="6661" max="6661" width="15" style="399" customWidth="1"/>
    <col min="6662" max="6677" width="10" style="399"/>
    <col min="6678" max="6679" width="1.59765625" style="399" bestFit="1" customWidth="1"/>
    <col min="6680" max="6911" width="10" style="399"/>
    <col min="6912" max="6912" width="7.09765625" style="399" customWidth="1"/>
    <col min="6913" max="6913" width="8.296875" style="399" customWidth="1"/>
    <col min="6914" max="6914" width="35.296875" style="399" customWidth="1"/>
    <col min="6915" max="6915" width="1.59765625" style="399" customWidth="1"/>
    <col min="6916" max="6916" width="40.3984375" style="399" customWidth="1"/>
    <col min="6917" max="6917" width="15" style="399" customWidth="1"/>
    <col min="6918" max="6933" width="10" style="399"/>
    <col min="6934" max="6935" width="1.59765625" style="399" bestFit="1" customWidth="1"/>
    <col min="6936" max="7167" width="10" style="399"/>
    <col min="7168" max="7168" width="7.09765625" style="399" customWidth="1"/>
    <col min="7169" max="7169" width="8.296875" style="399" customWidth="1"/>
    <col min="7170" max="7170" width="35.296875" style="399" customWidth="1"/>
    <col min="7171" max="7171" width="1.59765625" style="399" customWidth="1"/>
    <col min="7172" max="7172" width="40.3984375" style="399" customWidth="1"/>
    <col min="7173" max="7173" width="15" style="399" customWidth="1"/>
    <col min="7174" max="7189" width="10" style="399"/>
    <col min="7190" max="7191" width="1.59765625" style="399" bestFit="1" customWidth="1"/>
    <col min="7192" max="7423" width="10" style="399"/>
    <col min="7424" max="7424" width="7.09765625" style="399" customWidth="1"/>
    <col min="7425" max="7425" width="8.296875" style="399" customWidth="1"/>
    <col min="7426" max="7426" width="35.296875" style="399" customWidth="1"/>
    <col min="7427" max="7427" width="1.59765625" style="399" customWidth="1"/>
    <col min="7428" max="7428" width="40.3984375" style="399" customWidth="1"/>
    <col min="7429" max="7429" width="15" style="399" customWidth="1"/>
    <col min="7430" max="7445" width="10" style="399"/>
    <col min="7446" max="7447" width="1.59765625" style="399" bestFit="1" customWidth="1"/>
    <col min="7448" max="7679" width="10" style="399"/>
    <col min="7680" max="7680" width="7.09765625" style="399" customWidth="1"/>
    <col min="7681" max="7681" width="8.296875" style="399" customWidth="1"/>
    <col min="7682" max="7682" width="35.296875" style="399" customWidth="1"/>
    <col min="7683" max="7683" width="1.59765625" style="399" customWidth="1"/>
    <col min="7684" max="7684" width="40.3984375" style="399" customWidth="1"/>
    <col min="7685" max="7685" width="15" style="399" customWidth="1"/>
    <col min="7686" max="7701" width="10" style="399"/>
    <col min="7702" max="7703" width="1.59765625" style="399" bestFit="1" customWidth="1"/>
    <col min="7704" max="7935" width="10" style="399"/>
    <col min="7936" max="7936" width="7.09765625" style="399" customWidth="1"/>
    <col min="7937" max="7937" width="8.296875" style="399" customWidth="1"/>
    <col min="7938" max="7938" width="35.296875" style="399" customWidth="1"/>
    <col min="7939" max="7939" width="1.59765625" style="399" customWidth="1"/>
    <col min="7940" max="7940" width="40.3984375" style="399" customWidth="1"/>
    <col min="7941" max="7941" width="15" style="399" customWidth="1"/>
    <col min="7942" max="7957" width="10" style="399"/>
    <col min="7958" max="7959" width="1.59765625" style="399" bestFit="1" customWidth="1"/>
    <col min="7960" max="8191" width="10" style="399"/>
    <col min="8192" max="8192" width="7.09765625" style="399" customWidth="1"/>
    <col min="8193" max="8193" width="8.296875" style="399" customWidth="1"/>
    <col min="8194" max="8194" width="35.296875" style="399" customWidth="1"/>
    <col min="8195" max="8195" width="1.59765625" style="399" customWidth="1"/>
    <col min="8196" max="8196" width="40.3984375" style="399" customWidth="1"/>
    <col min="8197" max="8197" width="15" style="399" customWidth="1"/>
    <col min="8198" max="8213" width="10" style="399"/>
    <col min="8214" max="8215" width="1.59765625" style="399" bestFit="1" customWidth="1"/>
    <col min="8216" max="8447" width="10" style="399"/>
    <col min="8448" max="8448" width="7.09765625" style="399" customWidth="1"/>
    <col min="8449" max="8449" width="8.296875" style="399" customWidth="1"/>
    <col min="8450" max="8450" width="35.296875" style="399" customWidth="1"/>
    <col min="8451" max="8451" width="1.59765625" style="399" customWidth="1"/>
    <col min="8452" max="8452" width="40.3984375" style="399" customWidth="1"/>
    <col min="8453" max="8453" width="15" style="399" customWidth="1"/>
    <col min="8454" max="8469" width="10" style="399"/>
    <col min="8470" max="8471" width="1.59765625" style="399" bestFit="1" customWidth="1"/>
    <col min="8472" max="8703" width="10" style="399"/>
    <col min="8704" max="8704" width="7.09765625" style="399" customWidth="1"/>
    <col min="8705" max="8705" width="8.296875" style="399" customWidth="1"/>
    <col min="8706" max="8706" width="35.296875" style="399" customWidth="1"/>
    <col min="8707" max="8707" width="1.59765625" style="399" customWidth="1"/>
    <col min="8708" max="8708" width="40.3984375" style="399" customWidth="1"/>
    <col min="8709" max="8709" width="15" style="399" customWidth="1"/>
    <col min="8710" max="8725" width="10" style="399"/>
    <col min="8726" max="8727" width="1.59765625" style="399" bestFit="1" customWidth="1"/>
    <col min="8728" max="8959" width="10" style="399"/>
    <col min="8960" max="8960" width="7.09765625" style="399" customWidth="1"/>
    <col min="8961" max="8961" width="8.296875" style="399" customWidth="1"/>
    <col min="8962" max="8962" width="35.296875" style="399" customWidth="1"/>
    <col min="8963" max="8963" width="1.59765625" style="399" customWidth="1"/>
    <col min="8964" max="8964" width="40.3984375" style="399" customWidth="1"/>
    <col min="8965" max="8965" width="15" style="399" customWidth="1"/>
    <col min="8966" max="8981" width="10" style="399"/>
    <col min="8982" max="8983" width="1.59765625" style="399" bestFit="1" customWidth="1"/>
    <col min="8984" max="9215" width="10" style="399"/>
    <col min="9216" max="9216" width="7.09765625" style="399" customWidth="1"/>
    <col min="9217" max="9217" width="8.296875" style="399" customWidth="1"/>
    <col min="9218" max="9218" width="35.296875" style="399" customWidth="1"/>
    <col min="9219" max="9219" width="1.59765625" style="399" customWidth="1"/>
    <col min="9220" max="9220" width="40.3984375" style="399" customWidth="1"/>
    <col min="9221" max="9221" width="15" style="399" customWidth="1"/>
    <col min="9222" max="9237" width="10" style="399"/>
    <col min="9238" max="9239" width="1.59765625" style="399" bestFit="1" customWidth="1"/>
    <col min="9240" max="9471" width="10" style="399"/>
    <col min="9472" max="9472" width="7.09765625" style="399" customWidth="1"/>
    <col min="9473" max="9473" width="8.296875" style="399" customWidth="1"/>
    <col min="9474" max="9474" width="35.296875" style="399" customWidth="1"/>
    <col min="9475" max="9475" width="1.59765625" style="399" customWidth="1"/>
    <col min="9476" max="9476" width="40.3984375" style="399" customWidth="1"/>
    <col min="9477" max="9477" width="15" style="399" customWidth="1"/>
    <col min="9478" max="9493" width="10" style="399"/>
    <col min="9494" max="9495" width="1.59765625" style="399" bestFit="1" customWidth="1"/>
    <col min="9496" max="9727" width="10" style="399"/>
    <col min="9728" max="9728" width="7.09765625" style="399" customWidth="1"/>
    <col min="9729" max="9729" width="8.296875" style="399" customWidth="1"/>
    <col min="9730" max="9730" width="35.296875" style="399" customWidth="1"/>
    <col min="9731" max="9731" width="1.59765625" style="399" customWidth="1"/>
    <col min="9732" max="9732" width="40.3984375" style="399" customWidth="1"/>
    <col min="9733" max="9733" width="15" style="399" customWidth="1"/>
    <col min="9734" max="9749" width="10" style="399"/>
    <col min="9750" max="9751" width="1.59765625" style="399" bestFit="1" customWidth="1"/>
    <col min="9752" max="9983" width="10" style="399"/>
    <col min="9984" max="9984" width="7.09765625" style="399" customWidth="1"/>
    <col min="9985" max="9985" width="8.296875" style="399" customWidth="1"/>
    <col min="9986" max="9986" width="35.296875" style="399" customWidth="1"/>
    <col min="9987" max="9987" width="1.59765625" style="399" customWidth="1"/>
    <col min="9988" max="9988" width="40.3984375" style="399" customWidth="1"/>
    <col min="9989" max="9989" width="15" style="399" customWidth="1"/>
    <col min="9990" max="10005" width="10" style="399"/>
    <col min="10006" max="10007" width="1.59765625" style="399" bestFit="1" customWidth="1"/>
    <col min="10008" max="10239" width="10" style="399"/>
    <col min="10240" max="10240" width="7.09765625" style="399" customWidth="1"/>
    <col min="10241" max="10241" width="8.296875" style="399" customWidth="1"/>
    <col min="10242" max="10242" width="35.296875" style="399" customWidth="1"/>
    <col min="10243" max="10243" width="1.59765625" style="399" customWidth="1"/>
    <col min="10244" max="10244" width="40.3984375" style="399" customWidth="1"/>
    <col min="10245" max="10245" width="15" style="399" customWidth="1"/>
    <col min="10246" max="10261" width="10" style="399"/>
    <col min="10262" max="10263" width="1.59765625" style="399" bestFit="1" customWidth="1"/>
    <col min="10264" max="10495" width="10" style="399"/>
    <col min="10496" max="10496" width="7.09765625" style="399" customWidth="1"/>
    <col min="10497" max="10497" width="8.296875" style="399" customWidth="1"/>
    <col min="10498" max="10498" width="35.296875" style="399" customWidth="1"/>
    <col min="10499" max="10499" width="1.59765625" style="399" customWidth="1"/>
    <col min="10500" max="10500" width="40.3984375" style="399" customWidth="1"/>
    <col min="10501" max="10501" width="15" style="399" customWidth="1"/>
    <col min="10502" max="10517" width="10" style="399"/>
    <col min="10518" max="10519" width="1.59765625" style="399" bestFit="1" customWidth="1"/>
    <col min="10520" max="10751" width="10" style="399"/>
    <col min="10752" max="10752" width="7.09765625" style="399" customWidth="1"/>
    <col min="10753" max="10753" width="8.296875" style="399" customWidth="1"/>
    <col min="10754" max="10754" width="35.296875" style="399" customWidth="1"/>
    <col min="10755" max="10755" width="1.59765625" style="399" customWidth="1"/>
    <col min="10756" max="10756" width="40.3984375" style="399" customWidth="1"/>
    <col min="10757" max="10757" width="15" style="399" customWidth="1"/>
    <col min="10758" max="10773" width="10" style="399"/>
    <col min="10774" max="10775" width="1.59765625" style="399" bestFit="1" customWidth="1"/>
    <col min="10776" max="11007" width="10" style="399"/>
    <col min="11008" max="11008" width="7.09765625" style="399" customWidth="1"/>
    <col min="11009" max="11009" width="8.296875" style="399" customWidth="1"/>
    <col min="11010" max="11010" width="35.296875" style="399" customWidth="1"/>
    <col min="11011" max="11011" width="1.59765625" style="399" customWidth="1"/>
    <col min="11012" max="11012" width="40.3984375" style="399" customWidth="1"/>
    <col min="11013" max="11013" width="15" style="399" customWidth="1"/>
    <col min="11014" max="11029" width="10" style="399"/>
    <col min="11030" max="11031" width="1.59765625" style="399" bestFit="1" customWidth="1"/>
    <col min="11032" max="11263" width="10" style="399"/>
    <col min="11264" max="11264" width="7.09765625" style="399" customWidth="1"/>
    <col min="11265" max="11265" width="8.296875" style="399" customWidth="1"/>
    <col min="11266" max="11266" width="35.296875" style="399" customWidth="1"/>
    <col min="11267" max="11267" width="1.59765625" style="399" customWidth="1"/>
    <col min="11268" max="11268" width="40.3984375" style="399" customWidth="1"/>
    <col min="11269" max="11269" width="15" style="399" customWidth="1"/>
    <col min="11270" max="11285" width="10" style="399"/>
    <col min="11286" max="11287" width="1.59765625" style="399" bestFit="1" customWidth="1"/>
    <col min="11288" max="11519" width="10" style="399"/>
    <col min="11520" max="11520" width="7.09765625" style="399" customWidth="1"/>
    <col min="11521" max="11521" width="8.296875" style="399" customWidth="1"/>
    <col min="11522" max="11522" width="35.296875" style="399" customWidth="1"/>
    <col min="11523" max="11523" width="1.59765625" style="399" customWidth="1"/>
    <col min="11524" max="11524" width="40.3984375" style="399" customWidth="1"/>
    <col min="11525" max="11525" width="15" style="399" customWidth="1"/>
    <col min="11526" max="11541" width="10" style="399"/>
    <col min="11542" max="11543" width="1.59765625" style="399" bestFit="1" customWidth="1"/>
    <col min="11544" max="11775" width="10" style="399"/>
    <col min="11776" max="11776" width="7.09765625" style="399" customWidth="1"/>
    <col min="11777" max="11777" width="8.296875" style="399" customWidth="1"/>
    <col min="11778" max="11778" width="35.296875" style="399" customWidth="1"/>
    <col min="11779" max="11779" width="1.59765625" style="399" customWidth="1"/>
    <col min="11780" max="11780" width="40.3984375" style="399" customWidth="1"/>
    <col min="11781" max="11781" width="15" style="399" customWidth="1"/>
    <col min="11782" max="11797" width="10" style="399"/>
    <col min="11798" max="11799" width="1.59765625" style="399" bestFit="1" customWidth="1"/>
    <col min="11800" max="12031" width="10" style="399"/>
    <col min="12032" max="12032" width="7.09765625" style="399" customWidth="1"/>
    <col min="12033" max="12033" width="8.296875" style="399" customWidth="1"/>
    <col min="12034" max="12034" width="35.296875" style="399" customWidth="1"/>
    <col min="12035" max="12035" width="1.59765625" style="399" customWidth="1"/>
    <col min="12036" max="12036" width="40.3984375" style="399" customWidth="1"/>
    <col min="12037" max="12037" width="15" style="399" customWidth="1"/>
    <col min="12038" max="12053" width="10" style="399"/>
    <col min="12054" max="12055" width="1.59765625" style="399" bestFit="1" customWidth="1"/>
    <col min="12056" max="12287" width="10" style="399"/>
    <col min="12288" max="12288" width="7.09765625" style="399" customWidth="1"/>
    <col min="12289" max="12289" width="8.296875" style="399" customWidth="1"/>
    <col min="12290" max="12290" width="35.296875" style="399" customWidth="1"/>
    <col min="12291" max="12291" width="1.59765625" style="399" customWidth="1"/>
    <col min="12292" max="12292" width="40.3984375" style="399" customWidth="1"/>
    <col min="12293" max="12293" width="15" style="399" customWidth="1"/>
    <col min="12294" max="12309" width="10" style="399"/>
    <col min="12310" max="12311" width="1.59765625" style="399" bestFit="1" customWidth="1"/>
    <col min="12312" max="12543" width="10" style="399"/>
    <col min="12544" max="12544" width="7.09765625" style="399" customWidth="1"/>
    <col min="12545" max="12545" width="8.296875" style="399" customWidth="1"/>
    <col min="12546" max="12546" width="35.296875" style="399" customWidth="1"/>
    <col min="12547" max="12547" width="1.59765625" style="399" customWidth="1"/>
    <col min="12548" max="12548" width="40.3984375" style="399" customWidth="1"/>
    <col min="12549" max="12549" width="15" style="399" customWidth="1"/>
    <col min="12550" max="12565" width="10" style="399"/>
    <col min="12566" max="12567" width="1.59765625" style="399" bestFit="1" customWidth="1"/>
    <col min="12568" max="12799" width="10" style="399"/>
    <col min="12800" max="12800" width="7.09765625" style="399" customWidth="1"/>
    <col min="12801" max="12801" width="8.296875" style="399" customWidth="1"/>
    <col min="12802" max="12802" width="35.296875" style="399" customWidth="1"/>
    <col min="12803" max="12803" width="1.59765625" style="399" customWidth="1"/>
    <col min="12804" max="12804" width="40.3984375" style="399" customWidth="1"/>
    <col min="12805" max="12805" width="15" style="399" customWidth="1"/>
    <col min="12806" max="12821" width="10" style="399"/>
    <col min="12822" max="12823" width="1.59765625" style="399" bestFit="1" customWidth="1"/>
    <col min="12824" max="13055" width="10" style="399"/>
    <col min="13056" max="13056" width="7.09765625" style="399" customWidth="1"/>
    <col min="13057" max="13057" width="8.296875" style="399" customWidth="1"/>
    <col min="13058" max="13058" width="35.296875" style="399" customWidth="1"/>
    <col min="13059" max="13059" width="1.59765625" style="399" customWidth="1"/>
    <col min="13060" max="13060" width="40.3984375" style="399" customWidth="1"/>
    <col min="13061" max="13061" width="15" style="399" customWidth="1"/>
    <col min="13062" max="13077" width="10" style="399"/>
    <col min="13078" max="13079" width="1.59765625" style="399" bestFit="1" customWidth="1"/>
    <col min="13080" max="13311" width="10" style="399"/>
    <col min="13312" max="13312" width="7.09765625" style="399" customWidth="1"/>
    <col min="13313" max="13313" width="8.296875" style="399" customWidth="1"/>
    <col min="13314" max="13314" width="35.296875" style="399" customWidth="1"/>
    <col min="13315" max="13315" width="1.59765625" style="399" customWidth="1"/>
    <col min="13316" max="13316" width="40.3984375" style="399" customWidth="1"/>
    <col min="13317" max="13317" width="15" style="399" customWidth="1"/>
    <col min="13318" max="13333" width="10" style="399"/>
    <col min="13334" max="13335" width="1.59765625" style="399" bestFit="1" customWidth="1"/>
    <col min="13336" max="13567" width="10" style="399"/>
    <col min="13568" max="13568" width="7.09765625" style="399" customWidth="1"/>
    <col min="13569" max="13569" width="8.296875" style="399" customWidth="1"/>
    <col min="13570" max="13570" width="35.296875" style="399" customWidth="1"/>
    <col min="13571" max="13571" width="1.59765625" style="399" customWidth="1"/>
    <col min="13572" max="13572" width="40.3984375" style="399" customWidth="1"/>
    <col min="13573" max="13573" width="15" style="399" customWidth="1"/>
    <col min="13574" max="13589" width="10" style="399"/>
    <col min="13590" max="13591" width="1.59765625" style="399" bestFit="1" customWidth="1"/>
    <col min="13592" max="13823" width="10" style="399"/>
    <col min="13824" max="13824" width="7.09765625" style="399" customWidth="1"/>
    <col min="13825" max="13825" width="8.296875" style="399" customWidth="1"/>
    <col min="13826" max="13826" width="35.296875" style="399" customWidth="1"/>
    <col min="13827" max="13827" width="1.59765625" style="399" customWidth="1"/>
    <col min="13828" max="13828" width="40.3984375" style="399" customWidth="1"/>
    <col min="13829" max="13829" width="15" style="399" customWidth="1"/>
    <col min="13830" max="13845" width="10" style="399"/>
    <col min="13846" max="13847" width="1.59765625" style="399" bestFit="1" customWidth="1"/>
    <col min="13848" max="14079" width="10" style="399"/>
    <col min="14080" max="14080" width="7.09765625" style="399" customWidth="1"/>
    <col min="14081" max="14081" width="8.296875" style="399" customWidth="1"/>
    <col min="14082" max="14082" width="35.296875" style="399" customWidth="1"/>
    <col min="14083" max="14083" width="1.59765625" style="399" customWidth="1"/>
    <col min="14084" max="14084" width="40.3984375" style="399" customWidth="1"/>
    <col min="14085" max="14085" width="15" style="399" customWidth="1"/>
    <col min="14086" max="14101" width="10" style="399"/>
    <col min="14102" max="14103" width="1.59765625" style="399" bestFit="1" customWidth="1"/>
    <col min="14104" max="14335" width="10" style="399"/>
    <col min="14336" max="14336" width="7.09765625" style="399" customWidth="1"/>
    <col min="14337" max="14337" width="8.296875" style="399" customWidth="1"/>
    <col min="14338" max="14338" width="35.296875" style="399" customWidth="1"/>
    <col min="14339" max="14339" width="1.59765625" style="399" customWidth="1"/>
    <col min="14340" max="14340" width="40.3984375" style="399" customWidth="1"/>
    <col min="14341" max="14341" width="15" style="399" customWidth="1"/>
    <col min="14342" max="14357" width="10" style="399"/>
    <col min="14358" max="14359" width="1.59765625" style="399" bestFit="1" customWidth="1"/>
    <col min="14360" max="14591" width="10" style="399"/>
    <col min="14592" max="14592" width="7.09765625" style="399" customWidth="1"/>
    <col min="14593" max="14593" width="8.296875" style="399" customWidth="1"/>
    <col min="14594" max="14594" width="35.296875" style="399" customWidth="1"/>
    <col min="14595" max="14595" width="1.59765625" style="399" customWidth="1"/>
    <col min="14596" max="14596" width="40.3984375" style="399" customWidth="1"/>
    <col min="14597" max="14597" width="15" style="399" customWidth="1"/>
    <col min="14598" max="14613" width="10" style="399"/>
    <col min="14614" max="14615" width="1.59765625" style="399" bestFit="1" customWidth="1"/>
    <col min="14616" max="14847" width="10" style="399"/>
    <col min="14848" max="14848" width="7.09765625" style="399" customWidth="1"/>
    <col min="14849" max="14849" width="8.296875" style="399" customWidth="1"/>
    <col min="14850" max="14850" width="35.296875" style="399" customWidth="1"/>
    <col min="14851" max="14851" width="1.59765625" style="399" customWidth="1"/>
    <col min="14852" max="14852" width="40.3984375" style="399" customWidth="1"/>
    <col min="14853" max="14853" width="15" style="399" customWidth="1"/>
    <col min="14854" max="14869" width="10" style="399"/>
    <col min="14870" max="14871" width="1.59765625" style="399" bestFit="1" customWidth="1"/>
    <col min="14872" max="15103" width="10" style="399"/>
    <col min="15104" max="15104" width="7.09765625" style="399" customWidth="1"/>
    <col min="15105" max="15105" width="8.296875" style="399" customWidth="1"/>
    <col min="15106" max="15106" width="35.296875" style="399" customWidth="1"/>
    <col min="15107" max="15107" width="1.59765625" style="399" customWidth="1"/>
    <col min="15108" max="15108" width="40.3984375" style="399" customWidth="1"/>
    <col min="15109" max="15109" width="15" style="399" customWidth="1"/>
    <col min="15110" max="15125" width="10" style="399"/>
    <col min="15126" max="15127" width="1.59765625" style="399" bestFit="1" customWidth="1"/>
    <col min="15128" max="15359" width="10" style="399"/>
    <col min="15360" max="15360" width="7.09765625" style="399" customWidth="1"/>
    <col min="15361" max="15361" width="8.296875" style="399" customWidth="1"/>
    <col min="15362" max="15362" width="35.296875" style="399" customWidth="1"/>
    <col min="15363" max="15363" width="1.59765625" style="399" customWidth="1"/>
    <col min="15364" max="15364" width="40.3984375" style="399" customWidth="1"/>
    <col min="15365" max="15365" width="15" style="399" customWidth="1"/>
    <col min="15366" max="15381" width="10" style="399"/>
    <col min="15382" max="15383" width="1.59765625" style="399" bestFit="1" customWidth="1"/>
    <col min="15384" max="15615" width="10" style="399"/>
    <col min="15616" max="15616" width="7.09765625" style="399" customWidth="1"/>
    <col min="15617" max="15617" width="8.296875" style="399" customWidth="1"/>
    <col min="15618" max="15618" width="35.296875" style="399" customWidth="1"/>
    <col min="15619" max="15619" width="1.59765625" style="399" customWidth="1"/>
    <col min="15620" max="15620" width="40.3984375" style="399" customWidth="1"/>
    <col min="15621" max="15621" width="15" style="399" customWidth="1"/>
    <col min="15622" max="15637" width="10" style="399"/>
    <col min="15638" max="15639" width="1.59765625" style="399" bestFit="1" customWidth="1"/>
    <col min="15640" max="15871" width="10" style="399"/>
    <col min="15872" max="15872" width="7.09765625" style="399" customWidth="1"/>
    <col min="15873" max="15873" width="8.296875" style="399" customWidth="1"/>
    <col min="15874" max="15874" width="35.296875" style="399" customWidth="1"/>
    <col min="15875" max="15875" width="1.59765625" style="399" customWidth="1"/>
    <col min="15876" max="15876" width="40.3984375" style="399" customWidth="1"/>
    <col min="15877" max="15877" width="15" style="399" customWidth="1"/>
    <col min="15878" max="15893" width="10" style="399"/>
    <col min="15894" max="15895" width="1.59765625" style="399" bestFit="1" customWidth="1"/>
    <col min="15896" max="16127" width="10" style="399"/>
    <col min="16128" max="16128" width="7.09765625" style="399" customWidth="1"/>
    <col min="16129" max="16129" width="8.296875" style="399" customWidth="1"/>
    <col min="16130" max="16130" width="35.296875" style="399" customWidth="1"/>
    <col min="16131" max="16131" width="1.59765625" style="399" customWidth="1"/>
    <col min="16132" max="16132" width="40.3984375" style="399" customWidth="1"/>
    <col min="16133" max="16133" width="15" style="399" customWidth="1"/>
    <col min="16134" max="16149" width="10" style="399"/>
    <col min="16150" max="16151" width="1.59765625" style="399" bestFit="1" customWidth="1"/>
    <col min="16152" max="16384" width="10" style="399"/>
  </cols>
  <sheetData>
    <row r="1" spans="1:11" s="558" customFormat="1" ht="36" customHeight="1" x14ac:dyDescent="0.25">
      <c r="A1" s="1932" t="s">
        <v>632</v>
      </c>
      <c r="B1" s="1932"/>
      <c r="C1" s="1932"/>
      <c r="D1" s="1932"/>
    </row>
    <row r="2" spans="1:11" s="558" customFormat="1" ht="36" customHeight="1" x14ac:dyDescent="0.25">
      <c r="A2" s="1933" t="s">
        <v>750</v>
      </c>
      <c r="B2" s="1933"/>
      <c r="C2" s="1933"/>
      <c r="D2" s="1933"/>
    </row>
    <row r="3" spans="1:11" s="499" customFormat="1" ht="51" customHeight="1" x14ac:dyDescent="0.25">
      <c r="A3" s="500" t="s">
        <v>628</v>
      </c>
      <c r="B3" s="500" t="s">
        <v>631</v>
      </c>
      <c r="C3" s="500" t="s">
        <v>629</v>
      </c>
      <c r="D3" s="500" t="s">
        <v>630</v>
      </c>
    </row>
    <row r="4" spans="1:11" s="559" customFormat="1" ht="27" customHeight="1" x14ac:dyDescent="0.25">
      <c r="A4" s="561">
        <v>1</v>
      </c>
      <c r="B4" s="562" t="s">
        <v>636</v>
      </c>
      <c r="C4" s="1308" t="s">
        <v>635</v>
      </c>
      <c r="D4" s="562" t="s">
        <v>710</v>
      </c>
    </row>
    <row r="5" spans="1:11" s="559" customFormat="1" ht="27" customHeight="1" x14ac:dyDescent="0.25">
      <c r="A5" s="563">
        <v>2</v>
      </c>
      <c r="B5" s="564" t="s">
        <v>159</v>
      </c>
      <c r="C5" s="1309" t="s">
        <v>643</v>
      </c>
      <c r="D5" s="564" t="s">
        <v>711</v>
      </c>
    </row>
    <row r="6" spans="1:11" s="559" customFormat="1" ht="27" customHeight="1" x14ac:dyDescent="0.25">
      <c r="A6" s="563">
        <v>3</v>
      </c>
      <c r="B6" s="564" t="s">
        <v>694</v>
      </c>
      <c r="C6" s="1310" t="s">
        <v>712</v>
      </c>
      <c r="D6" s="564" t="s">
        <v>713</v>
      </c>
    </row>
    <row r="7" spans="1:11" s="559" customFormat="1" ht="27" customHeight="1" x14ac:dyDescent="0.25">
      <c r="A7" s="563">
        <v>4</v>
      </c>
      <c r="B7" s="564" t="s">
        <v>160</v>
      </c>
      <c r="C7" s="1309" t="s">
        <v>543</v>
      </c>
      <c r="D7" s="564" t="s">
        <v>714</v>
      </c>
    </row>
    <row r="8" spans="1:11" s="559" customFormat="1" ht="27" customHeight="1" x14ac:dyDescent="0.25">
      <c r="A8" s="563">
        <v>5</v>
      </c>
      <c r="B8" s="564" t="s">
        <v>161</v>
      </c>
      <c r="C8" s="1309" t="s">
        <v>715</v>
      </c>
      <c r="D8" s="564" t="s">
        <v>716</v>
      </c>
    </row>
    <row r="9" spans="1:11" s="559" customFormat="1" ht="27" customHeight="1" x14ac:dyDescent="0.25">
      <c r="A9" s="563">
        <v>6</v>
      </c>
      <c r="B9" s="564" t="s">
        <v>162</v>
      </c>
      <c r="C9" s="1310" t="s">
        <v>717</v>
      </c>
      <c r="D9" s="564" t="s">
        <v>718</v>
      </c>
    </row>
    <row r="10" spans="1:11" s="559" customFormat="1" ht="27" customHeight="1" x14ac:dyDescent="0.25">
      <c r="A10" s="563">
        <v>7</v>
      </c>
      <c r="B10" s="564" t="s">
        <v>163</v>
      </c>
      <c r="C10" s="1310" t="s">
        <v>719</v>
      </c>
      <c r="D10" s="564" t="s">
        <v>720</v>
      </c>
    </row>
    <row r="11" spans="1:11" s="559" customFormat="1" ht="27" customHeight="1" x14ac:dyDescent="0.25">
      <c r="A11" s="563">
        <v>8</v>
      </c>
      <c r="B11" s="565" t="s">
        <v>164</v>
      </c>
      <c r="C11" s="1311" t="s">
        <v>721</v>
      </c>
      <c r="D11" s="565" t="s">
        <v>722</v>
      </c>
    </row>
    <row r="12" spans="1:11" s="559" customFormat="1" ht="27" customHeight="1" x14ac:dyDescent="0.25">
      <c r="A12" s="563">
        <v>9</v>
      </c>
      <c r="B12" s="564" t="s">
        <v>165</v>
      </c>
      <c r="C12" s="1310" t="s">
        <v>723</v>
      </c>
      <c r="D12" s="564" t="s">
        <v>724</v>
      </c>
    </row>
    <row r="13" spans="1:11" s="559" customFormat="1" ht="27" customHeight="1" x14ac:dyDescent="0.25">
      <c r="A13" s="563">
        <v>10</v>
      </c>
      <c r="B13" s="564" t="s">
        <v>166</v>
      </c>
      <c r="C13" s="1310" t="s">
        <v>725</v>
      </c>
      <c r="D13" s="564" t="s">
        <v>726</v>
      </c>
    </row>
    <row r="14" spans="1:11" s="559" customFormat="1" ht="27" customHeight="1" x14ac:dyDescent="0.25">
      <c r="A14" s="563">
        <v>11</v>
      </c>
      <c r="B14" s="564" t="s">
        <v>690</v>
      </c>
      <c r="C14" s="1311" t="s">
        <v>727</v>
      </c>
      <c r="D14" s="565" t="s">
        <v>728</v>
      </c>
    </row>
    <row r="15" spans="1:11" s="559" customFormat="1" ht="27" customHeight="1" x14ac:dyDescent="0.25">
      <c r="A15" s="563">
        <v>12</v>
      </c>
      <c r="B15" s="564" t="s">
        <v>167</v>
      </c>
      <c r="C15" s="1310" t="s">
        <v>729</v>
      </c>
      <c r="D15" s="564" t="s">
        <v>730</v>
      </c>
      <c r="G15" s="560"/>
      <c r="K15" s="401"/>
    </row>
    <row r="16" spans="1:11" s="559" customFormat="1" ht="27" customHeight="1" x14ac:dyDescent="0.25">
      <c r="A16" s="563">
        <v>13</v>
      </c>
      <c r="B16" s="564" t="s">
        <v>168</v>
      </c>
      <c r="C16" s="1310" t="s">
        <v>731</v>
      </c>
      <c r="D16" s="564" t="s">
        <v>732</v>
      </c>
    </row>
    <row r="17" spans="1:5" s="559" customFormat="1" ht="27" customHeight="1" x14ac:dyDescent="0.25">
      <c r="A17" s="563">
        <v>14</v>
      </c>
      <c r="B17" s="565" t="s">
        <v>169</v>
      </c>
      <c r="C17" s="1311" t="s">
        <v>733</v>
      </c>
      <c r="D17" s="565" t="s">
        <v>734</v>
      </c>
    </row>
    <row r="18" spans="1:5" s="559" customFormat="1" ht="27" customHeight="1" x14ac:dyDescent="0.25">
      <c r="A18" s="563">
        <v>15</v>
      </c>
      <c r="B18" s="564" t="s">
        <v>170</v>
      </c>
      <c r="C18" s="1310" t="s">
        <v>735</v>
      </c>
      <c r="D18" s="564" t="s">
        <v>736</v>
      </c>
    </row>
    <row r="19" spans="1:5" s="559" customFormat="1" ht="27" customHeight="1" x14ac:dyDescent="0.25">
      <c r="A19" s="563">
        <v>16</v>
      </c>
      <c r="B19" s="564" t="s">
        <v>171</v>
      </c>
      <c r="C19" s="1310" t="s">
        <v>737</v>
      </c>
      <c r="D19" s="564" t="s">
        <v>738</v>
      </c>
    </row>
    <row r="20" spans="1:5" s="559" customFormat="1" ht="27" hidden="1" customHeight="1" x14ac:dyDescent="0.25">
      <c r="A20" s="563">
        <v>17</v>
      </c>
      <c r="B20" s="564" t="s">
        <v>172</v>
      </c>
      <c r="C20" s="1310" t="s">
        <v>739</v>
      </c>
      <c r="D20" s="564" t="s">
        <v>740</v>
      </c>
    </row>
    <row r="21" spans="1:5" s="559" customFormat="1" ht="27" customHeight="1" x14ac:dyDescent="0.25">
      <c r="A21" s="563">
        <v>17</v>
      </c>
      <c r="B21" s="564" t="s">
        <v>695</v>
      </c>
      <c r="C21" s="1310" t="s">
        <v>741</v>
      </c>
      <c r="D21" s="564" t="s">
        <v>742</v>
      </c>
    </row>
    <row r="22" spans="1:5" s="559" customFormat="1" ht="27" customHeight="1" x14ac:dyDescent="0.25">
      <c r="A22" s="563">
        <v>18</v>
      </c>
      <c r="B22" s="564" t="s">
        <v>884</v>
      </c>
      <c r="C22" s="1310" t="s">
        <v>743</v>
      </c>
      <c r="D22" s="564" t="s">
        <v>744</v>
      </c>
    </row>
    <row r="23" spans="1:5" s="559" customFormat="1" ht="27" customHeight="1" x14ac:dyDescent="0.25">
      <c r="A23" s="563">
        <v>19</v>
      </c>
      <c r="B23" s="564" t="s">
        <v>173</v>
      </c>
      <c r="C23" s="1310" t="s">
        <v>544</v>
      </c>
      <c r="D23" s="564" t="s">
        <v>745</v>
      </c>
    </row>
    <row r="24" spans="1:5" s="559" customFormat="1" ht="27" customHeight="1" x14ac:dyDescent="0.25">
      <c r="A24" s="563">
        <v>20</v>
      </c>
      <c r="B24" s="564" t="s">
        <v>174</v>
      </c>
      <c r="C24" s="1312" t="s">
        <v>746</v>
      </c>
      <c r="D24" s="564" t="s">
        <v>747</v>
      </c>
    </row>
    <row r="25" spans="1:5" s="559" customFormat="1" ht="27" customHeight="1" x14ac:dyDescent="0.25">
      <c r="A25" s="563">
        <v>21</v>
      </c>
      <c r="B25" s="564" t="s">
        <v>691</v>
      </c>
      <c r="C25" s="1310" t="s">
        <v>753</v>
      </c>
      <c r="D25" s="564" t="s">
        <v>754</v>
      </c>
    </row>
    <row r="26" spans="1:5" s="559" customFormat="1" ht="27" customHeight="1" x14ac:dyDescent="0.25">
      <c r="A26" s="566">
        <v>22</v>
      </c>
      <c r="B26" s="567" t="s">
        <v>178</v>
      </c>
      <c r="C26" s="1313" t="s">
        <v>748</v>
      </c>
      <c r="D26" s="567" t="s">
        <v>749</v>
      </c>
    </row>
    <row r="27" spans="1:5" s="558" customFormat="1" ht="15" customHeight="1" x14ac:dyDescent="0.25"/>
    <row r="28" spans="1:5" s="568" customFormat="1" ht="26.25" customHeight="1" x14ac:dyDescent="0.25">
      <c r="A28" s="1931" t="s">
        <v>545</v>
      </c>
      <c r="B28" s="1931"/>
      <c r="C28" s="1931"/>
      <c r="D28" s="1931"/>
    </row>
    <row r="29" spans="1:5" s="568" customFormat="1" ht="26.25" customHeight="1" x14ac:dyDescent="0.25">
      <c r="A29" s="1931"/>
      <c r="B29" s="1931"/>
      <c r="C29" s="1931"/>
      <c r="D29" s="1931"/>
      <c r="E29" s="569"/>
    </row>
    <row r="30" spans="1:5" x14ac:dyDescent="0.35">
      <c r="D30" s="400"/>
    </row>
    <row r="57" spans="22:23" x14ac:dyDescent="0.35">
      <c r="V57" s="399">
        <v>0</v>
      </c>
      <c r="W57" s="399">
        <v>0</v>
      </c>
    </row>
  </sheetData>
  <mergeCells count="4">
    <mergeCell ref="A29:D29"/>
    <mergeCell ref="A1:D1"/>
    <mergeCell ref="A2:D2"/>
    <mergeCell ref="A28:D28"/>
  </mergeCells>
  <pageMargins left="0.25" right="0.25" top="0.75" bottom="0.75" header="0.3" footer="0.3"/>
  <pageSetup paperSize="9" scale="88" orientation="portrait" r:id="rId1"/>
  <headerFooter>
    <oddFooter>&amp;C23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FF00"/>
    <pageSetUpPr fitToPage="1"/>
  </sheetPr>
  <dimension ref="A1:G43"/>
  <sheetViews>
    <sheetView showGridLines="0" topLeftCell="A20" zoomScaleSheetLayoutView="80" workbookViewId="0">
      <selection activeCell="C37" activeCellId="7" sqref="C6 C10 C18 C19 C20 C23 C26 C37"/>
    </sheetView>
  </sheetViews>
  <sheetFormatPr defaultColWidth="9" defaultRowHeight="18" x14ac:dyDescent="0.25"/>
  <cols>
    <col min="1" max="1" width="66.3984375" style="327" customWidth="1"/>
    <col min="2" max="2" width="14.3984375" style="328" hidden="1" customWidth="1"/>
    <col min="3" max="3" width="22.8984375" style="326" customWidth="1"/>
    <col min="4" max="4" width="13.8984375" style="326" customWidth="1"/>
    <col min="5" max="5" width="9" style="326"/>
    <col min="6" max="16384" width="9" style="297"/>
  </cols>
  <sheetData>
    <row r="1" spans="1:7" s="293" customFormat="1" ht="23.4" x14ac:dyDescent="0.25">
      <c r="A1" s="1937" t="s">
        <v>517</v>
      </c>
      <c r="B1" s="1937"/>
      <c r="C1" s="1937"/>
      <c r="D1" s="292"/>
      <c r="E1" s="292"/>
    </row>
    <row r="2" spans="1:7" s="293" customFormat="1" ht="23.4" x14ac:dyDescent="0.25">
      <c r="A2" s="1936" t="s">
        <v>518</v>
      </c>
      <c r="B2" s="1936"/>
      <c r="C2" s="1936"/>
      <c r="D2" s="295" t="s">
        <v>158</v>
      </c>
      <c r="E2" s="294"/>
    </row>
    <row r="3" spans="1:7" ht="54" x14ac:dyDescent="0.25">
      <c r="A3" s="1938" t="s">
        <v>516</v>
      </c>
      <c r="B3" s="1938"/>
      <c r="C3" s="1938"/>
      <c r="D3" s="255" t="s">
        <v>179</v>
      </c>
      <c r="E3" s="296"/>
    </row>
    <row r="4" spans="1:7" s="298" customFormat="1" ht="60" customHeight="1" x14ac:dyDescent="0.25">
      <c r="A4" s="1934" t="s">
        <v>0</v>
      </c>
      <c r="B4" s="1935"/>
      <c r="C4" s="351" t="s">
        <v>175</v>
      </c>
      <c r="D4" s="351" t="s">
        <v>177</v>
      </c>
    </row>
    <row r="5" spans="1:7" s="303" customFormat="1" x14ac:dyDescent="0.25">
      <c r="A5" s="299" t="s">
        <v>68</v>
      </c>
      <c r="B5" s="300"/>
      <c r="C5" s="301"/>
      <c r="D5" s="302"/>
    </row>
    <row r="6" spans="1:7" s="303" customFormat="1" x14ac:dyDescent="0.25">
      <c r="A6" s="304" t="s">
        <v>69</v>
      </c>
      <c r="B6" s="300"/>
      <c r="C6" s="305">
        <f>SUM(C7:C9)</f>
        <v>3822639.020060251</v>
      </c>
      <c r="D6" s="305">
        <f>(C6/$C$39)*100</f>
        <v>85.227774048872533</v>
      </c>
    </row>
    <row r="7" spans="1:7" s="298" customFormat="1" x14ac:dyDescent="0.25">
      <c r="A7" s="306" t="s">
        <v>70</v>
      </c>
      <c r="B7" s="307"/>
      <c r="C7" s="302">
        <f>SUM('T14 Assets'!AB8:AB15)</f>
        <v>3425318.0231719194</v>
      </c>
      <c r="D7" s="308">
        <v>0</v>
      </c>
    </row>
    <row r="8" spans="1:7" s="309" customFormat="1" x14ac:dyDescent="0.25">
      <c r="A8" s="306" t="s">
        <v>77</v>
      </c>
      <c r="B8" s="307"/>
      <c r="C8" s="302">
        <f>SUM('T14 Assets'!AB17:AB21)</f>
        <v>203287.93344239114</v>
      </c>
      <c r="D8" s="308">
        <v>0</v>
      </c>
      <c r="F8" s="298"/>
      <c r="G8" s="298"/>
    </row>
    <row r="9" spans="1:7" s="309" customFormat="1" x14ac:dyDescent="0.25">
      <c r="A9" s="304" t="s">
        <v>81</v>
      </c>
      <c r="C9" s="302">
        <f>SUM('T14 Assets'!AB23:AB25)</f>
        <v>194033.06344594044</v>
      </c>
      <c r="D9" s="308">
        <v>0</v>
      </c>
      <c r="F9" s="298"/>
      <c r="G9" s="298"/>
    </row>
    <row r="10" spans="1:7" s="309" customFormat="1" x14ac:dyDescent="0.25">
      <c r="A10" s="304" t="s">
        <v>88</v>
      </c>
      <c r="C10" s="305">
        <f>SUM(C11:C17)</f>
        <v>215168.38267123996</v>
      </c>
      <c r="D10" s="305">
        <f>(C10/$C$39)*100</f>
        <v>4.7972937555785053</v>
      </c>
      <c r="F10" s="298"/>
      <c r="G10" s="298"/>
    </row>
    <row r="11" spans="1:7" s="309" customFormat="1" x14ac:dyDescent="0.25">
      <c r="A11" s="304" t="s">
        <v>89</v>
      </c>
      <c r="B11" s="307" t="s">
        <v>90</v>
      </c>
      <c r="C11" s="302">
        <f>'T14 Assets'!AB27</f>
        <v>0</v>
      </c>
      <c r="D11" s="308">
        <v>0</v>
      </c>
      <c r="F11" s="298"/>
      <c r="G11" s="298"/>
    </row>
    <row r="12" spans="1:7" s="309" customFormat="1" x14ac:dyDescent="0.25">
      <c r="A12" s="310" t="s">
        <v>91</v>
      </c>
      <c r="B12" s="307"/>
      <c r="C12" s="302">
        <f>'T14 Assets'!AB28</f>
        <v>193169.67809929172</v>
      </c>
      <c r="D12" s="308">
        <v>0</v>
      </c>
      <c r="F12" s="298"/>
      <c r="G12" s="298"/>
    </row>
    <row r="13" spans="1:7" s="309" customFormat="1" x14ac:dyDescent="0.25">
      <c r="A13" s="304" t="s">
        <v>92</v>
      </c>
      <c r="C13" s="302">
        <f>'T14 Assets'!AB30+'T14 Assets'!AB31</f>
        <v>20291.800269544026</v>
      </c>
      <c r="D13" s="308">
        <v>0</v>
      </c>
      <c r="F13" s="298"/>
      <c r="G13" s="298"/>
    </row>
    <row r="14" spans="1:7" s="309" customFormat="1" x14ac:dyDescent="0.25">
      <c r="A14" s="304" t="s">
        <v>96</v>
      </c>
      <c r="B14" s="311" t="s">
        <v>97</v>
      </c>
      <c r="C14" s="302">
        <f>'T14 Assets'!AB32</f>
        <v>0</v>
      </c>
      <c r="D14" s="308">
        <v>0</v>
      </c>
      <c r="F14" s="298"/>
      <c r="G14" s="298"/>
    </row>
    <row r="15" spans="1:7" s="309" customFormat="1" x14ac:dyDescent="0.25">
      <c r="A15" s="304" t="s">
        <v>98</v>
      </c>
      <c r="B15" s="311" t="s">
        <v>99</v>
      </c>
      <c r="C15" s="302">
        <f>'T14 Assets'!AB33</f>
        <v>0</v>
      </c>
      <c r="D15" s="308">
        <v>0</v>
      </c>
      <c r="F15" s="298"/>
      <c r="G15" s="298"/>
    </row>
    <row r="16" spans="1:7" s="309" customFormat="1" x14ac:dyDescent="0.25">
      <c r="A16" s="304" t="s">
        <v>100</v>
      </c>
      <c r="B16" s="307" t="s">
        <v>101</v>
      </c>
      <c r="C16" s="302">
        <f>'T14 Assets'!AB34</f>
        <v>13.904302404205028</v>
      </c>
      <c r="D16" s="308">
        <v>0</v>
      </c>
      <c r="F16" s="298"/>
      <c r="G16" s="298"/>
    </row>
    <row r="17" spans="1:7" s="309" customFormat="1" x14ac:dyDescent="0.25">
      <c r="A17" s="304" t="s">
        <v>102</v>
      </c>
      <c r="B17" s="307" t="s">
        <v>103</v>
      </c>
      <c r="C17" s="302">
        <f>'T14 Assets'!AB35</f>
        <v>1693</v>
      </c>
      <c r="D17" s="308">
        <v>0</v>
      </c>
      <c r="F17" s="298"/>
      <c r="G17" s="298"/>
    </row>
    <row r="18" spans="1:7" s="309" customFormat="1" x14ac:dyDescent="0.25">
      <c r="A18" s="304" t="s">
        <v>104</v>
      </c>
      <c r="B18" s="307" t="s">
        <v>105</v>
      </c>
      <c r="C18" s="305">
        <f>'T14 Assets'!AB36</f>
        <v>0</v>
      </c>
      <c r="D18" s="305">
        <f>(C18/$C$39)*100</f>
        <v>0</v>
      </c>
      <c r="F18" s="298"/>
      <c r="G18" s="298"/>
    </row>
    <row r="19" spans="1:7" s="309" customFormat="1" x14ac:dyDescent="0.25">
      <c r="A19" s="306" t="s">
        <v>106</v>
      </c>
      <c r="B19" s="312" t="s">
        <v>107</v>
      </c>
      <c r="C19" s="305">
        <f>'T14 Assets'!AB37</f>
        <v>53378.721770168821</v>
      </c>
      <c r="D19" s="305">
        <f>(C19/$C$39)*100</f>
        <v>1.1901070475584368</v>
      </c>
      <c r="F19" s="298"/>
      <c r="G19" s="298"/>
    </row>
    <row r="20" spans="1:7" s="309" customFormat="1" x14ac:dyDescent="0.25">
      <c r="A20" s="304" t="s">
        <v>108</v>
      </c>
      <c r="B20" s="312"/>
      <c r="C20" s="305">
        <f>SUM(C21:C22)</f>
        <v>36538.380358511895</v>
      </c>
      <c r="D20" s="305">
        <f>(C20/$C$39)*100</f>
        <v>0.81464266151344089</v>
      </c>
      <c r="F20" s="298"/>
      <c r="G20" s="298"/>
    </row>
    <row r="21" spans="1:7" s="309" customFormat="1" x14ac:dyDescent="0.25">
      <c r="A21" s="304" t="s">
        <v>109</v>
      </c>
      <c r="B21" s="313" t="s">
        <v>110</v>
      </c>
      <c r="C21" s="302">
        <f>'T14 Assets'!AB39</f>
        <v>33515.505257399374</v>
      </c>
      <c r="D21" s="308">
        <v>0</v>
      </c>
      <c r="F21" s="298"/>
      <c r="G21" s="298"/>
    </row>
    <row r="22" spans="1:7" s="309" customFormat="1" x14ac:dyDescent="0.25">
      <c r="A22" s="304" t="s">
        <v>111</v>
      </c>
      <c r="B22" s="313" t="s">
        <v>112</v>
      </c>
      <c r="C22" s="302">
        <f>'T14 Assets'!AB40</f>
        <v>3022.8751011125232</v>
      </c>
      <c r="D22" s="308">
        <v>0</v>
      </c>
      <c r="F22" s="298"/>
      <c r="G22" s="298"/>
    </row>
    <row r="23" spans="1:7" s="309" customFormat="1" x14ac:dyDescent="0.25">
      <c r="A23" s="304" t="s">
        <v>113</v>
      </c>
      <c r="B23" s="313"/>
      <c r="C23" s="305">
        <f>SUM(C24:C25)</f>
        <v>34554.86735001715</v>
      </c>
      <c r="D23" s="305">
        <f>(C23/$C$39)*100</f>
        <v>0.77041918196858827</v>
      </c>
      <c r="F23" s="298"/>
      <c r="G23" s="298"/>
    </row>
    <row r="24" spans="1:7" s="309" customFormat="1" x14ac:dyDescent="0.25">
      <c r="A24" s="304" t="s">
        <v>114</v>
      </c>
      <c r="B24" s="313" t="s">
        <v>115</v>
      </c>
      <c r="C24" s="302">
        <f>'T14 Assets'!AB42</f>
        <v>907.49516095597357</v>
      </c>
      <c r="D24" s="308">
        <v>0</v>
      </c>
      <c r="F24" s="298"/>
      <c r="G24" s="298"/>
    </row>
    <row r="25" spans="1:7" s="309" customFormat="1" x14ac:dyDescent="0.25">
      <c r="A25" s="306" t="s">
        <v>116</v>
      </c>
      <c r="B25" s="314" t="s">
        <v>117</v>
      </c>
      <c r="C25" s="302">
        <f>'T14 Assets'!AB43</f>
        <v>33647.372189061178</v>
      </c>
      <c r="D25" s="308">
        <v>0</v>
      </c>
      <c r="F25" s="298"/>
      <c r="G25" s="298"/>
    </row>
    <row r="26" spans="1:7" s="309" customFormat="1" x14ac:dyDescent="0.25">
      <c r="A26" s="304" t="s">
        <v>118</v>
      </c>
      <c r="C26" s="305">
        <f>SUM(C27:C30)</f>
        <v>20808.824949369686</v>
      </c>
      <c r="D26" s="305">
        <f>(C26/$C$39)*100</f>
        <v>0.46394384133594385</v>
      </c>
      <c r="F26" s="298"/>
      <c r="G26" s="298"/>
    </row>
    <row r="27" spans="1:7" s="309" customFormat="1" x14ac:dyDescent="0.25">
      <c r="A27" s="304" t="s">
        <v>119</v>
      </c>
      <c r="B27" s="313" t="s">
        <v>20</v>
      </c>
      <c r="C27" s="302">
        <f>'T14 Assets'!AB45</f>
        <v>155.12333297999999</v>
      </c>
      <c r="D27" s="308">
        <v>0</v>
      </c>
      <c r="F27" s="298"/>
      <c r="G27" s="298"/>
    </row>
    <row r="28" spans="1:7" s="298" customFormat="1" x14ac:dyDescent="0.25">
      <c r="A28" s="304" t="s">
        <v>120</v>
      </c>
      <c r="B28" s="313" t="s">
        <v>22</v>
      </c>
      <c r="C28" s="302">
        <f>'T14 Assets'!AB46</f>
        <v>8392.258620458324</v>
      </c>
      <c r="D28" s="308">
        <v>0</v>
      </c>
      <c r="E28" s="309"/>
    </row>
    <row r="29" spans="1:7" s="298" customFormat="1" x14ac:dyDescent="0.25">
      <c r="A29" s="304" t="s">
        <v>121</v>
      </c>
      <c r="B29" s="313" t="s">
        <v>4</v>
      </c>
      <c r="C29" s="302">
        <f>'T14 Assets'!AB47</f>
        <v>12261.442995931362</v>
      </c>
      <c r="D29" s="308">
        <v>0</v>
      </c>
      <c r="E29" s="309"/>
    </row>
    <row r="30" spans="1:7" s="298" customFormat="1" x14ac:dyDescent="0.25">
      <c r="A30" s="304" t="s">
        <v>122</v>
      </c>
      <c r="B30" s="309"/>
      <c r="C30" s="302">
        <f>'T14 Assets'!AB48</f>
        <v>0</v>
      </c>
      <c r="D30" s="308">
        <v>0</v>
      </c>
      <c r="E30" s="309"/>
    </row>
    <row r="31" spans="1:7" s="298" customFormat="1" x14ac:dyDescent="0.25">
      <c r="A31" s="315" t="s">
        <v>123</v>
      </c>
      <c r="B31" s="313" t="s">
        <v>124</v>
      </c>
      <c r="C31" s="305">
        <f>'T14 Assets'!AB49</f>
        <v>27470.05234697889</v>
      </c>
      <c r="D31" s="305">
        <f t="shared" ref="D31:D38" si="0">(C31/$C$39)*100</f>
        <v>0.61245945595514695</v>
      </c>
      <c r="E31" s="330"/>
      <c r="F31" s="331"/>
    </row>
    <row r="32" spans="1:7" s="298" customFormat="1" x14ac:dyDescent="0.25">
      <c r="A32" s="304" t="s">
        <v>125</v>
      </c>
      <c r="B32" s="313"/>
      <c r="C32" s="305">
        <f>'T14 Assets'!AB50</f>
        <v>0</v>
      </c>
      <c r="D32" s="305">
        <f t="shared" si="0"/>
        <v>0</v>
      </c>
      <c r="E32" s="309"/>
    </row>
    <row r="33" spans="1:5" s="317" customFormat="1" x14ac:dyDescent="0.25">
      <c r="A33" s="315" t="s">
        <v>126</v>
      </c>
      <c r="B33" s="313" t="s">
        <v>127</v>
      </c>
      <c r="C33" s="305">
        <f>'T14 Assets'!AB51</f>
        <v>19466.616911239995</v>
      </c>
      <c r="D33" s="305">
        <f t="shared" si="0"/>
        <v>0.43401859785886171</v>
      </c>
      <c r="E33" s="316"/>
    </row>
    <row r="34" spans="1:5" s="298" customFormat="1" x14ac:dyDescent="0.25">
      <c r="A34" s="304" t="s">
        <v>128</v>
      </c>
      <c r="B34" s="309"/>
      <c r="C34" s="305">
        <f>'T14 Assets'!AB52</f>
        <v>0</v>
      </c>
      <c r="D34" s="305">
        <f t="shared" si="0"/>
        <v>0</v>
      </c>
      <c r="E34" s="332"/>
    </row>
    <row r="35" spans="1:5" s="298" customFormat="1" x14ac:dyDescent="0.25">
      <c r="A35" s="304" t="s">
        <v>129</v>
      </c>
      <c r="B35" s="318" t="s">
        <v>33</v>
      </c>
      <c r="C35" s="305">
        <f>'T14 Assets'!AB53</f>
        <v>37554.266316309186</v>
      </c>
      <c r="D35" s="305">
        <f t="shared" si="0"/>
        <v>0.83729238031142583</v>
      </c>
      <c r="E35" s="309"/>
    </row>
    <row r="36" spans="1:5" s="298" customFormat="1" x14ac:dyDescent="0.25">
      <c r="A36" s="304" t="s">
        <v>130</v>
      </c>
      <c r="B36" s="313" t="s">
        <v>131</v>
      </c>
      <c r="C36" s="305">
        <f>'T14 Assets'!AB54</f>
        <v>76139.574910213996</v>
      </c>
      <c r="D36" s="305">
        <f t="shared" si="0"/>
        <v>1.6975723976475923</v>
      </c>
      <c r="E36" s="309"/>
    </row>
    <row r="37" spans="1:5" s="298" customFormat="1" x14ac:dyDescent="0.25">
      <c r="A37" s="304" t="s">
        <v>132</v>
      </c>
      <c r="B37" s="313" t="s">
        <v>133</v>
      </c>
      <c r="C37" s="305">
        <f>'T14 Assets'!AB55</f>
        <v>141481.14104075334</v>
      </c>
      <c r="D37" s="305">
        <f t="shared" si="0"/>
        <v>3.1543974352587281</v>
      </c>
      <c r="E37" s="309"/>
    </row>
    <row r="38" spans="1:5" s="298" customFormat="1" x14ac:dyDescent="0.25">
      <c r="A38" s="306" t="s">
        <v>134</v>
      </c>
      <c r="B38" s="318"/>
      <c r="C38" s="305">
        <f>'T14 Assets'!AB56</f>
        <v>3.552108</v>
      </c>
      <c r="D38" s="305">
        <f t="shared" si="0"/>
        <v>7.9196140789778495E-5</v>
      </c>
      <c r="E38" s="309"/>
    </row>
    <row r="39" spans="1:5" s="298" customFormat="1" x14ac:dyDescent="0.25">
      <c r="A39" s="319" t="s">
        <v>135</v>
      </c>
      <c r="B39" s="320"/>
      <c r="C39" s="301">
        <f>SUM(C31:C38)+C26+C23+C20+C19+C10+C6</f>
        <v>4485203.4007930541</v>
      </c>
      <c r="D39" s="321">
        <f>SUM(D31:D38)+D26+D23+D20+D19+D10+D6</f>
        <v>100</v>
      </c>
      <c r="E39" s="309"/>
    </row>
    <row r="40" spans="1:5" s="298" customFormat="1" x14ac:dyDescent="0.25">
      <c r="A40" s="289" t="s">
        <v>66</v>
      </c>
      <c r="B40" s="318"/>
      <c r="C40" s="322"/>
      <c r="D40" s="323"/>
      <c r="E40" s="309"/>
    </row>
    <row r="41" spans="1:5" ht="17.100000000000001" customHeight="1" x14ac:dyDescent="0.25">
      <c r="A41" s="324"/>
      <c r="B41" s="325"/>
    </row>
    <row r="42" spans="1:5" ht="17.100000000000001" customHeight="1" x14ac:dyDescent="0.25">
      <c r="A42" s="324"/>
      <c r="B42" s="325"/>
    </row>
    <row r="43" spans="1:5" ht="17.100000000000001" customHeight="1" x14ac:dyDescent="0.25">
      <c r="A43" s="324"/>
      <c r="B43" s="325"/>
    </row>
  </sheetData>
  <sheetProtection formatColumns="0" formatRows="0" sort="0" autoFilter="0"/>
  <protectedRanges>
    <protectedRange sqref="E5:E40" name="Range2"/>
    <protectedRange sqref="A1 C11:C12" name="Range1"/>
  </protectedRanges>
  <mergeCells count="4">
    <mergeCell ref="A4:B4"/>
    <mergeCell ref="A2:C2"/>
    <mergeCell ref="A1:C1"/>
    <mergeCell ref="A3:C3"/>
  </mergeCells>
  <pageMargins left="0.9055118110236221" right="0.19685039370078741" top="0.59055118110236227" bottom="0" header="0.19685039370078741" footer="0.19685039370078741"/>
  <pageSetup paperSize="9" scale="86" orientation="portrait" cellComments="asDisplayed" horizontalDpi="4294967295" verticalDpi="4294967295" r:id="rId1"/>
  <headerFooter alignWithMargins="0">
    <oddHeader>&amp;R&amp;A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FF00"/>
    <pageSetUpPr fitToPage="1"/>
  </sheetPr>
  <dimension ref="A1:D56"/>
  <sheetViews>
    <sheetView showGridLines="0" topLeftCell="A25" zoomScaleSheetLayoutView="110" workbookViewId="0">
      <selection sqref="A1:D1"/>
    </sheetView>
  </sheetViews>
  <sheetFormatPr defaultColWidth="19.3984375" defaultRowHeight="30" customHeight="1" x14ac:dyDescent="0.25"/>
  <cols>
    <col min="1" max="1" width="81.69921875" style="291" customWidth="1"/>
    <col min="2" max="2" width="6.69921875" style="290" hidden="1" customWidth="1"/>
    <col min="3" max="3" width="30.8984375" style="290" customWidth="1"/>
    <col min="4" max="4" width="22.296875" style="290" customWidth="1"/>
    <col min="5" max="16384" width="19.3984375" style="252"/>
  </cols>
  <sheetData>
    <row r="1" spans="1:4" ht="23.4" x14ac:dyDescent="0.25">
      <c r="A1" s="1937" t="s">
        <v>520</v>
      </c>
      <c r="B1" s="1937"/>
      <c r="C1" s="1937"/>
      <c r="D1" s="350"/>
    </row>
    <row r="2" spans="1:4" s="253" customFormat="1" ht="23.4" x14ac:dyDescent="0.25">
      <c r="A2" s="1936" t="s">
        <v>521</v>
      </c>
      <c r="B2" s="1936"/>
      <c r="C2" s="1936"/>
      <c r="D2" s="254" t="s">
        <v>67</v>
      </c>
    </row>
    <row r="3" spans="1:4" ht="47.25" customHeight="1" x14ac:dyDescent="0.25">
      <c r="A3" s="1939" t="s">
        <v>519</v>
      </c>
      <c r="B3" s="1939"/>
      <c r="C3" s="1939"/>
      <c r="D3" s="255" t="s">
        <v>179</v>
      </c>
    </row>
    <row r="4" spans="1:4" s="256" customFormat="1" ht="60" customHeight="1" x14ac:dyDescent="0.25">
      <c r="A4" s="1934" t="s">
        <v>0</v>
      </c>
      <c r="B4" s="1935"/>
      <c r="C4" s="351" t="s">
        <v>175</v>
      </c>
      <c r="D4" s="351" t="s">
        <v>177</v>
      </c>
    </row>
    <row r="5" spans="1:4" s="260" customFormat="1" ht="21" customHeight="1" x14ac:dyDescent="0.25">
      <c r="A5" s="257" t="s">
        <v>1</v>
      </c>
      <c r="B5" s="258"/>
      <c r="C5" s="259">
        <v>0</v>
      </c>
      <c r="D5" s="259">
        <v>0</v>
      </c>
    </row>
    <row r="6" spans="1:4" ht="18.75" customHeight="1" x14ac:dyDescent="0.25">
      <c r="A6" s="261" t="s">
        <v>2</v>
      </c>
      <c r="B6" s="262"/>
      <c r="C6" s="259">
        <f>SUM(C7:C8)</f>
        <v>3347716.9229890965</v>
      </c>
      <c r="D6" s="263">
        <f>C6/$C$27*100</f>
        <v>90.952301670663445</v>
      </c>
    </row>
    <row r="7" spans="1:4" ht="18.75" customHeight="1" x14ac:dyDescent="0.25">
      <c r="A7" s="264" t="s">
        <v>3</v>
      </c>
      <c r="B7" s="262" t="s">
        <v>4</v>
      </c>
      <c r="C7" s="265">
        <f>'T15 Liabilities'!AB8</f>
        <v>3287184.866538588</v>
      </c>
      <c r="D7" s="266">
        <v>0</v>
      </c>
    </row>
    <row r="8" spans="1:4" ht="18.75" customHeight="1" x14ac:dyDescent="0.25">
      <c r="A8" s="264" t="s">
        <v>5</v>
      </c>
      <c r="B8" s="262"/>
      <c r="C8" s="265">
        <f>'T15 Liabilities'!AB10+'T15 Liabilities'!AB11</f>
        <v>60532.056450508506</v>
      </c>
      <c r="D8" s="266">
        <v>0</v>
      </c>
    </row>
    <row r="9" spans="1:4" ht="18" x14ac:dyDescent="0.25">
      <c r="A9" s="267" t="s">
        <v>8</v>
      </c>
      <c r="B9" s="262" t="s">
        <v>9</v>
      </c>
      <c r="C9" s="259">
        <f>'T15 Liabilities'!AB12</f>
        <v>16499.062209377607</v>
      </c>
      <c r="D9" s="268">
        <f>C9/$C$27*100</f>
        <v>0.44825405429156789</v>
      </c>
    </row>
    <row r="10" spans="1:4" ht="18" x14ac:dyDescent="0.25">
      <c r="A10" s="267" t="s">
        <v>10</v>
      </c>
      <c r="B10" s="262" t="s">
        <v>11</v>
      </c>
      <c r="C10" s="259">
        <f>'T15 Liabilities'!AB13</f>
        <v>125320.94644465989</v>
      </c>
      <c r="D10" s="268">
        <f>C10/$C$27*100</f>
        <v>3.4047766847952481</v>
      </c>
    </row>
    <row r="11" spans="1:4" ht="18" x14ac:dyDescent="0.25">
      <c r="A11" s="267" t="s">
        <v>12</v>
      </c>
      <c r="B11" s="269" t="s">
        <v>13</v>
      </c>
      <c r="C11" s="259">
        <f>+'T15 Liabilities'!AB14</f>
        <v>108.64371699999992</v>
      </c>
      <c r="D11" s="263">
        <f>C11/$C$27*100</f>
        <v>2.9516821017182412E-3</v>
      </c>
    </row>
    <row r="12" spans="1:4" ht="24.9" customHeight="1" x14ac:dyDescent="0.25">
      <c r="A12" s="267" t="s">
        <v>14</v>
      </c>
      <c r="B12" s="262"/>
      <c r="C12" s="259">
        <f>SUM(C13:C14)</f>
        <v>55847.650265224001</v>
      </c>
      <c r="D12" s="263">
        <f>C12/$C$27*100</f>
        <v>1.5172944580944501</v>
      </c>
    </row>
    <row r="13" spans="1:4" ht="18.75" customHeight="1" x14ac:dyDescent="0.25">
      <c r="A13" s="267" t="s">
        <v>15</v>
      </c>
      <c r="B13" s="262" t="s">
        <v>16</v>
      </c>
      <c r="C13" s="265">
        <f>'T15 Liabilities'!AB16</f>
        <v>0</v>
      </c>
      <c r="D13" s="266">
        <v>0</v>
      </c>
    </row>
    <row r="14" spans="1:4" ht="18" x14ac:dyDescent="0.25">
      <c r="A14" s="267" t="s">
        <v>17</v>
      </c>
      <c r="B14" s="262" t="s">
        <v>16</v>
      </c>
      <c r="C14" s="265">
        <f>'T15 Liabilities'!AB17</f>
        <v>55847.650265224001</v>
      </c>
      <c r="D14" s="266">
        <v>0</v>
      </c>
    </row>
    <row r="15" spans="1:4" ht="18" x14ac:dyDescent="0.25">
      <c r="A15" s="267" t="s">
        <v>18</v>
      </c>
      <c r="B15" s="270"/>
      <c r="C15" s="259">
        <f>SUM(C16:C18)</f>
        <v>10867.462737663114</v>
      </c>
      <c r="D15" s="263">
        <f>C15/$C$27*100</f>
        <v>0.29525218889418292</v>
      </c>
    </row>
    <row r="16" spans="1:4" ht="18" x14ac:dyDescent="0.25">
      <c r="A16" s="267" t="s">
        <v>19</v>
      </c>
      <c r="B16" s="262" t="s">
        <v>20</v>
      </c>
      <c r="C16" s="265">
        <f>'T15 Liabilities'!AB19</f>
        <v>871.08046620999994</v>
      </c>
      <c r="D16" s="266">
        <v>0</v>
      </c>
    </row>
    <row r="17" spans="1:4" ht="18" x14ac:dyDescent="0.25">
      <c r="A17" s="267" t="s">
        <v>21</v>
      </c>
      <c r="B17" s="262" t="s">
        <v>22</v>
      </c>
      <c r="C17" s="265">
        <f>'T15 Liabilities'!AB20</f>
        <v>9799.1621657700034</v>
      </c>
      <c r="D17" s="266">
        <v>0</v>
      </c>
    </row>
    <row r="18" spans="1:4" ht="18" x14ac:dyDescent="0.25">
      <c r="A18" s="267" t="s">
        <v>23</v>
      </c>
      <c r="B18" s="262"/>
      <c r="C18" s="265">
        <f>'T15 Liabilities'!AB21</f>
        <v>197.22010568311111</v>
      </c>
      <c r="D18" s="266">
        <v>0</v>
      </c>
    </row>
    <row r="19" spans="1:4" ht="18" x14ac:dyDescent="0.25">
      <c r="A19" s="261" t="s">
        <v>24</v>
      </c>
      <c r="B19" s="262"/>
      <c r="C19" s="259">
        <f>'T15 Liabilities'!AB22</f>
        <v>0</v>
      </c>
      <c r="D19" s="263">
        <f>C19/$C$27*100</f>
        <v>0</v>
      </c>
    </row>
    <row r="20" spans="1:4" ht="18" x14ac:dyDescent="0.25">
      <c r="A20" s="261" t="s">
        <v>25</v>
      </c>
      <c r="B20" s="262"/>
      <c r="C20" s="259">
        <f>'T15 Liabilities'!AB23</f>
        <v>5553.6745994612675</v>
      </c>
      <c r="D20" s="263">
        <f>C20/$C$27*100</f>
        <v>0.15088476689357982</v>
      </c>
    </row>
    <row r="21" spans="1:4" ht="18" x14ac:dyDescent="0.25">
      <c r="A21" s="261" t="s">
        <v>26</v>
      </c>
      <c r="B21" s="262"/>
      <c r="C21" s="259">
        <f>SUM(C22:C24)</f>
        <v>109726.90059671526</v>
      </c>
      <c r="D21" s="263">
        <f>C21/$C$27*100</f>
        <v>2.9811105281710977</v>
      </c>
    </row>
    <row r="22" spans="1:4" ht="18" x14ac:dyDescent="0.25">
      <c r="A22" s="261" t="s">
        <v>27</v>
      </c>
      <c r="B22" s="262" t="s">
        <v>28</v>
      </c>
      <c r="C22" s="265">
        <f>'T15 Liabilities'!AB25</f>
        <v>43633.081834149663</v>
      </c>
      <c r="D22" s="266">
        <v>0</v>
      </c>
    </row>
    <row r="23" spans="1:4" ht="18" x14ac:dyDescent="0.25">
      <c r="A23" s="261" t="s">
        <v>29</v>
      </c>
      <c r="B23" s="262" t="s">
        <v>28</v>
      </c>
      <c r="C23" s="265">
        <f>'T15 Liabilities'!AB26</f>
        <v>9877.226742300003</v>
      </c>
      <c r="D23" s="266">
        <v>0</v>
      </c>
    </row>
    <row r="24" spans="1:4" ht="18" x14ac:dyDescent="0.25">
      <c r="A24" s="261" t="s">
        <v>30</v>
      </c>
      <c r="B24" s="262" t="s">
        <v>31</v>
      </c>
      <c r="C24" s="265">
        <f>'T15 Liabilities'!AB27</f>
        <v>56216.592020265598</v>
      </c>
      <c r="D24" s="266">
        <v>0</v>
      </c>
    </row>
    <row r="25" spans="1:4" ht="18" x14ac:dyDescent="0.25">
      <c r="A25" s="267" t="s">
        <v>32</v>
      </c>
      <c r="B25" s="271" t="s">
        <v>33</v>
      </c>
      <c r="C25" s="259">
        <f>'T15 Liabilities'!AB28</f>
        <v>8873.9195028626873</v>
      </c>
      <c r="D25" s="263">
        <f>C25/$C$27*100</f>
        <v>0.24109069619450008</v>
      </c>
    </row>
    <row r="26" spans="1:4" ht="18" x14ac:dyDescent="0.25">
      <c r="A26" s="267" t="s">
        <v>34</v>
      </c>
      <c r="B26" s="272"/>
      <c r="C26" s="259">
        <f>'T15 Liabilities'!AB30</f>
        <v>223.90929331000001</v>
      </c>
      <c r="D26" s="259">
        <f>C26/$C$27*100</f>
        <v>6.083269900195953E-3</v>
      </c>
    </row>
    <row r="27" spans="1:4" ht="18" x14ac:dyDescent="0.25">
      <c r="A27" s="273" t="s">
        <v>35</v>
      </c>
      <c r="B27" s="274"/>
      <c r="C27" s="259">
        <f>'T15 Liabilities'!AB31</f>
        <v>3680739.092355371</v>
      </c>
      <c r="D27" s="259">
        <f>C27/$C$27*100</f>
        <v>100</v>
      </c>
    </row>
    <row r="28" spans="1:4" ht="18" x14ac:dyDescent="0.25">
      <c r="A28" s="257" t="s">
        <v>36</v>
      </c>
      <c r="B28" s="275"/>
      <c r="C28" s="259">
        <f>'T15 Liabilities'!AB32</f>
        <v>0</v>
      </c>
      <c r="D28" s="276">
        <v>0</v>
      </c>
    </row>
    <row r="29" spans="1:4" ht="18" x14ac:dyDescent="0.25">
      <c r="A29" s="277" t="s">
        <v>37</v>
      </c>
      <c r="B29" s="275"/>
      <c r="C29" s="259">
        <f>SUM(C30:C32)</f>
        <v>99051.252979279991</v>
      </c>
      <c r="D29" s="276">
        <f>C29/$C$49*100</f>
        <v>12.312697025880716</v>
      </c>
    </row>
    <row r="30" spans="1:4" ht="18" x14ac:dyDescent="0.25">
      <c r="A30" s="264" t="s">
        <v>38</v>
      </c>
      <c r="B30" s="262" t="s">
        <v>39</v>
      </c>
      <c r="C30" s="265">
        <f>'T15 Liabilities'!AB34</f>
        <v>99051.252979279991</v>
      </c>
      <c r="D30" s="266">
        <v>0</v>
      </c>
    </row>
    <row r="31" spans="1:4" ht="18" x14ac:dyDescent="0.25">
      <c r="A31" s="264" t="s">
        <v>40</v>
      </c>
      <c r="B31" s="262" t="s">
        <v>39</v>
      </c>
      <c r="C31" s="265">
        <f>'T15 Liabilities'!AB35</f>
        <v>0</v>
      </c>
      <c r="D31" s="266">
        <v>0</v>
      </c>
    </row>
    <row r="32" spans="1:4" ht="18" x14ac:dyDescent="0.25">
      <c r="A32" s="264" t="s">
        <v>41</v>
      </c>
      <c r="B32" s="262" t="s">
        <v>39</v>
      </c>
      <c r="C32" s="265">
        <f>'T15 Liabilities'!AB36</f>
        <v>0</v>
      </c>
      <c r="D32" s="266">
        <v>0</v>
      </c>
    </row>
    <row r="33" spans="1:4" ht="18" x14ac:dyDescent="0.25">
      <c r="A33" s="264" t="s">
        <v>42</v>
      </c>
      <c r="B33" s="262"/>
      <c r="C33" s="259">
        <f>'T15 Liabilities'!AB37</f>
        <v>99051.252979279991</v>
      </c>
      <c r="D33" s="263">
        <f>C33/$C$49*100</f>
        <v>12.312697025880716</v>
      </c>
    </row>
    <row r="34" spans="1:4" ht="18" x14ac:dyDescent="0.25">
      <c r="A34" s="264" t="s">
        <v>43</v>
      </c>
      <c r="B34" s="262" t="s">
        <v>39</v>
      </c>
      <c r="C34" s="259">
        <f>'T15 Liabilities'!AB38</f>
        <v>0</v>
      </c>
      <c r="D34" s="263">
        <f>C34/$C$49*100</f>
        <v>0</v>
      </c>
    </row>
    <row r="35" spans="1:4" ht="18" x14ac:dyDescent="0.25">
      <c r="A35" s="278" t="s">
        <v>44</v>
      </c>
      <c r="B35" s="262" t="s">
        <v>39</v>
      </c>
      <c r="C35" s="259">
        <f>'T15 Liabilities'!AB39</f>
        <v>132.51743872</v>
      </c>
      <c r="D35" s="263">
        <f>C35/$C$49*100</f>
        <v>1.6472755513212839E-2</v>
      </c>
    </row>
    <row r="36" spans="1:4" ht="18" x14ac:dyDescent="0.25">
      <c r="A36" s="278" t="s">
        <v>45</v>
      </c>
      <c r="B36" s="262" t="s">
        <v>39</v>
      </c>
      <c r="C36" s="259">
        <f>'T15 Liabilities'!AB40</f>
        <v>26605.116454155002</v>
      </c>
      <c r="D36" s="263">
        <f>C36/$C$49*100</f>
        <v>3.3071841938921187</v>
      </c>
    </row>
    <row r="37" spans="1:4" ht="18" x14ac:dyDescent="0.25">
      <c r="A37" s="278" t="s">
        <v>46</v>
      </c>
      <c r="B37" s="262"/>
      <c r="C37" s="259" t="e">
        <f>SUM(C38:C44)</f>
        <v>#REF!</v>
      </c>
      <c r="D37" s="263" t="e">
        <f>C37/$C$49*100</f>
        <v>#REF!</v>
      </c>
    </row>
    <row r="38" spans="1:4" ht="18" x14ac:dyDescent="0.25">
      <c r="A38" s="278" t="s">
        <v>47</v>
      </c>
      <c r="B38" s="262" t="s">
        <v>39</v>
      </c>
      <c r="C38" s="265" t="e">
        <f>'T15 Liabilities'!#REF!</f>
        <v>#REF!</v>
      </c>
      <c r="D38" s="266">
        <v>0</v>
      </c>
    </row>
    <row r="39" spans="1:4" ht="18" x14ac:dyDescent="0.25">
      <c r="A39" s="278" t="s">
        <v>48</v>
      </c>
      <c r="B39" s="262" t="s">
        <v>39</v>
      </c>
      <c r="C39" s="265" t="e">
        <f>'T15 Liabilities'!#REF!</f>
        <v>#REF!</v>
      </c>
      <c r="D39" s="266">
        <v>0</v>
      </c>
    </row>
    <row r="40" spans="1:4" ht="18" x14ac:dyDescent="0.25">
      <c r="A40" s="278" t="s">
        <v>49</v>
      </c>
      <c r="B40" s="262" t="s">
        <v>39</v>
      </c>
      <c r="C40" s="265" t="e">
        <f>'T15 Liabilities'!#REF!</f>
        <v>#REF!</v>
      </c>
      <c r="D40" s="266">
        <v>0</v>
      </c>
    </row>
    <row r="41" spans="1:4" ht="18" x14ac:dyDescent="0.25">
      <c r="A41" s="278" t="s">
        <v>50</v>
      </c>
      <c r="B41" s="262" t="s">
        <v>39</v>
      </c>
      <c r="C41" s="265" t="e">
        <f>'T15 Liabilities'!#REF!</f>
        <v>#REF!</v>
      </c>
      <c r="D41" s="266">
        <v>0</v>
      </c>
    </row>
    <row r="42" spans="1:4" ht="18" x14ac:dyDescent="0.25">
      <c r="A42" s="278" t="s">
        <v>51</v>
      </c>
      <c r="B42" s="262" t="s">
        <v>39</v>
      </c>
      <c r="C42" s="265" t="e">
        <f>'T15 Liabilities'!#REF!</f>
        <v>#REF!</v>
      </c>
      <c r="D42" s="266">
        <v>0</v>
      </c>
    </row>
    <row r="43" spans="1:4" ht="18" x14ac:dyDescent="0.25">
      <c r="A43" s="278" t="s">
        <v>52</v>
      </c>
      <c r="B43" s="262" t="s">
        <v>39</v>
      </c>
      <c r="C43" s="265" t="e">
        <f>'T15 Liabilities'!#REF!</f>
        <v>#REF!</v>
      </c>
      <c r="D43" s="266">
        <v>0</v>
      </c>
    </row>
    <row r="44" spans="1:4" ht="18" x14ac:dyDescent="0.25">
      <c r="A44" s="278" t="s">
        <v>53</v>
      </c>
      <c r="B44" s="262" t="s">
        <v>39</v>
      </c>
      <c r="C44" s="265" t="e">
        <f>'T15 Liabilities'!#REF!</f>
        <v>#REF!</v>
      </c>
      <c r="D44" s="266">
        <v>0</v>
      </c>
    </row>
    <row r="45" spans="1:4" ht="18" x14ac:dyDescent="0.25">
      <c r="A45" s="278" t="s">
        <v>54</v>
      </c>
      <c r="B45" s="279"/>
      <c r="C45" s="259">
        <f>SUM(C46:C47)</f>
        <v>529701.10871867614</v>
      </c>
      <c r="D45" s="280">
        <f>C45/$C$49*100</f>
        <v>65.845197004125481</v>
      </c>
    </row>
    <row r="46" spans="1:4" ht="18" x14ac:dyDescent="0.25">
      <c r="A46" s="278" t="s">
        <v>55</v>
      </c>
      <c r="B46" s="262" t="s">
        <v>39</v>
      </c>
      <c r="C46" s="265">
        <f>'T15 Liabilities'!AB55</f>
        <v>7936.835158339999</v>
      </c>
      <c r="D46" s="266">
        <v>0</v>
      </c>
    </row>
    <row r="47" spans="1:4" ht="18" x14ac:dyDescent="0.25">
      <c r="A47" s="278" t="s">
        <v>56</v>
      </c>
      <c r="B47" s="262" t="s">
        <v>39</v>
      </c>
      <c r="C47" s="265">
        <f>'T15 Liabilities'!AB56</f>
        <v>521764.27356033609</v>
      </c>
      <c r="D47" s="266">
        <v>0</v>
      </c>
    </row>
    <row r="48" spans="1:4" ht="18" x14ac:dyDescent="0.25">
      <c r="A48" s="278" t="s">
        <v>57</v>
      </c>
      <c r="B48" s="262" t="s">
        <v>39</v>
      </c>
      <c r="C48" s="259">
        <f>'T15 Liabilities'!AB57</f>
        <v>0</v>
      </c>
      <c r="D48" s="263">
        <f>C48/$C$49*100</f>
        <v>0</v>
      </c>
    </row>
    <row r="49" spans="1:4" ht="18" x14ac:dyDescent="0.25">
      <c r="A49" s="273" t="s">
        <v>58</v>
      </c>
      <c r="B49" s="274"/>
      <c r="C49" s="259">
        <f>'T15 Liabilities'!AB58</f>
        <v>804464.30843769538</v>
      </c>
      <c r="D49" s="259">
        <f>C49/$C$49*100</f>
        <v>100</v>
      </c>
    </row>
    <row r="50" spans="1:4" ht="18" x14ac:dyDescent="0.25">
      <c r="A50" s="281" t="s">
        <v>59</v>
      </c>
      <c r="B50" s="282"/>
      <c r="C50" s="259">
        <f>'T15 Liabilities'!AB59</f>
        <v>4485203.4007930653</v>
      </c>
      <c r="D50" s="259">
        <f>C50/$C$50*100</f>
        <v>100</v>
      </c>
    </row>
    <row r="51" spans="1:4" s="285" customFormat="1" ht="18" x14ac:dyDescent="0.25">
      <c r="A51" s="283" t="s">
        <v>60</v>
      </c>
      <c r="B51" s="284"/>
      <c r="C51" s="259"/>
      <c r="D51" s="280">
        <v>0</v>
      </c>
    </row>
    <row r="52" spans="1:4" ht="18" x14ac:dyDescent="0.25">
      <c r="A52" s="286" t="s">
        <v>61</v>
      </c>
      <c r="B52" s="262" t="s">
        <v>62</v>
      </c>
      <c r="C52" s="259">
        <f>'T15 Liabilities'!AB61</f>
        <v>1.9952000000000001</v>
      </c>
      <c r="D52" s="263">
        <v>0</v>
      </c>
    </row>
    <row r="53" spans="1:4" ht="18" x14ac:dyDescent="0.25">
      <c r="A53" s="286" t="s">
        <v>63</v>
      </c>
      <c r="B53" s="262" t="s">
        <v>64</v>
      </c>
      <c r="C53" s="259">
        <f>'T15 Liabilities'!AB62</f>
        <v>362.93172500000003</v>
      </c>
      <c r="D53" s="263">
        <v>0</v>
      </c>
    </row>
    <row r="54" spans="1:4" ht="18" x14ac:dyDescent="0.25">
      <c r="A54" s="287" t="s">
        <v>65</v>
      </c>
      <c r="B54" s="288"/>
      <c r="C54" s="259">
        <f>'T15 Liabilities'!AB63</f>
        <v>3299.9140995758999</v>
      </c>
      <c r="D54" s="280">
        <v>0</v>
      </c>
    </row>
    <row r="55" spans="1:4" ht="18" x14ac:dyDescent="0.25">
      <c r="A55" s="289" t="s">
        <v>66</v>
      </c>
      <c r="B55" s="289"/>
      <c r="C55" s="289"/>
      <c r="D55" s="289"/>
    </row>
    <row r="56" spans="1:4" ht="30" customHeight="1" x14ac:dyDescent="0.25">
      <c r="A56" s="289"/>
    </row>
  </sheetData>
  <sheetProtection formatColumns="0" formatRows="0" sort="0" autoFilter="0"/>
  <protectedRanges>
    <protectedRange sqref="A1" name="Range1_1"/>
  </protectedRanges>
  <mergeCells count="4">
    <mergeCell ref="A4:B4"/>
    <mergeCell ref="A1:C1"/>
    <mergeCell ref="A2:C2"/>
    <mergeCell ref="A3:C3"/>
  </mergeCells>
  <pageMargins left="0.82677165354330717" right="0.19685039370078741" top="0.59055118110236227" bottom="0.39370078740157483" header="0.19685039370078741" footer="0.19685039370078741"/>
  <pageSetup paperSize="9" scale="67" orientation="portrait" cellComments="asDisplayed" horizontalDpi="4294967295" verticalDpi="4294967295" r:id="rId1"/>
  <headerFooter alignWithMargins="0"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79998168889431442"/>
  </sheetPr>
  <dimension ref="A1:I85"/>
  <sheetViews>
    <sheetView view="pageBreakPreview" zoomScale="40" zoomScaleNormal="55" zoomScaleSheetLayoutView="40" workbookViewId="0">
      <pane ySplit="4" topLeftCell="A5" activePane="bottomLeft" state="frozen"/>
      <selection activeCell="H25" sqref="H25"/>
      <selection pane="bottomLeft" activeCell="H25" sqref="H25"/>
    </sheetView>
  </sheetViews>
  <sheetFormatPr defaultRowHeight="36" x14ac:dyDescent="0.65"/>
  <cols>
    <col min="1" max="1" width="14.59765625" style="934" customWidth="1"/>
    <col min="2" max="2" width="10.8984375" style="988" customWidth="1"/>
    <col min="3" max="3" width="3.296875" style="934" customWidth="1"/>
    <col min="4" max="4" width="105.296875" style="934" customWidth="1"/>
    <col min="5" max="6" width="21.69921875" style="934" customWidth="1"/>
    <col min="7" max="7" width="28.8984375" style="998" customWidth="1"/>
    <col min="8" max="8" width="9.69921875" style="934" bestFit="1" customWidth="1"/>
    <col min="9" max="9" width="9" style="934"/>
    <col min="10" max="10" width="9.69921875" style="934" bestFit="1" customWidth="1"/>
    <col min="11" max="256" width="9" style="934"/>
    <col min="257" max="257" width="9.09765625" style="934" customWidth="1"/>
    <col min="258" max="258" width="4.296875" style="934" customWidth="1"/>
    <col min="259" max="259" width="3.296875" style="934" customWidth="1"/>
    <col min="260" max="260" width="53.8984375" style="934" customWidth="1"/>
    <col min="261" max="261" width="12.3984375" style="934" customWidth="1"/>
    <col min="262" max="263" width="11.69921875" style="934" customWidth="1"/>
    <col min="264" max="512" width="9" style="934"/>
    <col min="513" max="513" width="9.09765625" style="934" customWidth="1"/>
    <col min="514" max="514" width="4.296875" style="934" customWidth="1"/>
    <col min="515" max="515" width="3.296875" style="934" customWidth="1"/>
    <col min="516" max="516" width="53.8984375" style="934" customWidth="1"/>
    <col min="517" max="517" width="12.3984375" style="934" customWidth="1"/>
    <col min="518" max="519" width="11.69921875" style="934" customWidth="1"/>
    <col min="520" max="768" width="9" style="934"/>
    <col min="769" max="769" width="9.09765625" style="934" customWidth="1"/>
    <col min="770" max="770" width="4.296875" style="934" customWidth="1"/>
    <col min="771" max="771" width="3.296875" style="934" customWidth="1"/>
    <col min="772" max="772" width="53.8984375" style="934" customWidth="1"/>
    <col min="773" max="773" width="12.3984375" style="934" customWidth="1"/>
    <col min="774" max="775" width="11.69921875" style="934" customWidth="1"/>
    <col min="776" max="1024" width="9" style="934"/>
    <col min="1025" max="1025" width="9.09765625" style="934" customWidth="1"/>
    <col min="1026" max="1026" width="4.296875" style="934" customWidth="1"/>
    <col min="1027" max="1027" width="3.296875" style="934" customWidth="1"/>
    <col min="1028" max="1028" width="53.8984375" style="934" customWidth="1"/>
    <col min="1029" max="1029" width="12.3984375" style="934" customWidth="1"/>
    <col min="1030" max="1031" width="11.69921875" style="934" customWidth="1"/>
    <col min="1032" max="1280" width="9" style="934"/>
    <col min="1281" max="1281" width="9.09765625" style="934" customWidth="1"/>
    <col min="1282" max="1282" width="4.296875" style="934" customWidth="1"/>
    <col min="1283" max="1283" width="3.296875" style="934" customWidth="1"/>
    <col min="1284" max="1284" width="53.8984375" style="934" customWidth="1"/>
    <col min="1285" max="1285" width="12.3984375" style="934" customWidth="1"/>
    <col min="1286" max="1287" width="11.69921875" style="934" customWidth="1"/>
    <col min="1288" max="1536" width="9" style="934"/>
    <col min="1537" max="1537" width="9.09765625" style="934" customWidth="1"/>
    <col min="1538" max="1538" width="4.296875" style="934" customWidth="1"/>
    <col min="1539" max="1539" width="3.296875" style="934" customWidth="1"/>
    <col min="1540" max="1540" width="53.8984375" style="934" customWidth="1"/>
    <col min="1541" max="1541" width="12.3984375" style="934" customWidth="1"/>
    <col min="1542" max="1543" width="11.69921875" style="934" customWidth="1"/>
    <col min="1544" max="1792" width="9" style="934"/>
    <col min="1793" max="1793" width="9.09765625" style="934" customWidth="1"/>
    <col min="1794" max="1794" width="4.296875" style="934" customWidth="1"/>
    <col min="1795" max="1795" width="3.296875" style="934" customWidth="1"/>
    <col min="1796" max="1796" width="53.8984375" style="934" customWidth="1"/>
    <col min="1797" max="1797" width="12.3984375" style="934" customWidth="1"/>
    <col min="1798" max="1799" width="11.69921875" style="934" customWidth="1"/>
    <col min="1800" max="2048" width="9" style="934"/>
    <col min="2049" max="2049" width="9.09765625" style="934" customWidth="1"/>
    <col min="2050" max="2050" width="4.296875" style="934" customWidth="1"/>
    <col min="2051" max="2051" width="3.296875" style="934" customWidth="1"/>
    <col min="2052" max="2052" width="53.8984375" style="934" customWidth="1"/>
    <col min="2053" max="2053" width="12.3984375" style="934" customWidth="1"/>
    <col min="2054" max="2055" width="11.69921875" style="934" customWidth="1"/>
    <col min="2056" max="2304" width="9" style="934"/>
    <col min="2305" max="2305" width="9.09765625" style="934" customWidth="1"/>
    <col min="2306" max="2306" width="4.296875" style="934" customWidth="1"/>
    <col min="2307" max="2307" width="3.296875" style="934" customWidth="1"/>
    <col min="2308" max="2308" width="53.8984375" style="934" customWidth="1"/>
    <col min="2309" max="2309" width="12.3984375" style="934" customWidth="1"/>
    <col min="2310" max="2311" width="11.69921875" style="934" customWidth="1"/>
    <col min="2312" max="2560" width="9" style="934"/>
    <col min="2561" max="2561" width="9.09765625" style="934" customWidth="1"/>
    <col min="2562" max="2562" width="4.296875" style="934" customWidth="1"/>
    <col min="2563" max="2563" width="3.296875" style="934" customWidth="1"/>
    <col min="2564" max="2564" width="53.8984375" style="934" customWidth="1"/>
    <col min="2565" max="2565" width="12.3984375" style="934" customWidth="1"/>
    <col min="2566" max="2567" width="11.69921875" style="934" customWidth="1"/>
    <col min="2568" max="2816" width="9" style="934"/>
    <col min="2817" max="2817" width="9.09765625" style="934" customWidth="1"/>
    <col min="2818" max="2818" width="4.296875" style="934" customWidth="1"/>
    <col min="2819" max="2819" width="3.296875" style="934" customWidth="1"/>
    <col min="2820" max="2820" width="53.8984375" style="934" customWidth="1"/>
    <col min="2821" max="2821" width="12.3984375" style="934" customWidth="1"/>
    <col min="2822" max="2823" width="11.69921875" style="934" customWidth="1"/>
    <col min="2824" max="3072" width="9" style="934"/>
    <col min="3073" max="3073" width="9.09765625" style="934" customWidth="1"/>
    <col min="3074" max="3074" width="4.296875" style="934" customWidth="1"/>
    <col min="3075" max="3075" width="3.296875" style="934" customWidth="1"/>
    <col min="3076" max="3076" width="53.8984375" style="934" customWidth="1"/>
    <col min="3077" max="3077" width="12.3984375" style="934" customWidth="1"/>
    <col min="3078" max="3079" width="11.69921875" style="934" customWidth="1"/>
    <col min="3080" max="3328" width="9" style="934"/>
    <col min="3329" max="3329" width="9.09765625" style="934" customWidth="1"/>
    <col min="3330" max="3330" width="4.296875" style="934" customWidth="1"/>
    <col min="3331" max="3331" width="3.296875" style="934" customWidth="1"/>
    <col min="3332" max="3332" width="53.8984375" style="934" customWidth="1"/>
    <col min="3333" max="3333" width="12.3984375" style="934" customWidth="1"/>
    <col min="3334" max="3335" width="11.69921875" style="934" customWidth="1"/>
    <col min="3336" max="3584" width="9" style="934"/>
    <col min="3585" max="3585" width="9.09765625" style="934" customWidth="1"/>
    <col min="3586" max="3586" width="4.296875" style="934" customWidth="1"/>
    <col min="3587" max="3587" width="3.296875" style="934" customWidth="1"/>
    <col min="3588" max="3588" width="53.8984375" style="934" customWidth="1"/>
    <col min="3589" max="3589" width="12.3984375" style="934" customWidth="1"/>
    <col min="3590" max="3591" width="11.69921875" style="934" customWidth="1"/>
    <col min="3592" max="3840" width="9" style="934"/>
    <col min="3841" max="3841" width="9.09765625" style="934" customWidth="1"/>
    <col min="3842" max="3842" width="4.296875" style="934" customWidth="1"/>
    <col min="3843" max="3843" width="3.296875" style="934" customWidth="1"/>
    <col min="3844" max="3844" width="53.8984375" style="934" customWidth="1"/>
    <col min="3845" max="3845" width="12.3984375" style="934" customWidth="1"/>
    <col min="3846" max="3847" width="11.69921875" style="934" customWidth="1"/>
    <col min="3848" max="4096" width="9" style="934"/>
    <col min="4097" max="4097" width="9.09765625" style="934" customWidth="1"/>
    <col min="4098" max="4098" width="4.296875" style="934" customWidth="1"/>
    <col min="4099" max="4099" width="3.296875" style="934" customWidth="1"/>
    <col min="4100" max="4100" width="53.8984375" style="934" customWidth="1"/>
    <col min="4101" max="4101" width="12.3984375" style="934" customWidth="1"/>
    <col min="4102" max="4103" width="11.69921875" style="934" customWidth="1"/>
    <col min="4104" max="4352" width="9" style="934"/>
    <col min="4353" max="4353" width="9.09765625" style="934" customWidth="1"/>
    <col min="4354" max="4354" width="4.296875" style="934" customWidth="1"/>
    <col min="4355" max="4355" width="3.296875" style="934" customWidth="1"/>
    <col min="4356" max="4356" width="53.8984375" style="934" customWidth="1"/>
    <col min="4357" max="4357" width="12.3984375" style="934" customWidth="1"/>
    <col min="4358" max="4359" width="11.69921875" style="934" customWidth="1"/>
    <col min="4360" max="4608" width="9" style="934"/>
    <col min="4609" max="4609" width="9.09765625" style="934" customWidth="1"/>
    <col min="4610" max="4610" width="4.296875" style="934" customWidth="1"/>
    <col min="4611" max="4611" width="3.296875" style="934" customWidth="1"/>
    <col min="4612" max="4612" width="53.8984375" style="934" customWidth="1"/>
    <col min="4613" max="4613" width="12.3984375" style="934" customWidth="1"/>
    <col min="4614" max="4615" width="11.69921875" style="934" customWidth="1"/>
    <col min="4616" max="4864" width="9" style="934"/>
    <col min="4865" max="4865" width="9.09765625" style="934" customWidth="1"/>
    <col min="4866" max="4866" width="4.296875" style="934" customWidth="1"/>
    <col min="4867" max="4867" width="3.296875" style="934" customWidth="1"/>
    <col min="4868" max="4868" width="53.8984375" style="934" customWidth="1"/>
    <col min="4869" max="4869" width="12.3984375" style="934" customWidth="1"/>
    <col min="4870" max="4871" width="11.69921875" style="934" customWidth="1"/>
    <col min="4872" max="5120" width="9" style="934"/>
    <col min="5121" max="5121" width="9.09765625" style="934" customWidth="1"/>
    <col min="5122" max="5122" width="4.296875" style="934" customWidth="1"/>
    <col min="5123" max="5123" width="3.296875" style="934" customWidth="1"/>
    <col min="5124" max="5124" width="53.8984375" style="934" customWidth="1"/>
    <col min="5125" max="5125" width="12.3984375" style="934" customWidth="1"/>
    <col min="5126" max="5127" width="11.69921875" style="934" customWidth="1"/>
    <col min="5128" max="5376" width="9" style="934"/>
    <col min="5377" max="5377" width="9.09765625" style="934" customWidth="1"/>
    <col min="5378" max="5378" width="4.296875" style="934" customWidth="1"/>
    <col min="5379" max="5379" width="3.296875" style="934" customWidth="1"/>
    <col min="5380" max="5380" width="53.8984375" style="934" customWidth="1"/>
    <col min="5381" max="5381" width="12.3984375" style="934" customWidth="1"/>
    <col min="5382" max="5383" width="11.69921875" style="934" customWidth="1"/>
    <col min="5384" max="5632" width="9" style="934"/>
    <col min="5633" max="5633" width="9.09765625" style="934" customWidth="1"/>
    <col min="5634" max="5634" width="4.296875" style="934" customWidth="1"/>
    <col min="5635" max="5635" width="3.296875" style="934" customWidth="1"/>
    <col min="5636" max="5636" width="53.8984375" style="934" customWidth="1"/>
    <col min="5637" max="5637" width="12.3984375" style="934" customWidth="1"/>
    <col min="5638" max="5639" width="11.69921875" style="934" customWidth="1"/>
    <col min="5640" max="5888" width="9" style="934"/>
    <col min="5889" max="5889" width="9.09765625" style="934" customWidth="1"/>
    <col min="5890" max="5890" width="4.296875" style="934" customWidth="1"/>
    <col min="5891" max="5891" width="3.296875" style="934" customWidth="1"/>
    <col min="5892" max="5892" width="53.8984375" style="934" customWidth="1"/>
    <col min="5893" max="5893" width="12.3984375" style="934" customWidth="1"/>
    <col min="5894" max="5895" width="11.69921875" style="934" customWidth="1"/>
    <col min="5896" max="6144" width="9" style="934"/>
    <col min="6145" max="6145" width="9.09765625" style="934" customWidth="1"/>
    <col min="6146" max="6146" width="4.296875" style="934" customWidth="1"/>
    <col min="6147" max="6147" width="3.296875" style="934" customWidth="1"/>
    <col min="6148" max="6148" width="53.8984375" style="934" customWidth="1"/>
    <col min="6149" max="6149" width="12.3984375" style="934" customWidth="1"/>
    <col min="6150" max="6151" width="11.69921875" style="934" customWidth="1"/>
    <col min="6152" max="6400" width="9" style="934"/>
    <col min="6401" max="6401" width="9.09765625" style="934" customWidth="1"/>
    <col min="6402" max="6402" width="4.296875" style="934" customWidth="1"/>
    <col min="6403" max="6403" width="3.296875" style="934" customWidth="1"/>
    <col min="6404" max="6404" width="53.8984375" style="934" customWidth="1"/>
    <col min="6405" max="6405" width="12.3984375" style="934" customWidth="1"/>
    <col min="6406" max="6407" width="11.69921875" style="934" customWidth="1"/>
    <col min="6408" max="6656" width="9" style="934"/>
    <col min="6657" max="6657" width="9.09765625" style="934" customWidth="1"/>
    <col min="6658" max="6658" width="4.296875" style="934" customWidth="1"/>
    <col min="6659" max="6659" width="3.296875" style="934" customWidth="1"/>
    <col min="6660" max="6660" width="53.8984375" style="934" customWidth="1"/>
    <col min="6661" max="6661" width="12.3984375" style="934" customWidth="1"/>
    <col min="6662" max="6663" width="11.69921875" style="934" customWidth="1"/>
    <col min="6664" max="6912" width="9" style="934"/>
    <col min="6913" max="6913" width="9.09765625" style="934" customWidth="1"/>
    <col min="6914" max="6914" width="4.296875" style="934" customWidth="1"/>
    <col min="6915" max="6915" width="3.296875" style="934" customWidth="1"/>
    <col min="6916" max="6916" width="53.8984375" style="934" customWidth="1"/>
    <col min="6917" max="6917" width="12.3984375" style="934" customWidth="1"/>
    <col min="6918" max="6919" width="11.69921875" style="934" customWidth="1"/>
    <col min="6920" max="7168" width="9" style="934"/>
    <col min="7169" max="7169" width="9.09765625" style="934" customWidth="1"/>
    <col min="7170" max="7170" width="4.296875" style="934" customWidth="1"/>
    <col min="7171" max="7171" width="3.296875" style="934" customWidth="1"/>
    <col min="7172" max="7172" width="53.8984375" style="934" customWidth="1"/>
    <col min="7173" max="7173" width="12.3984375" style="934" customWidth="1"/>
    <col min="7174" max="7175" width="11.69921875" style="934" customWidth="1"/>
    <col min="7176" max="7424" width="9" style="934"/>
    <col min="7425" max="7425" width="9.09765625" style="934" customWidth="1"/>
    <col min="7426" max="7426" width="4.296875" style="934" customWidth="1"/>
    <col min="7427" max="7427" width="3.296875" style="934" customWidth="1"/>
    <col min="7428" max="7428" width="53.8984375" style="934" customWidth="1"/>
    <col min="7429" max="7429" width="12.3984375" style="934" customWidth="1"/>
    <col min="7430" max="7431" width="11.69921875" style="934" customWidth="1"/>
    <col min="7432" max="7680" width="9" style="934"/>
    <col min="7681" max="7681" width="9.09765625" style="934" customWidth="1"/>
    <col min="7682" max="7682" width="4.296875" style="934" customWidth="1"/>
    <col min="7683" max="7683" width="3.296875" style="934" customWidth="1"/>
    <col min="7684" max="7684" width="53.8984375" style="934" customWidth="1"/>
    <col min="7685" max="7685" width="12.3984375" style="934" customWidth="1"/>
    <col min="7686" max="7687" width="11.69921875" style="934" customWidth="1"/>
    <col min="7688" max="7936" width="9" style="934"/>
    <col min="7937" max="7937" width="9.09765625" style="934" customWidth="1"/>
    <col min="7938" max="7938" width="4.296875" style="934" customWidth="1"/>
    <col min="7939" max="7939" width="3.296875" style="934" customWidth="1"/>
    <col min="7940" max="7940" width="53.8984375" style="934" customWidth="1"/>
    <col min="7941" max="7941" width="12.3984375" style="934" customWidth="1"/>
    <col min="7942" max="7943" width="11.69921875" style="934" customWidth="1"/>
    <col min="7944" max="8192" width="9" style="934"/>
    <col min="8193" max="8193" width="9.09765625" style="934" customWidth="1"/>
    <col min="8194" max="8194" width="4.296875" style="934" customWidth="1"/>
    <col min="8195" max="8195" width="3.296875" style="934" customWidth="1"/>
    <col min="8196" max="8196" width="53.8984375" style="934" customWidth="1"/>
    <col min="8197" max="8197" width="12.3984375" style="934" customWidth="1"/>
    <col min="8198" max="8199" width="11.69921875" style="934" customWidth="1"/>
    <col min="8200" max="8448" width="9" style="934"/>
    <col min="8449" max="8449" width="9.09765625" style="934" customWidth="1"/>
    <col min="8450" max="8450" width="4.296875" style="934" customWidth="1"/>
    <col min="8451" max="8451" width="3.296875" style="934" customWidth="1"/>
    <col min="8452" max="8452" width="53.8984375" style="934" customWidth="1"/>
    <col min="8453" max="8453" width="12.3984375" style="934" customWidth="1"/>
    <col min="8454" max="8455" width="11.69921875" style="934" customWidth="1"/>
    <col min="8456" max="8704" width="9" style="934"/>
    <col min="8705" max="8705" width="9.09765625" style="934" customWidth="1"/>
    <col min="8706" max="8706" width="4.296875" style="934" customWidth="1"/>
    <col min="8707" max="8707" width="3.296875" style="934" customWidth="1"/>
    <col min="8708" max="8708" width="53.8984375" style="934" customWidth="1"/>
    <col min="8709" max="8709" width="12.3984375" style="934" customWidth="1"/>
    <col min="8710" max="8711" width="11.69921875" style="934" customWidth="1"/>
    <col min="8712" max="8960" width="9" style="934"/>
    <col min="8961" max="8961" width="9.09765625" style="934" customWidth="1"/>
    <col min="8962" max="8962" width="4.296875" style="934" customWidth="1"/>
    <col min="8963" max="8963" width="3.296875" style="934" customWidth="1"/>
    <col min="8964" max="8964" width="53.8984375" style="934" customWidth="1"/>
    <col min="8965" max="8965" width="12.3984375" style="934" customWidth="1"/>
    <col min="8966" max="8967" width="11.69921875" style="934" customWidth="1"/>
    <col min="8968" max="9216" width="9" style="934"/>
    <col min="9217" max="9217" width="9.09765625" style="934" customWidth="1"/>
    <col min="9218" max="9218" width="4.296875" style="934" customWidth="1"/>
    <col min="9219" max="9219" width="3.296875" style="934" customWidth="1"/>
    <col min="9220" max="9220" width="53.8984375" style="934" customWidth="1"/>
    <col min="9221" max="9221" width="12.3984375" style="934" customWidth="1"/>
    <col min="9222" max="9223" width="11.69921875" style="934" customWidth="1"/>
    <col min="9224" max="9472" width="9" style="934"/>
    <col min="9473" max="9473" width="9.09765625" style="934" customWidth="1"/>
    <col min="9474" max="9474" width="4.296875" style="934" customWidth="1"/>
    <col min="9475" max="9475" width="3.296875" style="934" customWidth="1"/>
    <col min="9476" max="9476" width="53.8984375" style="934" customWidth="1"/>
    <col min="9477" max="9477" width="12.3984375" style="934" customWidth="1"/>
    <col min="9478" max="9479" width="11.69921875" style="934" customWidth="1"/>
    <col min="9480" max="9728" width="9" style="934"/>
    <col min="9729" max="9729" width="9.09765625" style="934" customWidth="1"/>
    <col min="9730" max="9730" width="4.296875" style="934" customWidth="1"/>
    <col min="9731" max="9731" width="3.296875" style="934" customWidth="1"/>
    <col min="9732" max="9732" width="53.8984375" style="934" customWidth="1"/>
    <col min="9733" max="9733" width="12.3984375" style="934" customWidth="1"/>
    <col min="9734" max="9735" width="11.69921875" style="934" customWidth="1"/>
    <col min="9736" max="9984" width="9" style="934"/>
    <col min="9985" max="9985" width="9.09765625" style="934" customWidth="1"/>
    <col min="9986" max="9986" width="4.296875" style="934" customWidth="1"/>
    <col min="9987" max="9987" width="3.296875" style="934" customWidth="1"/>
    <col min="9988" max="9988" width="53.8984375" style="934" customWidth="1"/>
    <col min="9989" max="9989" width="12.3984375" style="934" customWidth="1"/>
    <col min="9990" max="9991" width="11.69921875" style="934" customWidth="1"/>
    <col min="9992" max="10240" width="9" style="934"/>
    <col min="10241" max="10241" width="9.09765625" style="934" customWidth="1"/>
    <col min="10242" max="10242" width="4.296875" style="934" customWidth="1"/>
    <col min="10243" max="10243" width="3.296875" style="934" customWidth="1"/>
    <col min="10244" max="10244" width="53.8984375" style="934" customWidth="1"/>
    <col min="10245" max="10245" width="12.3984375" style="934" customWidth="1"/>
    <col min="10246" max="10247" width="11.69921875" style="934" customWidth="1"/>
    <col min="10248" max="10496" width="9" style="934"/>
    <col min="10497" max="10497" width="9.09765625" style="934" customWidth="1"/>
    <col min="10498" max="10498" width="4.296875" style="934" customWidth="1"/>
    <col min="10499" max="10499" width="3.296875" style="934" customWidth="1"/>
    <col min="10500" max="10500" width="53.8984375" style="934" customWidth="1"/>
    <col min="10501" max="10501" width="12.3984375" style="934" customWidth="1"/>
    <col min="10502" max="10503" width="11.69921875" style="934" customWidth="1"/>
    <col min="10504" max="10752" width="9" style="934"/>
    <col min="10753" max="10753" width="9.09765625" style="934" customWidth="1"/>
    <col min="10754" max="10754" width="4.296875" style="934" customWidth="1"/>
    <col min="10755" max="10755" width="3.296875" style="934" customWidth="1"/>
    <col min="10756" max="10756" width="53.8984375" style="934" customWidth="1"/>
    <col min="10757" max="10757" width="12.3984375" style="934" customWidth="1"/>
    <col min="10758" max="10759" width="11.69921875" style="934" customWidth="1"/>
    <col min="10760" max="11008" width="9" style="934"/>
    <col min="11009" max="11009" width="9.09765625" style="934" customWidth="1"/>
    <col min="11010" max="11010" width="4.296875" style="934" customWidth="1"/>
    <col min="11011" max="11011" width="3.296875" style="934" customWidth="1"/>
    <col min="11012" max="11012" width="53.8984375" style="934" customWidth="1"/>
    <col min="11013" max="11013" width="12.3984375" style="934" customWidth="1"/>
    <col min="11014" max="11015" width="11.69921875" style="934" customWidth="1"/>
    <col min="11016" max="11264" width="9" style="934"/>
    <col min="11265" max="11265" width="9.09765625" style="934" customWidth="1"/>
    <col min="11266" max="11266" width="4.296875" style="934" customWidth="1"/>
    <col min="11267" max="11267" width="3.296875" style="934" customWidth="1"/>
    <col min="11268" max="11268" width="53.8984375" style="934" customWidth="1"/>
    <col min="11269" max="11269" width="12.3984375" style="934" customWidth="1"/>
    <col min="11270" max="11271" width="11.69921875" style="934" customWidth="1"/>
    <col min="11272" max="11520" width="9" style="934"/>
    <col min="11521" max="11521" width="9.09765625" style="934" customWidth="1"/>
    <col min="11522" max="11522" width="4.296875" style="934" customWidth="1"/>
    <col min="11523" max="11523" width="3.296875" style="934" customWidth="1"/>
    <col min="11524" max="11524" width="53.8984375" style="934" customWidth="1"/>
    <col min="11525" max="11525" width="12.3984375" style="934" customWidth="1"/>
    <col min="11526" max="11527" width="11.69921875" style="934" customWidth="1"/>
    <col min="11528" max="11776" width="9" style="934"/>
    <col min="11777" max="11777" width="9.09765625" style="934" customWidth="1"/>
    <col min="11778" max="11778" width="4.296875" style="934" customWidth="1"/>
    <col min="11779" max="11779" width="3.296875" style="934" customWidth="1"/>
    <col min="11780" max="11780" width="53.8984375" style="934" customWidth="1"/>
    <col min="11781" max="11781" width="12.3984375" style="934" customWidth="1"/>
    <col min="11782" max="11783" width="11.69921875" style="934" customWidth="1"/>
    <col min="11784" max="12032" width="9" style="934"/>
    <col min="12033" max="12033" width="9.09765625" style="934" customWidth="1"/>
    <col min="12034" max="12034" width="4.296875" style="934" customWidth="1"/>
    <col min="12035" max="12035" width="3.296875" style="934" customWidth="1"/>
    <col min="12036" max="12036" width="53.8984375" style="934" customWidth="1"/>
    <col min="12037" max="12037" width="12.3984375" style="934" customWidth="1"/>
    <col min="12038" max="12039" width="11.69921875" style="934" customWidth="1"/>
    <col min="12040" max="12288" width="9" style="934"/>
    <col min="12289" max="12289" width="9.09765625" style="934" customWidth="1"/>
    <col min="12290" max="12290" width="4.296875" style="934" customWidth="1"/>
    <col min="12291" max="12291" width="3.296875" style="934" customWidth="1"/>
    <col min="12292" max="12292" width="53.8984375" style="934" customWidth="1"/>
    <col min="12293" max="12293" width="12.3984375" style="934" customWidth="1"/>
    <col min="12294" max="12295" width="11.69921875" style="934" customWidth="1"/>
    <col min="12296" max="12544" width="9" style="934"/>
    <col min="12545" max="12545" width="9.09765625" style="934" customWidth="1"/>
    <col min="12546" max="12546" width="4.296875" style="934" customWidth="1"/>
    <col min="12547" max="12547" width="3.296875" style="934" customWidth="1"/>
    <col min="12548" max="12548" width="53.8984375" style="934" customWidth="1"/>
    <col min="12549" max="12549" width="12.3984375" style="934" customWidth="1"/>
    <col min="12550" max="12551" width="11.69921875" style="934" customWidth="1"/>
    <col min="12552" max="12800" width="9" style="934"/>
    <col min="12801" max="12801" width="9.09765625" style="934" customWidth="1"/>
    <col min="12802" max="12802" width="4.296875" style="934" customWidth="1"/>
    <col min="12803" max="12803" width="3.296875" style="934" customWidth="1"/>
    <col min="12804" max="12804" width="53.8984375" style="934" customWidth="1"/>
    <col min="12805" max="12805" width="12.3984375" style="934" customWidth="1"/>
    <col min="12806" max="12807" width="11.69921875" style="934" customWidth="1"/>
    <col min="12808" max="13056" width="9" style="934"/>
    <col min="13057" max="13057" width="9.09765625" style="934" customWidth="1"/>
    <col min="13058" max="13058" width="4.296875" style="934" customWidth="1"/>
    <col min="13059" max="13059" width="3.296875" style="934" customWidth="1"/>
    <col min="13060" max="13060" width="53.8984375" style="934" customWidth="1"/>
    <col min="13061" max="13061" width="12.3984375" style="934" customWidth="1"/>
    <col min="13062" max="13063" width="11.69921875" style="934" customWidth="1"/>
    <col min="13064" max="13312" width="9" style="934"/>
    <col min="13313" max="13313" width="9.09765625" style="934" customWidth="1"/>
    <col min="13314" max="13314" width="4.296875" style="934" customWidth="1"/>
    <col min="13315" max="13315" width="3.296875" style="934" customWidth="1"/>
    <col min="13316" max="13316" width="53.8984375" style="934" customWidth="1"/>
    <col min="13317" max="13317" width="12.3984375" style="934" customWidth="1"/>
    <col min="13318" max="13319" width="11.69921875" style="934" customWidth="1"/>
    <col min="13320" max="13568" width="9" style="934"/>
    <col min="13569" max="13569" width="9.09765625" style="934" customWidth="1"/>
    <col min="13570" max="13570" width="4.296875" style="934" customWidth="1"/>
    <col min="13571" max="13571" width="3.296875" style="934" customWidth="1"/>
    <col min="13572" max="13572" width="53.8984375" style="934" customWidth="1"/>
    <col min="13573" max="13573" width="12.3984375" style="934" customWidth="1"/>
    <col min="13574" max="13575" width="11.69921875" style="934" customWidth="1"/>
    <col min="13576" max="13824" width="9" style="934"/>
    <col min="13825" max="13825" width="9.09765625" style="934" customWidth="1"/>
    <col min="13826" max="13826" width="4.296875" style="934" customWidth="1"/>
    <col min="13827" max="13827" width="3.296875" style="934" customWidth="1"/>
    <col min="13828" max="13828" width="53.8984375" style="934" customWidth="1"/>
    <col min="13829" max="13829" width="12.3984375" style="934" customWidth="1"/>
    <col min="13830" max="13831" width="11.69921875" style="934" customWidth="1"/>
    <col min="13832" max="14080" width="9" style="934"/>
    <col min="14081" max="14081" width="9.09765625" style="934" customWidth="1"/>
    <col min="14082" max="14082" width="4.296875" style="934" customWidth="1"/>
    <col min="14083" max="14083" width="3.296875" style="934" customWidth="1"/>
    <col min="14084" max="14084" width="53.8984375" style="934" customWidth="1"/>
    <col min="14085" max="14085" width="12.3984375" style="934" customWidth="1"/>
    <col min="14086" max="14087" width="11.69921875" style="934" customWidth="1"/>
    <col min="14088" max="14336" width="9" style="934"/>
    <col min="14337" max="14337" width="9.09765625" style="934" customWidth="1"/>
    <col min="14338" max="14338" width="4.296875" style="934" customWidth="1"/>
    <col min="14339" max="14339" width="3.296875" style="934" customWidth="1"/>
    <col min="14340" max="14340" width="53.8984375" style="934" customWidth="1"/>
    <col min="14341" max="14341" width="12.3984375" style="934" customWidth="1"/>
    <col min="14342" max="14343" width="11.69921875" style="934" customWidth="1"/>
    <col min="14344" max="14592" width="9" style="934"/>
    <col min="14593" max="14593" width="9.09765625" style="934" customWidth="1"/>
    <col min="14594" max="14594" width="4.296875" style="934" customWidth="1"/>
    <col min="14595" max="14595" width="3.296875" style="934" customWidth="1"/>
    <col min="14596" max="14596" width="53.8984375" style="934" customWidth="1"/>
    <col min="14597" max="14597" width="12.3984375" style="934" customWidth="1"/>
    <col min="14598" max="14599" width="11.69921875" style="934" customWidth="1"/>
    <col min="14600" max="14848" width="9" style="934"/>
    <col min="14849" max="14849" width="9.09765625" style="934" customWidth="1"/>
    <col min="14850" max="14850" width="4.296875" style="934" customWidth="1"/>
    <col min="14851" max="14851" width="3.296875" style="934" customWidth="1"/>
    <col min="14852" max="14852" width="53.8984375" style="934" customWidth="1"/>
    <col min="14853" max="14853" width="12.3984375" style="934" customWidth="1"/>
    <col min="14854" max="14855" width="11.69921875" style="934" customWidth="1"/>
    <col min="14856" max="15104" width="9" style="934"/>
    <col min="15105" max="15105" width="9.09765625" style="934" customWidth="1"/>
    <col min="15106" max="15106" width="4.296875" style="934" customWidth="1"/>
    <col min="15107" max="15107" width="3.296875" style="934" customWidth="1"/>
    <col min="15108" max="15108" width="53.8984375" style="934" customWidth="1"/>
    <col min="15109" max="15109" width="12.3984375" style="934" customWidth="1"/>
    <col min="15110" max="15111" width="11.69921875" style="934" customWidth="1"/>
    <col min="15112" max="15360" width="9" style="934"/>
    <col min="15361" max="15361" width="9.09765625" style="934" customWidth="1"/>
    <col min="15362" max="15362" width="4.296875" style="934" customWidth="1"/>
    <col min="15363" max="15363" width="3.296875" style="934" customWidth="1"/>
    <col min="15364" max="15364" width="53.8984375" style="934" customWidth="1"/>
    <col min="15365" max="15365" width="12.3984375" style="934" customWidth="1"/>
    <col min="15366" max="15367" width="11.69921875" style="934" customWidth="1"/>
    <col min="15368" max="15616" width="9" style="934"/>
    <col min="15617" max="15617" width="9.09765625" style="934" customWidth="1"/>
    <col min="15618" max="15618" width="4.296875" style="934" customWidth="1"/>
    <col min="15619" max="15619" width="3.296875" style="934" customWidth="1"/>
    <col min="15620" max="15620" width="53.8984375" style="934" customWidth="1"/>
    <col min="15621" max="15621" width="12.3984375" style="934" customWidth="1"/>
    <col min="15622" max="15623" width="11.69921875" style="934" customWidth="1"/>
    <col min="15624" max="15872" width="9" style="934"/>
    <col min="15873" max="15873" width="9.09765625" style="934" customWidth="1"/>
    <col min="15874" max="15874" width="4.296875" style="934" customWidth="1"/>
    <col min="15875" max="15875" width="3.296875" style="934" customWidth="1"/>
    <col min="15876" max="15876" width="53.8984375" style="934" customWidth="1"/>
    <col min="15877" max="15877" width="12.3984375" style="934" customWidth="1"/>
    <col min="15878" max="15879" width="11.69921875" style="934" customWidth="1"/>
    <col min="15880" max="16128" width="9" style="934"/>
    <col min="16129" max="16129" width="9.09765625" style="934" customWidth="1"/>
    <col min="16130" max="16130" width="4.296875" style="934" customWidth="1"/>
    <col min="16131" max="16131" width="3.296875" style="934" customWidth="1"/>
    <col min="16132" max="16132" width="53.8984375" style="934" customWidth="1"/>
    <col min="16133" max="16133" width="12.3984375" style="934" customWidth="1"/>
    <col min="16134" max="16135" width="11.69921875" style="934" customWidth="1"/>
    <col min="16136" max="16384" width="9" style="934"/>
  </cols>
  <sheetData>
    <row r="1" spans="1:9" x14ac:dyDescent="0.65">
      <c r="A1" s="1655" t="s">
        <v>994</v>
      </c>
      <c r="B1" s="1655"/>
      <c r="C1" s="1655"/>
      <c r="D1" s="1655"/>
      <c r="E1" s="932"/>
      <c r="F1" s="932"/>
      <c r="G1" s="989"/>
      <c r="H1" s="933"/>
      <c r="I1" s="933"/>
    </row>
    <row r="2" spans="1:9" x14ac:dyDescent="0.65">
      <c r="A2" s="1656" t="s">
        <v>995</v>
      </c>
      <c r="B2" s="1656"/>
      <c r="C2" s="1656"/>
      <c r="D2" s="1656"/>
      <c r="E2" s="935"/>
      <c r="F2" s="935"/>
      <c r="G2" s="990"/>
      <c r="H2" s="933"/>
      <c r="I2" s="933"/>
    </row>
    <row r="3" spans="1:9" ht="66" x14ac:dyDescent="0.65">
      <c r="A3" s="1407" t="s">
        <v>622</v>
      </c>
      <c r="B3" s="1408"/>
      <c r="C3" s="1657" t="s">
        <v>0</v>
      </c>
      <c r="D3" s="1658"/>
      <c r="E3" s="1659" t="s">
        <v>502</v>
      </c>
      <c r="F3" s="1660"/>
      <c r="G3" s="1409" t="s">
        <v>878</v>
      </c>
    </row>
    <row r="4" spans="1:9" ht="66" x14ac:dyDescent="0.65">
      <c r="A4" s="1410" t="s">
        <v>875</v>
      </c>
      <c r="B4" s="1411"/>
      <c r="C4" s="1661" t="s">
        <v>872</v>
      </c>
      <c r="D4" s="1661"/>
      <c r="E4" s="1412" t="s">
        <v>993</v>
      </c>
      <c r="F4" s="1412" t="s">
        <v>885</v>
      </c>
      <c r="G4" s="1413" t="s">
        <v>876</v>
      </c>
    </row>
    <row r="5" spans="1:9" s="941" customFormat="1" x14ac:dyDescent="0.65">
      <c r="A5" s="936" t="s">
        <v>208</v>
      </c>
      <c r="B5" s="937" t="s">
        <v>210</v>
      </c>
      <c r="C5" s="938"/>
      <c r="D5" s="938"/>
      <c r="E5" s="939">
        <v>622057.96044541022</v>
      </c>
      <c r="F5" s="940">
        <v>608656.29372103896</v>
      </c>
      <c r="G5" s="991">
        <v>2.2018447624092996</v>
      </c>
    </row>
    <row r="6" spans="1:9" x14ac:dyDescent="0.65">
      <c r="A6" s="942"/>
      <c r="B6" s="1024">
        <v>4.0999999999999996</v>
      </c>
      <c r="C6" s="768" t="s">
        <v>211</v>
      </c>
      <c r="D6" s="768"/>
      <c r="E6" s="943">
        <v>114309.92013881932</v>
      </c>
      <c r="F6" s="944">
        <v>107992.40574581151</v>
      </c>
      <c r="G6" s="992"/>
    </row>
    <row r="7" spans="1:9" x14ac:dyDescent="0.65">
      <c r="A7" s="942"/>
      <c r="B7" s="1024">
        <v>4.2</v>
      </c>
      <c r="C7" s="945" t="s">
        <v>212</v>
      </c>
      <c r="D7" s="768"/>
      <c r="E7" s="943">
        <v>446053.20688829891</v>
      </c>
      <c r="F7" s="944">
        <v>436642.79401438375</v>
      </c>
      <c r="G7" s="992"/>
    </row>
    <row r="8" spans="1:9" x14ac:dyDescent="0.65">
      <c r="A8" s="942"/>
      <c r="B8" s="1024">
        <v>4.3</v>
      </c>
      <c r="C8" s="945" t="s">
        <v>213</v>
      </c>
      <c r="D8" s="768"/>
      <c r="E8" s="943">
        <v>61694.833418291993</v>
      </c>
      <c r="F8" s="944">
        <v>64021.093960843995</v>
      </c>
      <c r="G8" s="992"/>
    </row>
    <row r="9" spans="1:9" s="941" customFormat="1" x14ac:dyDescent="0.65">
      <c r="A9" s="946" t="s">
        <v>209</v>
      </c>
      <c r="B9" s="947" t="s">
        <v>210</v>
      </c>
      <c r="C9" s="948"/>
      <c r="D9" s="949"/>
      <c r="E9" s="950"/>
      <c r="F9" s="951"/>
      <c r="G9" s="993"/>
    </row>
    <row r="10" spans="1:9" s="941" customFormat="1" x14ac:dyDescent="0.65">
      <c r="A10" s="952"/>
      <c r="B10" s="1024">
        <v>5.0999999999999996</v>
      </c>
      <c r="C10" s="948" t="s">
        <v>215</v>
      </c>
      <c r="D10" s="949"/>
      <c r="E10" s="950">
        <v>380649.78719782998</v>
      </c>
      <c r="F10" s="953">
        <v>374345.47757078725</v>
      </c>
      <c r="G10" s="993">
        <v>1.6840886306288056</v>
      </c>
    </row>
    <row r="11" spans="1:9" x14ac:dyDescent="0.65">
      <c r="A11" s="942"/>
      <c r="B11" s="1024"/>
      <c r="C11" s="768" t="s">
        <v>211</v>
      </c>
      <c r="D11" s="954"/>
      <c r="E11" s="943">
        <v>67736.453311196805</v>
      </c>
      <c r="F11" s="944">
        <v>64231.475446523094</v>
      </c>
      <c r="G11" s="992"/>
    </row>
    <row r="12" spans="1:9" x14ac:dyDescent="0.65">
      <c r="A12" s="942"/>
      <c r="B12" s="1024"/>
      <c r="C12" s="945" t="s">
        <v>212</v>
      </c>
      <c r="D12" s="954"/>
      <c r="E12" s="943">
        <v>290118.65614518314</v>
      </c>
      <c r="F12" s="944">
        <v>293160.06744092412</v>
      </c>
      <c r="G12" s="992"/>
    </row>
    <row r="13" spans="1:9" x14ac:dyDescent="0.65">
      <c r="A13" s="942"/>
      <c r="B13" s="1024"/>
      <c r="C13" s="945" t="s">
        <v>213</v>
      </c>
      <c r="D13" s="954"/>
      <c r="E13" s="943">
        <v>22794.677741449999</v>
      </c>
      <c r="F13" s="944">
        <v>16953.934683339998</v>
      </c>
      <c r="G13" s="992"/>
    </row>
    <row r="14" spans="1:9" s="941" customFormat="1" x14ac:dyDescent="0.65">
      <c r="A14" s="952"/>
      <c r="B14" s="1024">
        <v>5.2</v>
      </c>
      <c r="C14" s="948" t="s">
        <v>216</v>
      </c>
      <c r="D14" s="949"/>
      <c r="E14" s="950">
        <v>3671.2512719399992</v>
      </c>
      <c r="F14" s="953">
        <v>4085.18065626</v>
      </c>
      <c r="G14" s="993">
        <v>-10.132462163838669</v>
      </c>
    </row>
    <row r="15" spans="1:9" x14ac:dyDescent="0.65">
      <c r="A15" s="942"/>
      <c r="B15" s="1024"/>
      <c r="C15" s="768" t="s">
        <v>211</v>
      </c>
      <c r="D15" s="954"/>
      <c r="E15" s="943">
        <v>155.14629070000001</v>
      </c>
      <c r="F15" s="944">
        <v>153.03837779</v>
      </c>
      <c r="G15" s="992"/>
    </row>
    <row r="16" spans="1:9" x14ac:dyDescent="0.65">
      <c r="A16" s="942"/>
      <c r="B16" s="1024"/>
      <c r="C16" s="945" t="s">
        <v>212</v>
      </c>
      <c r="D16" s="954"/>
      <c r="E16" s="943">
        <v>3516.1049812399992</v>
      </c>
      <c r="F16" s="944">
        <v>3932.1422784699998</v>
      </c>
      <c r="G16" s="992"/>
    </row>
    <row r="17" spans="1:7" x14ac:dyDescent="0.65">
      <c r="A17" s="942"/>
      <c r="B17" s="1024"/>
      <c r="C17" s="945" t="s">
        <v>213</v>
      </c>
      <c r="D17" s="954"/>
      <c r="E17" s="943">
        <v>0</v>
      </c>
      <c r="F17" s="944">
        <v>0</v>
      </c>
      <c r="G17" s="992"/>
    </row>
    <row r="18" spans="1:7" s="941" customFormat="1" x14ac:dyDescent="0.65">
      <c r="A18" s="952"/>
      <c r="B18" s="1024">
        <v>5.3</v>
      </c>
      <c r="C18" s="948" t="s">
        <v>217</v>
      </c>
      <c r="D18" s="949"/>
      <c r="E18" s="950">
        <v>41568.314771662001</v>
      </c>
      <c r="F18" s="953">
        <v>44833.459276473994</v>
      </c>
      <c r="G18" s="993">
        <v>-7.2828297381133655</v>
      </c>
    </row>
    <row r="19" spans="1:7" x14ac:dyDescent="0.65">
      <c r="A19" s="942"/>
      <c r="B19" s="1024"/>
      <c r="C19" s="768" t="s">
        <v>211</v>
      </c>
      <c r="D19" s="954"/>
      <c r="E19" s="943">
        <v>7154.7842083450169</v>
      </c>
      <c r="F19" s="944">
        <v>6451.7030611786859</v>
      </c>
      <c r="G19" s="992"/>
    </row>
    <row r="20" spans="1:7" x14ac:dyDescent="0.65">
      <c r="A20" s="942"/>
      <c r="B20" s="1024"/>
      <c r="C20" s="945" t="s">
        <v>212</v>
      </c>
      <c r="D20" s="954"/>
      <c r="E20" s="943">
        <v>7758.1802272449841</v>
      </c>
      <c r="F20" s="944">
        <v>6426.7742305113143</v>
      </c>
      <c r="G20" s="992"/>
    </row>
    <row r="21" spans="1:7" x14ac:dyDescent="0.65">
      <c r="A21" s="942"/>
      <c r="B21" s="1024"/>
      <c r="C21" s="945" t="s">
        <v>213</v>
      </c>
      <c r="D21" s="954"/>
      <c r="E21" s="943">
        <v>26655.350336072002</v>
      </c>
      <c r="F21" s="944">
        <v>31954.981984783994</v>
      </c>
      <c r="G21" s="992"/>
    </row>
    <row r="22" spans="1:7" x14ac:dyDescent="0.65">
      <c r="A22" s="942"/>
      <c r="B22" s="1024">
        <v>5.4</v>
      </c>
      <c r="C22" s="948" t="s">
        <v>503</v>
      </c>
      <c r="D22" s="949"/>
      <c r="E22" s="950">
        <v>19506.041294410003</v>
      </c>
      <c r="F22" s="955">
        <v>17684.437506809991</v>
      </c>
      <c r="G22" s="993">
        <v>10.300603493317453</v>
      </c>
    </row>
    <row r="23" spans="1:7" x14ac:dyDescent="0.65">
      <c r="A23" s="942"/>
      <c r="B23" s="1024"/>
      <c r="C23" s="768" t="s">
        <v>211</v>
      </c>
      <c r="D23" s="954"/>
      <c r="E23" s="943">
        <v>3820.1289466700005</v>
      </c>
      <c r="F23" s="956">
        <v>3605.1309439199999</v>
      </c>
      <c r="G23" s="992"/>
    </row>
    <row r="24" spans="1:7" x14ac:dyDescent="0.65">
      <c r="A24" s="942"/>
      <c r="B24" s="1024"/>
      <c r="C24" s="945" t="s">
        <v>212</v>
      </c>
      <c r="D24" s="954"/>
      <c r="E24" s="943">
        <v>15442.49267179</v>
      </c>
      <c r="F24" s="956">
        <v>13849.81680534999</v>
      </c>
      <c r="G24" s="992"/>
    </row>
    <row r="25" spans="1:7" x14ac:dyDescent="0.65">
      <c r="A25" s="942"/>
      <c r="B25" s="1024"/>
      <c r="C25" s="945" t="s">
        <v>213</v>
      </c>
      <c r="D25" s="954"/>
      <c r="E25" s="943">
        <v>243.41967595</v>
      </c>
      <c r="F25" s="956">
        <v>229.48975754000003</v>
      </c>
      <c r="G25" s="992"/>
    </row>
    <row r="26" spans="1:7" x14ac:dyDescent="0.65">
      <c r="A26" s="942"/>
      <c r="B26" s="1024">
        <v>5.5</v>
      </c>
      <c r="C26" s="948" t="s">
        <v>504</v>
      </c>
      <c r="D26" s="949"/>
      <c r="E26" s="950">
        <v>32053.752706769999</v>
      </c>
      <c r="F26" s="955">
        <v>31208.636270159994</v>
      </c>
      <c r="G26" s="993">
        <v>2.7079569555497054</v>
      </c>
    </row>
    <row r="27" spans="1:7" x14ac:dyDescent="0.65">
      <c r="A27" s="942"/>
      <c r="B27" s="1024"/>
      <c r="C27" s="768" t="s">
        <v>211</v>
      </c>
      <c r="D27" s="954"/>
      <c r="E27" s="943">
        <v>6582.9560915400016</v>
      </c>
      <c r="F27" s="956">
        <v>6588.9975520199996</v>
      </c>
      <c r="G27" s="992"/>
    </row>
    <row r="28" spans="1:7" x14ac:dyDescent="0.65">
      <c r="A28" s="942"/>
      <c r="B28" s="1024"/>
      <c r="C28" s="945" t="s">
        <v>212</v>
      </c>
      <c r="D28" s="954"/>
      <c r="E28" s="943">
        <v>24307.967769980001</v>
      </c>
      <c r="F28" s="956">
        <v>23355.037222019997</v>
      </c>
      <c r="G28" s="992"/>
    </row>
    <row r="29" spans="1:7" x14ac:dyDescent="0.65">
      <c r="A29" s="957"/>
      <c r="B29" s="1025"/>
      <c r="C29" s="958" t="s">
        <v>213</v>
      </c>
      <c r="D29" s="959"/>
      <c r="E29" s="960">
        <v>1162.8288452500001</v>
      </c>
      <c r="F29" s="961">
        <v>1264.6014961199999</v>
      </c>
      <c r="G29" s="994"/>
    </row>
    <row r="30" spans="1:7" s="1621" customFormat="1" x14ac:dyDescent="0.65">
      <c r="A30" s="1614"/>
      <c r="B30" s="1615">
        <v>5.6</v>
      </c>
      <c r="C30" s="1616" t="s">
        <v>505</v>
      </c>
      <c r="D30" s="1617"/>
      <c r="E30" s="1618">
        <v>2589.8659011682607</v>
      </c>
      <c r="F30" s="1619">
        <v>2662.21111716</v>
      </c>
      <c r="G30" s="1620">
        <v>-2.7174860598176687</v>
      </c>
    </row>
    <row r="31" spans="1:7" s="1621" customFormat="1" x14ac:dyDescent="0.65">
      <c r="A31" s="1614"/>
      <c r="B31" s="1615"/>
      <c r="C31" s="1622" t="s">
        <v>211</v>
      </c>
      <c r="D31" s="1623"/>
      <c r="E31" s="1624">
        <v>356.32777668825997</v>
      </c>
      <c r="F31" s="1625">
        <v>341.00452562999999</v>
      </c>
      <c r="G31" s="1626"/>
    </row>
    <row r="32" spans="1:7" s="1621" customFormat="1" x14ac:dyDescent="0.65">
      <c r="A32" s="1614"/>
      <c r="B32" s="1615"/>
      <c r="C32" s="1627" t="s">
        <v>212</v>
      </c>
      <c r="D32" s="1623"/>
      <c r="E32" s="1624">
        <v>2087.8620453800004</v>
      </c>
      <c r="F32" s="1625">
        <v>2047.5666978100001</v>
      </c>
      <c r="G32" s="1626"/>
    </row>
    <row r="33" spans="1:7" s="1621" customFormat="1" x14ac:dyDescent="0.65">
      <c r="A33" s="1614"/>
      <c r="B33" s="1615"/>
      <c r="C33" s="1627" t="s">
        <v>213</v>
      </c>
      <c r="D33" s="1623"/>
      <c r="E33" s="1624">
        <v>145.67607910000001</v>
      </c>
      <c r="F33" s="1625">
        <v>273.63989371999998</v>
      </c>
      <c r="G33" s="1626"/>
    </row>
    <row r="34" spans="1:7" s="941" customFormat="1" x14ac:dyDescent="0.65">
      <c r="A34" s="952"/>
      <c r="B34" s="1024">
        <v>5.7</v>
      </c>
      <c r="C34" s="948" t="s">
        <v>218</v>
      </c>
      <c r="D34" s="962"/>
      <c r="E34" s="950">
        <v>4182.7704572299999</v>
      </c>
      <c r="F34" s="953">
        <v>4363.2962042900008</v>
      </c>
      <c r="G34" s="993">
        <v>-4.1373708913574934</v>
      </c>
    </row>
    <row r="35" spans="1:7" x14ac:dyDescent="0.65">
      <c r="A35" s="942"/>
      <c r="B35" s="1024"/>
      <c r="C35" s="768" t="s">
        <v>211</v>
      </c>
      <c r="D35" s="954"/>
      <c r="E35" s="943">
        <v>4139.3017481999996</v>
      </c>
      <c r="F35" s="944">
        <v>4316.7805935700007</v>
      </c>
      <c r="G35" s="992"/>
    </row>
    <row r="36" spans="1:7" x14ac:dyDescent="0.65">
      <c r="A36" s="942"/>
      <c r="B36" s="1024"/>
      <c r="C36" s="945" t="s">
        <v>212</v>
      </c>
      <c r="D36" s="954"/>
      <c r="E36" s="943">
        <v>43.468709029999999</v>
      </c>
      <c r="F36" s="944">
        <v>46.517507739999999</v>
      </c>
      <c r="G36" s="992"/>
    </row>
    <row r="37" spans="1:7" x14ac:dyDescent="0.65">
      <c r="A37" s="942"/>
      <c r="B37" s="1024"/>
      <c r="C37" s="945" t="s">
        <v>213</v>
      </c>
      <c r="D37" s="954"/>
      <c r="E37" s="943">
        <v>0</v>
      </c>
      <c r="F37" s="944">
        <v>-1.8970199999999999E-3</v>
      </c>
      <c r="G37" s="992"/>
    </row>
    <row r="38" spans="1:7" s="941" customFormat="1" x14ac:dyDescent="0.65">
      <c r="A38" s="952"/>
      <c r="B38" s="1024">
        <v>5.8</v>
      </c>
      <c r="C38" s="948" t="s">
        <v>506</v>
      </c>
      <c r="D38" s="962"/>
      <c r="E38" s="950">
        <v>18501.456408950002</v>
      </c>
      <c r="F38" s="953">
        <v>20370.256702710001</v>
      </c>
      <c r="G38" s="993">
        <v>-9.1741617252735921</v>
      </c>
    </row>
    <row r="39" spans="1:7" x14ac:dyDescent="0.65">
      <c r="A39" s="942"/>
      <c r="B39" s="1024"/>
      <c r="C39" s="768" t="s">
        <v>211</v>
      </c>
      <c r="D39" s="954"/>
      <c r="E39" s="943">
        <v>2161.4777571899999</v>
      </c>
      <c r="F39" s="944">
        <v>1914.0822690099999</v>
      </c>
      <c r="G39" s="992"/>
    </row>
    <row r="40" spans="1:7" x14ac:dyDescent="0.65">
      <c r="A40" s="942"/>
      <c r="B40" s="1024"/>
      <c r="C40" s="945" t="s">
        <v>212</v>
      </c>
      <c r="D40" s="954"/>
      <c r="E40" s="943">
        <v>9228.4929406300016</v>
      </c>
      <c r="F40" s="944">
        <v>9110.5534159100007</v>
      </c>
      <c r="G40" s="992"/>
    </row>
    <row r="41" spans="1:7" x14ac:dyDescent="0.65">
      <c r="A41" s="942"/>
      <c r="B41" s="1024"/>
      <c r="C41" s="945" t="s">
        <v>213</v>
      </c>
      <c r="D41" s="954"/>
      <c r="E41" s="943">
        <v>7111.4857111299998</v>
      </c>
      <c r="F41" s="944">
        <v>9345.6210177900011</v>
      </c>
      <c r="G41" s="992"/>
    </row>
    <row r="42" spans="1:7" s="941" customFormat="1" x14ac:dyDescent="0.65">
      <c r="A42" s="952"/>
      <c r="B42" s="1024">
        <v>5.9</v>
      </c>
      <c r="C42" s="948" t="s">
        <v>507</v>
      </c>
      <c r="D42" s="962"/>
      <c r="E42" s="950">
        <v>110450.52599760998</v>
      </c>
      <c r="F42" s="953">
        <v>99917.984928258025</v>
      </c>
      <c r="G42" s="993">
        <v>10.541186430965764</v>
      </c>
    </row>
    <row r="43" spans="1:7" x14ac:dyDescent="0.65">
      <c r="A43" s="942"/>
      <c r="B43" s="1024"/>
      <c r="C43" s="768" t="s">
        <v>211</v>
      </c>
      <c r="D43" s="954"/>
      <c r="E43" s="943">
        <v>21211.877051963966</v>
      </c>
      <c r="F43" s="944">
        <v>19377.762272420478</v>
      </c>
      <c r="G43" s="992"/>
    </row>
    <row r="44" spans="1:7" x14ac:dyDescent="0.65">
      <c r="A44" s="942"/>
      <c r="B44" s="1024"/>
      <c r="C44" s="945" t="s">
        <v>212</v>
      </c>
      <c r="D44" s="954"/>
      <c r="E44" s="943">
        <v>88806.363731096018</v>
      </c>
      <c r="F44" s="944">
        <v>80042.556619127557</v>
      </c>
      <c r="G44" s="992"/>
    </row>
    <row r="45" spans="1:7" x14ac:dyDescent="0.65">
      <c r="A45" s="942"/>
      <c r="B45" s="1024"/>
      <c r="C45" s="945" t="s">
        <v>213</v>
      </c>
      <c r="D45" s="954"/>
      <c r="E45" s="943">
        <v>432.28521455000003</v>
      </c>
      <c r="F45" s="944">
        <v>497.66603670999996</v>
      </c>
      <c r="G45" s="992"/>
    </row>
    <row r="46" spans="1:7" s="941" customFormat="1" x14ac:dyDescent="0.65">
      <c r="A46" s="952"/>
      <c r="B46" s="1026">
        <v>5.0999999999999996</v>
      </c>
      <c r="C46" s="948" t="s">
        <v>508</v>
      </c>
      <c r="D46" s="962"/>
      <c r="E46" s="950">
        <v>8884.1944378400003</v>
      </c>
      <c r="F46" s="953">
        <v>9185.3534881299984</v>
      </c>
      <c r="G46" s="993">
        <v>-3.2786876485393655</v>
      </c>
    </row>
    <row r="47" spans="1:7" x14ac:dyDescent="0.65">
      <c r="A47" s="942"/>
      <c r="B47" s="1024"/>
      <c r="C47" s="768" t="s">
        <v>211</v>
      </c>
      <c r="D47" s="954"/>
      <c r="E47" s="943">
        <v>991.46695632529031</v>
      </c>
      <c r="F47" s="944">
        <v>1012.4307037492368</v>
      </c>
      <c r="G47" s="992"/>
    </row>
    <row r="48" spans="1:7" x14ac:dyDescent="0.65">
      <c r="A48" s="942"/>
      <c r="B48" s="1024"/>
      <c r="C48" s="945" t="s">
        <v>212</v>
      </c>
      <c r="D48" s="954"/>
      <c r="E48" s="943">
        <v>4743.6176667247091</v>
      </c>
      <c r="F48" s="944">
        <v>4671.761796520761</v>
      </c>
      <c r="G48" s="992"/>
    </row>
    <row r="49" spans="1:7" x14ac:dyDescent="0.65">
      <c r="A49" s="957"/>
      <c r="B49" s="1025"/>
      <c r="C49" s="958" t="s">
        <v>213</v>
      </c>
      <c r="D49" s="959"/>
      <c r="E49" s="960">
        <v>3149.1098147900002</v>
      </c>
      <c r="F49" s="963">
        <v>3501.1609878599998</v>
      </c>
      <c r="G49" s="994"/>
    </row>
    <row r="50" spans="1:7" s="941" customFormat="1" x14ac:dyDescent="0.65">
      <c r="A50" s="946" t="s">
        <v>214</v>
      </c>
      <c r="B50" s="964" t="s">
        <v>220</v>
      </c>
      <c r="C50" s="948"/>
      <c r="D50" s="965"/>
      <c r="E50" s="966">
        <v>389472.53754189349</v>
      </c>
      <c r="F50" s="967">
        <v>386277.7170868151</v>
      </c>
      <c r="G50" s="993">
        <v>0.8270786311912357</v>
      </c>
    </row>
    <row r="51" spans="1:7" x14ac:dyDescent="0.65">
      <c r="A51" s="942"/>
      <c r="B51" s="1024">
        <v>6.1</v>
      </c>
      <c r="C51" s="768" t="s">
        <v>221</v>
      </c>
      <c r="D51" s="968"/>
      <c r="E51" s="969">
        <v>211502.56501385997</v>
      </c>
      <c r="F51" s="970">
        <v>217389.70627529008</v>
      </c>
      <c r="G51" s="992"/>
    </row>
    <row r="52" spans="1:7" x14ac:dyDescent="0.65">
      <c r="A52" s="942"/>
      <c r="B52" s="1024">
        <v>6.2</v>
      </c>
      <c r="C52" s="768" t="s">
        <v>222</v>
      </c>
      <c r="D52" s="968"/>
      <c r="E52" s="969">
        <v>36201.420807169474</v>
      </c>
      <c r="F52" s="970">
        <v>34918.209622065013</v>
      </c>
      <c r="G52" s="992"/>
    </row>
    <row r="53" spans="1:7" x14ac:dyDescent="0.65">
      <c r="A53" s="942"/>
      <c r="B53" s="1024">
        <v>6.3</v>
      </c>
      <c r="C53" s="768" t="s">
        <v>223</v>
      </c>
      <c r="D53" s="968"/>
      <c r="E53" s="969">
        <v>101251.55883742</v>
      </c>
      <c r="F53" s="970">
        <v>93659.25358651999</v>
      </c>
      <c r="G53" s="992"/>
    </row>
    <row r="54" spans="1:7" x14ac:dyDescent="0.65">
      <c r="A54" s="942"/>
      <c r="B54" s="1024">
        <v>6.4</v>
      </c>
      <c r="C54" s="945" t="s">
        <v>224</v>
      </c>
      <c r="D54" s="968"/>
      <c r="E54" s="969">
        <v>1018.3110276000001</v>
      </c>
      <c r="F54" s="970">
        <v>8533.8574382599982</v>
      </c>
      <c r="G54" s="992"/>
    </row>
    <row r="55" spans="1:7" x14ac:dyDescent="0.65">
      <c r="A55" s="942"/>
      <c r="B55" s="1024">
        <v>6.5</v>
      </c>
      <c r="C55" s="945" t="s">
        <v>225</v>
      </c>
      <c r="D55" s="968"/>
      <c r="E55" s="969">
        <v>0</v>
      </c>
      <c r="F55" s="970">
        <v>0</v>
      </c>
      <c r="G55" s="992"/>
    </row>
    <row r="56" spans="1:7" x14ac:dyDescent="0.65">
      <c r="A56" s="942"/>
      <c r="B56" s="1024">
        <v>6.6</v>
      </c>
      <c r="C56" s="945" t="s">
        <v>226</v>
      </c>
      <c r="D56" s="968"/>
      <c r="E56" s="969">
        <v>0</v>
      </c>
      <c r="F56" s="970">
        <v>0</v>
      </c>
      <c r="G56" s="992"/>
    </row>
    <row r="57" spans="1:7" x14ac:dyDescent="0.65">
      <c r="A57" s="942"/>
      <c r="B57" s="1024">
        <v>6.7</v>
      </c>
      <c r="C57" s="945" t="s">
        <v>687</v>
      </c>
      <c r="D57" s="968"/>
      <c r="E57" s="969">
        <v>8763.2567699799984</v>
      </c>
      <c r="F57" s="970">
        <v>7888.4557453200323</v>
      </c>
      <c r="G57" s="992"/>
    </row>
    <row r="58" spans="1:7" x14ac:dyDescent="0.65">
      <c r="A58" s="942"/>
      <c r="B58" s="1024">
        <v>6.8</v>
      </c>
      <c r="C58" s="945" t="s">
        <v>239</v>
      </c>
      <c r="D58" s="968"/>
      <c r="E58" s="969">
        <v>30735.425085863953</v>
      </c>
      <c r="F58" s="970">
        <v>23888.23441936</v>
      </c>
      <c r="G58" s="992"/>
    </row>
    <row r="59" spans="1:7" s="941" customFormat="1" x14ac:dyDescent="0.65">
      <c r="A59" s="946" t="s">
        <v>219</v>
      </c>
      <c r="B59" s="964" t="s">
        <v>228</v>
      </c>
      <c r="C59" s="948"/>
      <c r="D59" s="948"/>
      <c r="E59" s="966">
        <v>719068.98515220708</v>
      </c>
      <c r="F59" s="967">
        <v>705680.9381980258</v>
      </c>
      <c r="G59" s="993">
        <v>1.897181322251384</v>
      </c>
    </row>
    <row r="60" spans="1:7" x14ac:dyDescent="0.65">
      <c r="A60" s="942"/>
      <c r="B60" s="1024">
        <v>7.1</v>
      </c>
      <c r="C60" s="768" t="s">
        <v>229</v>
      </c>
      <c r="D60" s="768"/>
      <c r="E60" s="969">
        <v>589685.65984651446</v>
      </c>
      <c r="F60" s="944">
        <v>579336.97617488122</v>
      </c>
      <c r="G60" s="992"/>
    </row>
    <row r="61" spans="1:7" x14ac:dyDescent="0.65">
      <c r="A61" s="942"/>
      <c r="B61" s="1024">
        <v>7.2</v>
      </c>
      <c r="C61" s="768" t="s">
        <v>230</v>
      </c>
      <c r="D61" s="768"/>
      <c r="E61" s="969">
        <v>128287.95800577263</v>
      </c>
      <c r="F61" s="944">
        <v>124924.01546526021</v>
      </c>
      <c r="G61" s="992"/>
    </row>
    <row r="62" spans="1:7" x14ac:dyDescent="0.65">
      <c r="A62" s="957"/>
      <c r="B62" s="1025">
        <v>7.3</v>
      </c>
      <c r="C62" s="971" t="s">
        <v>231</v>
      </c>
      <c r="D62" s="971"/>
      <c r="E62" s="972">
        <v>1095.3672999200001</v>
      </c>
      <c r="F62" s="963">
        <v>1419.9465578843656</v>
      </c>
      <c r="G62" s="994"/>
    </row>
    <row r="63" spans="1:7" s="975" customFormat="1" ht="75" customHeight="1" x14ac:dyDescent="0.25">
      <c r="A63" s="973" t="s">
        <v>227</v>
      </c>
      <c r="B63" s="1646" t="s">
        <v>233</v>
      </c>
      <c r="C63" s="1647"/>
      <c r="D63" s="1648"/>
      <c r="E63" s="974">
        <v>152452.08980745537</v>
      </c>
      <c r="F63" s="974">
        <v>149225.68501153571</v>
      </c>
      <c r="G63" s="995">
        <v>2.1620974939201973</v>
      </c>
    </row>
    <row r="64" spans="1:7" x14ac:dyDescent="0.65">
      <c r="A64" s="942"/>
      <c r="B64" s="1024">
        <v>8.1</v>
      </c>
      <c r="C64" s="768" t="s">
        <v>234</v>
      </c>
      <c r="D64" s="768"/>
      <c r="E64" s="969">
        <v>69822.004643238004</v>
      </c>
      <c r="F64" s="944">
        <v>68997.527468875982</v>
      </c>
      <c r="G64" s="992"/>
    </row>
    <row r="65" spans="1:7" x14ac:dyDescent="0.65">
      <c r="A65" s="942"/>
      <c r="B65" s="1024">
        <v>8.1999999999999993</v>
      </c>
      <c r="C65" s="768" t="s">
        <v>235</v>
      </c>
      <c r="D65" s="768"/>
      <c r="E65" s="969">
        <v>30618.207970485269</v>
      </c>
      <c r="F65" s="944">
        <v>30344.405850057603</v>
      </c>
      <c r="G65" s="992"/>
    </row>
    <row r="66" spans="1:7" x14ac:dyDescent="0.65">
      <c r="A66" s="942"/>
      <c r="B66" s="1024">
        <v>8.3000000000000007</v>
      </c>
      <c r="C66" s="768" t="s">
        <v>236</v>
      </c>
      <c r="D66" s="768"/>
      <c r="E66" s="969">
        <v>52011.877193732085</v>
      </c>
      <c r="F66" s="944">
        <v>49883.751692602113</v>
      </c>
      <c r="G66" s="992"/>
    </row>
    <row r="67" spans="1:7" s="941" customFormat="1" x14ac:dyDescent="0.65">
      <c r="A67" s="946" t="s">
        <v>232</v>
      </c>
      <c r="B67" s="976" t="s">
        <v>509</v>
      </c>
      <c r="C67" s="948"/>
      <c r="D67" s="977"/>
      <c r="E67" s="966">
        <v>4485203.4007930551</v>
      </c>
      <c r="F67" s="966">
        <v>4138560.1799391122</v>
      </c>
      <c r="G67" s="993">
        <v>8.375937663882004</v>
      </c>
    </row>
    <row r="68" spans="1:7" x14ac:dyDescent="0.65">
      <c r="A68" s="942"/>
      <c r="B68" s="1024">
        <v>9.1</v>
      </c>
      <c r="C68" s="768" t="s">
        <v>238</v>
      </c>
      <c r="D68" s="768"/>
      <c r="E68" s="969">
        <v>4409063.8258828409</v>
      </c>
      <c r="F68" s="768">
        <v>4050591.3220973178</v>
      </c>
      <c r="G68" s="992"/>
    </row>
    <row r="69" spans="1:7" x14ac:dyDescent="0.65">
      <c r="A69" s="942"/>
      <c r="B69" s="1024">
        <v>9.1999999999999993</v>
      </c>
      <c r="C69" s="768" t="s">
        <v>239</v>
      </c>
      <c r="D69" s="768"/>
      <c r="E69" s="969">
        <v>76139.574910213996</v>
      </c>
      <c r="F69" s="768">
        <v>87968.857841794234</v>
      </c>
      <c r="G69" s="992"/>
    </row>
    <row r="70" spans="1:7" s="941" customFormat="1" x14ac:dyDescent="0.65">
      <c r="A70" s="946" t="s">
        <v>237</v>
      </c>
      <c r="B70" s="978" t="s">
        <v>612</v>
      </c>
      <c r="C70" s="948"/>
      <c r="D70" s="948"/>
      <c r="E70" s="966">
        <v>4485203.4007930662</v>
      </c>
      <c r="F70" s="966">
        <v>4141652.1161510572</v>
      </c>
      <c r="G70" s="993">
        <v>8.2950299785506854</v>
      </c>
    </row>
    <row r="71" spans="1:7" x14ac:dyDescent="0.65">
      <c r="A71" s="942"/>
      <c r="B71" s="1024">
        <v>10.1</v>
      </c>
      <c r="C71" s="945" t="s">
        <v>241</v>
      </c>
      <c r="D71" s="768"/>
      <c r="E71" s="969">
        <v>3680739.092355371</v>
      </c>
      <c r="F71" s="768">
        <v>3444035.5981105533</v>
      </c>
      <c r="G71" s="992"/>
    </row>
    <row r="72" spans="1:7" x14ac:dyDescent="0.65">
      <c r="A72" s="942"/>
      <c r="B72" s="1024">
        <v>10.199999999999999</v>
      </c>
      <c r="C72" s="768" t="s">
        <v>613</v>
      </c>
      <c r="D72" s="768"/>
      <c r="E72" s="969">
        <v>804464.30843769538</v>
      </c>
      <c r="F72" s="768">
        <v>697616.51804050361</v>
      </c>
      <c r="G72" s="992"/>
    </row>
    <row r="73" spans="1:7" s="941" customFormat="1" x14ac:dyDescent="0.65">
      <c r="A73" s="946" t="s">
        <v>240</v>
      </c>
      <c r="B73" s="1363" t="s">
        <v>756</v>
      </c>
      <c r="C73" s="948"/>
      <c r="D73" s="948"/>
      <c r="E73" s="966">
        <v>4266314.6377314739</v>
      </c>
      <c r="F73" s="966">
        <v>3929170.7073674588</v>
      </c>
      <c r="G73" s="993">
        <v>8.5805365934304554</v>
      </c>
    </row>
    <row r="74" spans="1:7" x14ac:dyDescent="0.65">
      <c r="A74" s="942"/>
      <c r="B74" s="1024">
        <v>11.1</v>
      </c>
      <c r="C74" s="768" t="s">
        <v>510</v>
      </c>
      <c r="D74" s="768"/>
      <c r="E74" s="969">
        <v>3822639.020060251</v>
      </c>
      <c r="F74" s="767">
        <v>3509876.5692287534</v>
      </c>
      <c r="G74" s="992"/>
    </row>
    <row r="75" spans="1:7" x14ac:dyDescent="0.65">
      <c r="A75" s="942"/>
      <c r="B75" s="1024">
        <v>11.2</v>
      </c>
      <c r="C75" s="945" t="s">
        <v>511</v>
      </c>
      <c r="D75" s="768"/>
      <c r="E75" s="969">
        <v>215168.38267123996</v>
      </c>
      <c r="F75" s="767">
        <v>203641.35283656482</v>
      </c>
      <c r="G75" s="992"/>
    </row>
    <row r="76" spans="1:7" x14ac:dyDescent="0.65">
      <c r="A76" s="942"/>
      <c r="B76" s="1024">
        <v>11.3</v>
      </c>
      <c r="C76" s="979" t="s">
        <v>512</v>
      </c>
      <c r="D76" s="768"/>
      <c r="E76" s="969">
        <v>0</v>
      </c>
      <c r="F76" s="767">
        <v>0</v>
      </c>
      <c r="G76" s="992"/>
    </row>
    <row r="77" spans="1:7" x14ac:dyDescent="0.65">
      <c r="A77" s="942"/>
      <c r="B77" s="1024">
        <v>11.4</v>
      </c>
      <c r="C77" s="768" t="s">
        <v>513</v>
      </c>
      <c r="D77" s="768"/>
      <c r="E77" s="969">
        <v>53378.721770168821</v>
      </c>
      <c r="F77" s="767">
        <v>55747.86511867628</v>
      </c>
      <c r="G77" s="992"/>
    </row>
    <row r="78" spans="1:7" x14ac:dyDescent="0.65">
      <c r="A78" s="942"/>
      <c r="B78" s="1024">
        <v>11.5</v>
      </c>
      <c r="C78" s="768" t="s">
        <v>523</v>
      </c>
      <c r="D78" s="768"/>
      <c r="E78" s="969">
        <v>33647.372189061178</v>
      </c>
      <c r="F78" s="767">
        <v>32470.626142515917</v>
      </c>
      <c r="G78" s="992"/>
    </row>
    <row r="79" spans="1:7" x14ac:dyDescent="0.65">
      <c r="A79" s="942"/>
      <c r="B79" s="1024">
        <v>11.6</v>
      </c>
      <c r="C79" s="768" t="s">
        <v>524</v>
      </c>
      <c r="D79" s="768"/>
      <c r="E79" s="969">
        <v>141481.14104075334</v>
      </c>
      <c r="F79" s="767">
        <v>127434.29404094868</v>
      </c>
      <c r="G79" s="992"/>
    </row>
    <row r="80" spans="1:7" x14ac:dyDescent="0.65">
      <c r="A80" s="946" t="s">
        <v>514</v>
      </c>
      <c r="B80" s="1652" t="s">
        <v>647</v>
      </c>
      <c r="C80" s="1653"/>
      <c r="D80" s="1654"/>
      <c r="E80" s="1046">
        <v>11603.553606906817</v>
      </c>
      <c r="F80" s="1047">
        <v>5494.2376067392797</v>
      </c>
      <c r="G80" s="993">
        <v>111.19497257770207</v>
      </c>
    </row>
    <row r="81" spans="1:7" s="982" customFormat="1" x14ac:dyDescent="0.25">
      <c r="A81" s="980" t="s">
        <v>242</v>
      </c>
      <c r="B81" s="1649" t="s">
        <v>755</v>
      </c>
      <c r="C81" s="1650"/>
      <c r="D81" s="1651"/>
      <c r="E81" s="981">
        <v>56966.47752019341</v>
      </c>
      <c r="F81" s="981">
        <v>45722.442142282176</v>
      </c>
      <c r="G81" s="996">
        <v>24.591939649507975</v>
      </c>
    </row>
    <row r="82" spans="1:7" s="941" customFormat="1" x14ac:dyDescent="0.65">
      <c r="A82" s="946" t="s">
        <v>243</v>
      </c>
      <c r="B82" s="947" t="s">
        <v>245</v>
      </c>
      <c r="C82" s="948"/>
      <c r="D82" s="965"/>
      <c r="E82" s="966">
        <v>11453.43583706</v>
      </c>
      <c r="F82" s="965">
        <v>8703.4995176200046</v>
      </c>
      <c r="G82" s="993">
        <v>31.595754258075416</v>
      </c>
    </row>
    <row r="83" spans="1:7" s="941" customFormat="1" x14ac:dyDescent="0.65">
      <c r="A83" s="983" t="s">
        <v>244</v>
      </c>
      <c r="B83" s="984" t="s">
        <v>246</v>
      </c>
      <c r="C83" s="985"/>
      <c r="D83" s="986"/>
      <c r="E83" s="987">
        <v>45513.041683133401</v>
      </c>
      <c r="F83" s="986">
        <v>37018.942624662181</v>
      </c>
      <c r="G83" s="997">
        <v>22.945277353255396</v>
      </c>
    </row>
    <row r="84" spans="1:7" x14ac:dyDescent="0.65">
      <c r="A84" s="1645" t="s">
        <v>585</v>
      </c>
      <c r="B84" s="1645"/>
      <c r="C84" s="1645"/>
      <c r="D84" s="1645"/>
    </row>
    <row r="85" spans="1:7" x14ac:dyDescent="0.65">
      <c r="A85" s="1645" t="s">
        <v>662</v>
      </c>
      <c r="B85" s="1645"/>
      <c r="C85" s="1645"/>
      <c r="D85" s="1645"/>
    </row>
  </sheetData>
  <mergeCells count="10">
    <mergeCell ref="A1:D1"/>
    <mergeCell ref="A2:D2"/>
    <mergeCell ref="C3:D3"/>
    <mergeCell ref="E3:F3"/>
    <mergeCell ref="C4:D4"/>
    <mergeCell ref="A85:D85"/>
    <mergeCell ref="B63:D63"/>
    <mergeCell ref="B81:D81"/>
    <mergeCell ref="B80:D80"/>
    <mergeCell ref="A84:D84"/>
  </mergeCells>
  <printOptions horizontalCentered="1"/>
  <pageMargins left="0.25" right="0.25" top="0.75" bottom="0.75" header="0.3" footer="0.3"/>
  <pageSetup paperSize="9" scale="38" orientation="portrait" r:id="rId1"/>
  <headerFooter alignWithMargins="0"/>
  <rowBreaks count="1" manualBreakCount="1">
    <brk id="49" max="6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</sheetPr>
  <dimension ref="A1:AA32"/>
  <sheetViews>
    <sheetView view="pageBreakPreview" zoomScale="40" zoomScaleNormal="40" zoomScaleSheetLayoutView="40" workbookViewId="0">
      <pane xSplit="1" ySplit="8" topLeftCell="B24" activePane="bottomRight" state="frozen"/>
      <selection activeCell="H25" sqref="H25"/>
      <selection pane="topRight" activeCell="H25" sqref="H25"/>
      <selection pane="bottomLeft" activeCell="H25" sqref="H25"/>
      <selection pane="bottomRight" activeCell="H25" sqref="H25"/>
    </sheetView>
  </sheetViews>
  <sheetFormatPr defaultRowHeight="24.6" x14ac:dyDescent="0.7"/>
  <cols>
    <col min="1" max="1" width="17" style="143" customWidth="1"/>
    <col min="2" max="2" width="18.09765625" style="647" bestFit="1" customWidth="1"/>
    <col min="3" max="3" width="25.3984375" style="143" bestFit="1" customWidth="1"/>
    <col min="4" max="4" width="18.09765625" style="647" bestFit="1" customWidth="1"/>
    <col min="5" max="5" width="25.3984375" style="143" bestFit="1" customWidth="1"/>
    <col min="6" max="6" width="18.09765625" style="755" bestFit="1" customWidth="1"/>
    <col min="7" max="7" width="27.296875" style="143" bestFit="1" customWidth="1"/>
    <col min="8" max="8" width="16.09765625" style="647" customWidth="1"/>
    <col min="9" max="9" width="19.8984375" style="143" bestFit="1" customWidth="1"/>
    <col min="10" max="10" width="18.09765625" style="647" bestFit="1" customWidth="1"/>
    <col min="11" max="11" width="25.3984375" style="143" bestFit="1" customWidth="1"/>
    <col min="12" max="12" width="18.09765625" style="647" bestFit="1" customWidth="1"/>
    <col min="13" max="13" width="21.3984375" style="143" bestFit="1" customWidth="1"/>
    <col min="14" max="14" width="18.09765625" style="647" bestFit="1" customWidth="1"/>
    <col min="15" max="15" width="27.09765625" style="143" bestFit="1" customWidth="1"/>
    <col min="16" max="16" width="16.296875" style="647" bestFit="1" customWidth="1"/>
    <col min="17" max="17" width="25.59765625" style="143" bestFit="1" customWidth="1"/>
    <col min="18" max="18" width="16.296875" style="647" bestFit="1" customWidth="1"/>
    <col min="19" max="19" width="23.09765625" style="143" bestFit="1" customWidth="1"/>
    <col min="20" max="20" width="14.09765625" style="647" bestFit="1" customWidth="1"/>
    <col min="21" max="21" width="21.3984375" style="143" bestFit="1" customWidth="1"/>
    <col min="22" max="22" width="18.69921875" style="647" bestFit="1" customWidth="1"/>
    <col min="23" max="23" width="25.3984375" style="143" bestFit="1" customWidth="1"/>
    <col min="24" max="24" width="17.3984375" style="647" bestFit="1" customWidth="1"/>
    <col min="25" max="25" width="13.8984375" style="143" customWidth="1"/>
    <col min="26" max="26" width="27.09765625" style="143" bestFit="1" customWidth="1"/>
    <col min="27" max="27" width="13.8984375" style="143" customWidth="1"/>
    <col min="28" max="264" width="9" style="143"/>
    <col min="265" max="265" width="14.09765625" style="143" customWidth="1"/>
    <col min="266" max="266" width="14.69921875" style="143" bestFit="1" customWidth="1"/>
    <col min="267" max="267" width="21.3984375" style="143" bestFit="1" customWidth="1"/>
    <col min="268" max="268" width="14.69921875" style="143" bestFit="1" customWidth="1"/>
    <col min="269" max="269" width="21.3984375" style="143" bestFit="1" customWidth="1"/>
    <col min="270" max="270" width="14.69921875" style="143" bestFit="1" customWidth="1"/>
    <col min="271" max="271" width="21.3984375" style="143" bestFit="1" customWidth="1"/>
    <col min="272" max="272" width="14.69921875" style="143" bestFit="1" customWidth="1"/>
    <col min="273" max="273" width="21.3984375" style="143" bestFit="1" customWidth="1"/>
    <col min="274" max="274" width="14.69921875" style="143" bestFit="1" customWidth="1"/>
    <col min="275" max="275" width="21.3984375" style="143" bestFit="1" customWidth="1"/>
    <col min="276" max="276" width="16.59765625" style="143" bestFit="1" customWidth="1"/>
    <col min="277" max="277" width="14.09765625" style="143" bestFit="1" customWidth="1"/>
    <col min="278" max="278" width="16.59765625" style="143" bestFit="1" customWidth="1"/>
    <col min="279" max="279" width="14.09765625" style="143" bestFit="1" customWidth="1"/>
    <col min="280" max="280" width="14.3984375" style="143" bestFit="1" customWidth="1"/>
    <col min="281" max="281" width="14.59765625" style="143" customWidth="1"/>
    <col min="282" max="282" width="13.8984375" style="143" bestFit="1" customWidth="1"/>
    <col min="283" max="283" width="14.59765625" style="143" customWidth="1"/>
    <col min="284" max="520" width="9" style="143"/>
    <col min="521" max="521" width="14.09765625" style="143" customWidth="1"/>
    <col min="522" max="522" width="14.69921875" style="143" bestFit="1" customWidth="1"/>
    <col min="523" max="523" width="21.3984375" style="143" bestFit="1" customWidth="1"/>
    <col min="524" max="524" width="14.69921875" style="143" bestFit="1" customWidth="1"/>
    <col min="525" max="525" width="21.3984375" style="143" bestFit="1" customWidth="1"/>
    <col min="526" max="526" width="14.69921875" style="143" bestFit="1" customWidth="1"/>
    <col min="527" max="527" width="21.3984375" style="143" bestFit="1" customWidth="1"/>
    <col min="528" max="528" width="14.69921875" style="143" bestFit="1" customWidth="1"/>
    <col min="529" max="529" width="21.3984375" style="143" bestFit="1" customWidth="1"/>
    <col min="530" max="530" width="14.69921875" style="143" bestFit="1" customWidth="1"/>
    <col min="531" max="531" width="21.3984375" style="143" bestFit="1" customWidth="1"/>
    <col min="532" max="532" width="16.59765625" style="143" bestFit="1" customWidth="1"/>
    <col min="533" max="533" width="14.09765625" style="143" bestFit="1" customWidth="1"/>
    <col min="534" max="534" width="16.59765625" style="143" bestFit="1" customWidth="1"/>
    <col min="535" max="535" width="14.09765625" style="143" bestFit="1" customWidth="1"/>
    <col min="536" max="536" width="14.3984375" style="143" bestFit="1" customWidth="1"/>
    <col min="537" max="537" width="14.59765625" style="143" customWidth="1"/>
    <col min="538" max="538" width="13.8984375" style="143" bestFit="1" customWidth="1"/>
    <col min="539" max="539" width="14.59765625" style="143" customWidth="1"/>
    <col min="540" max="776" width="9" style="143"/>
    <col min="777" max="777" width="14.09765625" style="143" customWidth="1"/>
    <col min="778" max="778" width="14.69921875" style="143" bestFit="1" customWidth="1"/>
    <col min="779" max="779" width="21.3984375" style="143" bestFit="1" customWidth="1"/>
    <col min="780" max="780" width="14.69921875" style="143" bestFit="1" customWidth="1"/>
    <col min="781" max="781" width="21.3984375" style="143" bestFit="1" customWidth="1"/>
    <col min="782" max="782" width="14.69921875" style="143" bestFit="1" customWidth="1"/>
    <col min="783" max="783" width="21.3984375" style="143" bestFit="1" customWidth="1"/>
    <col min="784" max="784" width="14.69921875" style="143" bestFit="1" customWidth="1"/>
    <col min="785" max="785" width="21.3984375" style="143" bestFit="1" customWidth="1"/>
    <col min="786" max="786" width="14.69921875" style="143" bestFit="1" customWidth="1"/>
    <col min="787" max="787" width="21.3984375" style="143" bestFit="1" customWidth="1"/>
    <col min="788" max="788" width="16.59765625" style="143" bestFit="1" customWidth="1"/>
    <col min="789" max="789" width="14.09765625" style="143" bestFit="1" customWidth="1"/>
    <col min="790" max="790" width="16.59765625" style="143" bestFit="1" customWidth="1"/>
    <col min="791" max="791" width="14.09765625" style="143" bestFit="1" customWidth="1"/>
    <col min="792" max="792" width="14.3984375" style="143" bestFit="1" customWidth="1"/>
    <col min="793" max="793" width="14.59765625" style="143" customWidth="1"/>
    <col min="794" max="794" width="13.8984375" style="143" bestFit="1" customWidth="1"/>
    <col min="795" max="795" width="14.59765625" style="143" customWidth="1"/>
    <col min="796" max="1032" width="9" style="143"/>
    <col min="1033" max="1033" width="14.09765625" style="143" customWidth="1"/>
    <col min="1034" max="1034" width="14.69921875" style="143" bestFit="1" customWidth="1"/>
    <col min="1035" max="1035" width="21.3984375" style="143" bestFit="1" customWidth="1"/>
    <col min="1036" max="1036" width="14.69921875" style="143" bestFit="1" customWidth="1"/>
    <col min="1037" max="1037" width="21.3984375" style="143" bestFit="1" customWidth="1"/>
    <col min="1038" max="1038" width="14.69921875" style="143" bestFit="1" customWidth="1"/>
    <col min="1039" max="1039" width="21.3984375" style="143" bestFit="1" customWidth="1"/>
    <col min="1040" max="1040" width="14.69921875" style="143" bestFit="1" customWidth="1"/>
    <col min="1041" max="1041" width="21.3984375" style="143" bestFit="1" customWidth="1"/>
    <col min="1042" max="1042" width="14.69921875" style="143" bestFit="1" customWidth="1"/>
    <col min="1043" max="1043" width="21.3984375" style="143" bestFit="1" customWidth="1"/>
    <col min="1044" max="1044" width="16.59765625" style="143" bestFit="1" customWidth="1"/>
    <col min="1045" max="1045" width="14.09765625" style="143" bestFit="1" customWidth="1"/>
    <col min="1046" max="1046" width="16.59765625" style="143" bestFit="1" customWidth="1"/>
    <col min="1047" max="1047" width="14.09765625" style="143" bestFit="1" customWidth="1"/>
    <col min="1048" max="1048" width="14.3984375" style="143" bestFit="1" customWidth="1"/>
    <col min="1049" max="1049" width="14.59765625" style="143" customWidth="1"/>
    <col min="1050" max="1050" width="13.8984375" style="143" bestFit="1" customWidth="1"/>
    <col min="1051" max="1051" width="14.59765625" style="143" customWidth="1"/>
    <col min="1052" max="1288" width="9" style="143"/>
    <col min="1289" max="1289" width="14.09765625" style="143" customWidth="1"/>
    <col min="1290" max="1290" width="14.69921875" style="143" bestFit="1" customWidth="1"/>
    <col min="1291" max="1291" width="21.3984375" style="143" bestFit="1" customWidth="1"/>
    <col min="1292" max="1292" width="14.69921875" style="143" bestFit="1" customWidth="1"/>
    <col min="1293" max="1293" width="21.3984375" style="143" bestFit="1" customWidth="1"/>
    <col min="1294" max="1294" width="14.69921875" style="143" bestFit="1" customWidth="1"/>
    <col min="1295" max="1295" width="21.3984375" style="143" bestFit="1" customWidth="1"/>
    <col min="1296" max="1296" width="14.69921875" style="143" bestFit="1" customWidth="1"/>
    <col min="1297" max="1297" width="21.3984375" style="143" bestFit="1" customWidth="1"/>
    <col min="1298" max="1298" width="14.69921875" style="143" bestFit="1" customWidth="1"/>
    <col min="1299" max="1299" width="21.3984375" style="143" bestFit="1" customWidth="1"/>
    <col min="1300" max="1300" width="16.59765625" style="143" bestFit="1" customWidth="1"/>
    <col min="1301" max="1301" width="14.09765625" style="143" bestFit="1" customWidth="1"/>
    <col min="1302" max="1302" width="16.59765625" style="143" bestFit="1" customWidth="1"/>
    <col min="1303" max="1303" width="14.09765625" style="143" bestFit="1" customWidth="1"/>
    <col min="1304" max="1304" width="14.3984375" style="143" bestFit="1" customWidth="1"/>
    <col min="1305" max="1305" width="14.59765625" style="143" customWidth="1"/>
    <col min="1306" max="1306" width="13.8984375" style="143" bestFit="1" customWidth="1"/>
    <col min="1307" max="1307" width="14.59765625" style="143" customWidth="1"/>
    <col min="1308" max="1544" width="9" style="143"/>
    <col min="1545" max="1545" width="14.09765625" style="143" customWidth="1"/>
    <col min="1546" max="1546" width="14.69921875" style="143" bestFit="1" customWidth="1"/>
    <col min="1547" max="1547" width="21.3984375" style="143" bestFit="1" customWidth="1"/>
    <col min="1548" max="1548" width="14.69921875" style="143" bestFit="1" customWidth="1"/>
    <col min="1549" max="1549" width="21.3984375" style="143" bestFit="1" customWidth="1"/>
    <col min="1550" max="1550" width="14.69921875" style="143" bestFit="1" customWidth="1"/>
    <col min="1551" max="1551" width="21.3984375" style="143" bestFit="1" customWidth="1"/>
    <col min="1552" max="1552" width="14.69921875" style="143" bestFit="1" customWidth="1"/>
    <col min="1553" max="1553" width="21.3984375" style="143" bestFit="1" customWidth="1"/>
    <col min="1554" max="1554" width="14.69921875" style="143" bestFit="1" customWidth="1"/>
    <col min="1555" max="1555" width="21.3984375" style="143" bestFit="1" customWidth="1"/>
    <col min="1556" max="1556" width="16.59765625" style="143" bestFit="1" customWidth="1"/>
    <col min="1557" max="1557" width="14.09765625" style="143" bestFit="1" customWidth="1"/>
    <col min="1558" max="1558" width="16.59765625" style="143" bestFit="1" customWidth="1"/>
    <col min="1559" max="1559" width="14.09765625" style="143" bestFit="1" customWidth="1"/>
    <col min="1560" max="1560" width="14.3984375" style="143" bestFit="1" customWidth="1"/>
    <col min="1561" max="1561" width="14.59765625" style="143" customWidth="1"/>
    <col min="1562" max="1562" width="13.8984375" style="143" bestFit="1" customWidth="1"/>
    <col min="1563" max="1563" width="14.59765625" style="143" customWidth="1"/>
    <col min="1564" max="1800" width="9" style="143"/>
    <col min="1801" max="1801" width="14.09765625" style="143" customWidth="1"/>
    <col min="1802" max="1802" width="14.69921875" style="143" bestFit="1" customWidth="1"/>
    <col min="1803" max="1803" width="21.3984375" style="143" bestFit="1" customWidth="1"/>
    <col min="1804" max="1804" width="14.69921875" style="143" bestFit="1" customWidth="1"/>
    <col min="1805" max="1805" width="21.3984375" style="143" bestFit="1" customWidth="1"/>
    <col min="1806" max="1806" width="14.69921875" style="143" bestFit="1" customWidth="1"/>
    <col min="1807" max="1807" width="21.3984375" style="143" bestFit="1" customWidth="1"/>
    <col min="1808" max="1808" width="14.69921875" style="143" bestFit="1" customWidth="1"/>
    <col min="1809" max="1809" width="21.3984375" style="143" bestFit="1" customWidth="1"/>
    <col min="1810" max="1810" width="14.69921875" style="143" bestFit="1" customWidth="1"/>
    <col min="1811" max="1811" width="21.3984375" style="143" bestFit="1" customWidth="1"/>
    <col min="1812" max="1812" width="16.59765625" style="143" bestFit="1" customWidth="1"/>
    <col min="1813" max="1813" width="14.09765625" style="143" bestFit="1" customWidth="1"/>
    <col min="1814" max="1814" width="16.59765625" style="143" bestFit="1" customWidth="1"/>
    <col min="1815" max="1815" width="14.09765625" style="143" bestFit="1" customWidth="1"/>
    <col min="1816" max="1816" width="14.3984375" style="143" bestFit="1" customWidth="1"/>
    <col min="1817" max="1817" width="14.59765625" style="143" customWidth="1"/>
    <col min="1818" max="1818" width="13.8984375" style="143" bestFit="1" customWidth="1"/>
    <col min="1819" max="1819" width="14.59765625" style="143" customWidth="1"/>
    <col min="1820" max="2056" width="9" style="143"/>
    <col min="2057" max="2057" width="14.09765625" style="143" customWidth="1"/>
    <col min="2058" max="2058" width="14.69921875" style="143" bestFit="1" customWidth="1"/>
    <col min="2059" max="2059" width="21.3984375" style="143" bestFit="1" customWidth="1"/>
    <col min="2060" max="2060" width="14.69921875" style="143" bestFit="1" customWidth="1"/>
    <col min="2061" max="2061" width="21.3984375" style="143" bestFit="1" customWidth="1"/>
    <col min="2062" max="2062" width="14.69921875" style="143" bestFit="1" customWidth="1"/>
    <col min="2063" max="2063" width="21.3984375" style="143" bestFit="1" customWidth="1"/>
    <col min="2064" max="2064" width="14.69921875" style="143" bestFit="1" customWidth="1"/>
    <col min="2065" max="2065" width="21.3984375" style="143" bestFit="1" customWidth="1"/>
    <col min="2066" max="2066" width="14.69921875" style="143" bestFit="1" customWidth="1"/>
    <col min="2067" max="2067" width="21.3984375" style="143" bestFit="1" customWidth="1"/>
    <col min="2068" max="2068" width="16.59765625" style="143" bestFit="1" customWidth="1"/>
    <col min="2069" max="2069" width="14.09765625" style="143" bestFit="1" customWidth="1"/>
    <col min="2070" max="2070" width="16.59765625" style="143" bestFit="1" customWidth="1"/>
    <col min="2071" max="2071" width="14.09765625" style="143" bestFit="1" customWidth="1"/>
    <col min="2072" max="2072" width="14.3984375" style="143" bestFit="1" customWidth="1"/>
    <col min="2073" max="2073" width="14.59765625" style="143" customWidth="1"/>
    <col min="2074" max="2074" width="13.8984375" style="143" bestFit="1" customWidth="1"/>
    <col min="2075" max="2075" width="14.59765625" style="143" customWidth="1"/>
    <col min="2076" max="2312" width="9" style="143"/>
    <col min="2313" max="2313" width="14.09765625" style="143" customWidth="1"/>
    <col min="2314" max="2314" width="14.69921875" style="143" bestFit="1" customWidth="1"/>
    <col min="2315" max="2315" width="21.3984375" style="143" bestFit="1" customWidth="1"/>
    <col min="2316" max="2316" width="14.69921875" style="143" bestFit="1" customWidth="1"/>
    <col min="2317" max="2317" width="21.3984375" style="143" bestFit="1" customWidth="1"/>
    <col min="2318" max="2318" width="14.69921875" style="143" bestFit="1" customWidth="1"/>
    <col min="2319" max="2319" width="21.3984375" style="143" bestFit="1" customWidth="1"/>
    <col min="2320" max="2320" width="14.69921875" style="143" bestFit="1" customWidth="1"/>
    <col min="2321" max="2321" width="21.3984375" style="143" bestFit="1" customWidth="1"/>
    <col min="2322" max="2322" width="14.69921875" style="143" bestFit="1" customWidth="1"/>
    <col min="2323" max="2323" width="21.3984375" style="143" bestFit="1" customWidth="1"/>
    <col min="2324" max="2324" width="16.59765625" style="143" bestFit="1" customWidth="1"/>
    <col min="2325" max="2325" width="14.09765625" style="143" bestFit="1" customWidth="1"/>
    <col min="2326" max="2326" width="16.59765625" style="143" bestFit="1" customWidth="1"/>
    <col min="2327" max="2327" width="14.09765625" style="143" bestFit="1" customWidth="1"/>
    <col min="2328" max="2328" width="14.3984375" style="143" bestFit="1" customWidth="1"/>
    <col min="2329" max="2329" width="14.59765625" style="143" customWidth="1"/>
    <col min="2330" max="2330" width="13.8984375" style="143" bestFit="1" customWidth="1"/>
    <col min="2331" max="2331" width="14.59765625" style="143" customWidth="1"/>
    <col min="2332" max="2568" width="9" style="143"/>
    <col min="2569" max="2569" width="14.09765625" style="143" customWidth="1"/>
    <col min="2570" max="2570" width="14.69921875" style="143" bestFit="1" customWidth="1"/>
    <col min="2571" max="2571" width="21.3984375" style="143" bestFit="1" customWidth="1"/>
    <col min="2572" max="2572" width="14.69921875" style="143" bestFit="1" customWidth="1"/>
    <col min="2573" max="2573" width="21.3984375" style="143" bestFit="1" customWidth="1"/>
    <col min="2574" max="2574" width="14.69921875" style="143" bestFit="1" customWidth="1"/>
    <col min="2575" max="2575" width="21.3984375" style="143" bestFit="1" customWidth="1"/>
    <col min="2576" max="2576" width="14.69921875" style="143" bestFit="1" customWidth="1"/>
    <col min="2577" max="2577" width="21.3984375" style="143" bestFit="1" customWidth="1"/>
    <col min="2578" max="2578" width="14.69921875" style="143" bestFit="1" customWidth="1"/>
    <col min="2579" max="2579" width="21.3984375" style="143" bestFit="1" customWidth="1"/>
    <col min="2580" max="2580" width="16.59765625" style="143" bestFit="1" customWidth="1"/>
    <col min="2581" max="2581" width="14.09765625" style="143" bestFit="1" customWidth="1"/>
    <col min="2582" max="2582" width="16.59765625" style="143" bestFit="1" customWidth="1"/>
    <col min="2583" max="2583" width="14.09765625" style="143" bestFit="1" customWidth="1"/>
    <col min="2584" max="2584" width="14.3984375" style="143" bestFit="1" customWidth="1"/>
    <col min="2585" max="2585" width="14.59765625" style="143" customWidth="1"/>
    <col min="2586" max="2586" width="13.8984375" style="143" bestFit="1" customWidth="1"/>
    <col min="2587" max="2587" width="14.59765625" style="143" customWidth="1"/>
    <col min="2588" max="2824" width="9" style="143"/>
    <col min="2825" max="2825" width="14.09765625" style="143" customWidth="1"/>
    <col min="2826" max="2826" width="14.69921875" style="143" bestFit="1" customWidth="1"/>
    <col min="2827" max="2827" width="21.3984375" style="143" bestFit="1" customWidth="1"/>
    <col min="2828" max="2828" width="14.69921875" style="143" bestFit="1" customWidth="1"/>
    <col min="2829" max="2829" width="21.3984375" style="143" bestFit="1" customWidth="1"/>
    <col min="2830" max="2830" width="14.69921875" style="143" bestFit="1" customWidth="1"/>
    <col min="2831" max="2831" width="21.3984375" style="143" bestFit="1" customWidth="1"/>
    <col min="2832" max="2832" width="14.69921875" style="143" bestFit="1" customWidth="1"/>
    <col min="2833" max="2833" width="21.3984375" style="143" bestFit="1" customWidth="1"/>
    <col min="2834" max="2834" width="14.69921875" style="143" bestFit="1" customWidth="1"/>
    <col min="2835" max="2835" width="21.3984375" style="143" bestFit="1" customWidth="1"/>
    <col min="2836" max="2836" width="16.59765625" style="143" bestFit="1" customWidth="1"/>
    <col min="2837" max="2837" width="14.09765625" style="143" bestFit="1" customWidth="1"/>
    <col min="2838" max="2838" width="16.59765625" style="143" bestFit="1" customWidth="1"/>
    <col min="2839" max="2839" width="14.09765625" style="143" bestFit="1" customWidth="1"/>
    <col min="2840" max="2840" width="14.3984375" style="143" bestFit="1" customWidth="1"/>
    <col min="2841" max="2841" width="14.59765625" style="143" customWidth="1"/>
    <col min="2842" max="2842" width="13.8984375" style="143" bestFit="1" customWidth="1"/>
    <col min="2843" max="2843" width="14.59765625" style="143" customWidth="1"/>
    <col min="2844" max="3080" width="9" style="143"/>
    <col min="3081" max="3081" width="14.09765625" style="143" customWidth="1"/>
    <col min="3082" max="3082" width="14.69921875" style="143" bestFit="1" customWidth="1"/>
    <col min="3083" max="3083" width="21.3984375" style="143" bestFit="1" customWidth="1"/>
    <col min="3084" max="3084" width="14.69921875" style="143" bestFit="1" customWidth="1"/>
    <col min="3085" max="3085" width="21.3984375" style="143" bestFit="1" customWidth="1"/>
    <col min="3086" max="3086" width="14.69921875" style="143" bestFit="1" customWidth="1"/>
    <col min="3087" max="3087" width="21.3984375" style="143" bestFit="1" customWidth="1"/>
    <col min="3088" max="3088" width="14.69921875" style="143" bestFit="1" customWidth="1"/>
    <col min="3089" max="3089" width="21.3984375" style="143" bestFit="1" customWidth="1"/>
    <col min="3090" max="3090" width="14.69921875" style="143" bestFit="1" customWidth="1"/>
    <col min="3091" max="3091" width="21.3984375" style="143" bestFit="1" customWidth="1"/>
    <col min="3092" max="3092" width="16.59765625" style="143" bestFit="1" customWidth="1"/>
    <col min="3093" max="3093" width="14.09765625" style="143" bestFit="1" customWidth="1"/>
    <col min="3094" max="3094" width="16.59765625" style="143" bestFit="1" customWidth="1"/>
    <col min="3095" max="3095" width="14.09765625" style="143" bestFit="1" customWidth="1"/>
    <col min="3096" max="3096" width="14.3984375" style="143" bestFit="1" customWidth="1"/>
    <col min="3097" max="3097" width="14.59765625" style="143" customWidth="1"/>
    <col min="3098" max="3098" width="13.8984375" style="143" bestFit="1" customWidth="1"/>
    <col min="3099" max="3099" width="14.59765625" style="143" customWidth="1"/>
    <col min="3100" max="3336" width="9" style="143"/>
    <col min="3337" max="3337" width="14.09765625" style="143" customWidth="1"/>
    <col min="3338" max="3338" width="14.69921875" style="143" bestFit="1" customWidth="1"/>
    <col min="3339" max="3339" width="21.3984375" style="143" bestFit="1" customWidth="1"/>
    <col min="3340" max="3340" width="14.69921875" style="143" bestFit="1" customWidth="1"/>
    <col min="3341" max="3341" width="21.3984375" style="143" bestFit="1" customWidth="1"/>
    <col min="3342" max="3342" width="14.69921875" style="143" bestFit="1" customWidth="1"/>
    <col min="3343" max="3343" width="21.3984375" style="143" bestFit="1" customWidth="1"/>
    <col min="3344" max="3344" width="14.69921875" style="143" bestFit="1" customWidth="1"/>
    <col min="3345" max="3345" width="21.3984375" style="143" bestFit="1" customWidth="1"/>
    <col min="3346" max="3346" width="14.69921875" style="143" bestFit="1" customWidth="1"/>
    <col min="3347" max="3347" width="21.3984375" style="143" bestFit="1" customWidth="1"/>
    <col min="3348" max="3348" width="16.59765625" style="143" bestFit="1" customWidth="1"/>
    <col min="3349" max="3349" width="14.09765625" style="143" bestFit="1" customWidth="1"/>
    <col min="3350" max="3350" width="16.59765625" style="143" bestFit="1" customWidth="1"/>
    <col min="3351" max="3351" width="14.09765625" style="143" bestFit="1" customWidth="1"/>
    <col min="3352" max="3352" width="14.3984375" style="143" bestFit="1" customWidth="1"/>
    <col min="3353" max="3353" width="14.59765625" style="143" customWidth="1"/>
    <col min="3354" max="3354" width="13.8984375" style="143" bestFit="1" customWidth="1"/>
    <col min="3355" max="3355" width="14.59765625" style="143" customWidth="1"/>
    <col min="3356" max="3592" width="9" style="143"/>
    <col min="3593" max="3593" width="14.09765625" style="143" customWidth="1"/>
    <col min="3594" max="3594" width="14.69921875" style="143" bestFit="1" customWidth="1"/>
    <col min="3595" max="3595" width="21.3984375" style="143" bestFit="1" customWidth="1"/>
    <col min="3596" max="3596" width="14.69921875" style="143" bestFit="1" customWidth="1"/>
    <col min="3597" max="3597" width="21.3984375" style="143" bestFit="1" customWidth="1"/>
    <col min="3598" max="3598" width="14.69921875" style="143" bestFit="1" customWidth="1"/>
    <col min="3599" max="3599" width="21.3984375" style="143" bestFit="1" customWidth="1"/>
    <col min="3600" max="3600" width="14.69921875" style="143" bestFit="1" customWidth="1"/>
    <col min="3601" max="3601" width="21.3984375" style="143" bestFit="1" customWidth="1"/>
    <col min="3602" max="3602" width="14.69921875" style="143" bestFit="1" customWidth="1"/>
    <col min="3603" max="3603" width="21.3984375" style="143" bestFit="1" customWidth="1"/>
    <col min="3604" max="3604" width="16.59765625" style="143" bestFit="1" customWidth="1"/>
    <col min="3605" max="3605" width="14.09765625" style="143" bestFit="1" customWidth="1"/>
    <col min="3606" max="3606" width="16.59765625" style="143" bestFit="1" customWidth="1"/>
    <col min="3607" max="3607" width="14.09765625" style="143" bestFit="1" customWidth="1"/>
    <col min="3608" max="3608" width="14.3984375" style="143" bestFit="1" customWidth="1"/>
    <col min="3609" max="3609" width="14.59765625" style="143" customWidth="1"/>
    <col min="3610" max="3610" width="13.8984375" style="143" bestFit="1" customWidth="1"/>
    <col min="3611" max="3611" width="14.59765625" style="143" customWidth="1"/>
    <col min="3612" max="3848" width="9" style="143"/>
    <col min="3849" max="3849" width="14.09765625" style="143" customWidth="1"/>
    <col min="3850" max="3850" width="14.69921875" style="143" bestFit="1" customWidth="1"/>
    <col min="3851" max="3851" width="21.3984375" style="143" bestFit="1" customWidth="1"/>
    <col min="3852" max="3852" width="14.69921875" style="143" bestFit="1" customWidth="1"/>
    <col min="3853" max="3853" width="21.3984375" style="143" bestFit="1" customWidth="1"/>
    <col min="3854" max="3854" width="14.69921875" style="143" bestFit="1" customWidth="1"/>
    <col min="3855" max="3855" width="21.3984375" style="143" bestFit="1" customWidth="1"/>
    <col min="3856" max="3856" width="14.69921875" style="143" bestFit="1" customWidth="1"/>
    <col min="3857" max="3857" width="21.3984375" style="143" bestFit="1" customWidth="1"/>
    <col min="3858" max="3858" width="14.69921875" style="143" bestFit="1" customWidth="1"/>
    <col min="3859" max="3859" width="21.3984375" style="143" bestFit="1" customWidth="1"/>
    <col min="3860" max="3860" width="16.59765625" style="143" bestFit="1" customWidth="1"/>
    <col min="3861" max="3861" width="14.09765625" style="143" bestFit="1" customWidth="1"/>
    <col min="3862" max="3862" width="16.59765625" style="143" bestFit="1" customWidth="1"/>
    <col min="3863" max="3863" width="14.09765625" style="143" bestFit="1" customWidth="1"/>
    <col min="3864" max="3864" width="14.3984375" style="143" bestFit="1" customWidth="1"/>
    <col min="3865" max="3865" width="14.59765625" style="143" customWidth="1"/>
    <col min="3866" max="3866" width="13.8984375" style="143" bestFit="1" customWidth="1"/>
    <col min="3867" max="3867" width="14.59765625" style="143" customWidth="1"/>
    <col min="3868" max="4104" width="9" style="143"/>
    <col min="4105" max="4105" width="14.09765625" style="143" customWidth="1"/>
    <col min="4106" max="4106" width="14.69921875" style="143" bestFit="1" customWidth="1"/>
    <col min="4107" max="4107" width="21.3984375" style="143" bestFit="1" customWidth="1"/>
    <col min="4108" max="4108" width="14.69921875" style="143" bestFit="1" customWidth="1"/>
    <col min="4109" max="4109" width="21.3984375" style="143" bestFit="1" customWidth="1"/>
    <col min="4110" max="4110" width="14.69921875" style="143" bestFit="1" customWidth="1"/>
    <col min="4111" max="4111" width="21.3984375" style="143" bestFit="1" customWidth="1"/>
    <col min="4112" max="4112" width="14.69921875" style="143" bestFit="1" customWidth="1"/>
    <col min="4113" max="4113" width="21.3984375" style="143" bestFit="1" customWidth="1"/>
    <col min="4114" max="4114" width="14.69921875" style="143" bestFit="1" customWidth="1"/>
    <col min="4115" max="4115" width="21.3984375" style="143" bestFit="1" customWidth="1"/>
    <col min="4116" max="4116" width="16.59765625" style="143" bestFit="1" customWidth="1"/>
    <col min="4117" max="4117" width="14.09765625" style="143" bestFit="1" customWidth="1"/>
    <col min="4118" max="4118" width="16.59765625" style="143" bestFit="1" customWidth="1"/>
    <col min="4119" max="4119" width="14.09765625" style="143" bestFit="1" customWidth="1"/>
    <col min="4120" max="4120" width="14.3984375" style="143" bestFit="1" customWidth="1"/>
    <col min="4121" max="4121" width="14.59765625" style="143" customWidth="1"/>
    <col min="4122" max="4122" width="13.8984375" style="143" bestFit="1" customWidth="1"/>
    <col min="4123" max="4123" width="14.59765625" style="143" customWidth="1"/>
    <col min="4124" max="4360" width="9" style="143"/>
    <col min="4361" max="4361" width="14.09765625" style="143" customWidth="1"/>
    <col min="4362" max="4362" width="14.69921875" style="143" bestFit="1" customWidth="1"/>
    <col min="4363" max="4363" width="21.3984375" style="143" bestFit="1" customWidth="1"/>
    <col min="4364" max="4364" width="14.69921875" style="143" bestFit="1" customWidth="1"/>
    <col min="4365" max="4365" width="21.3984375" style="143" bestFit="1" customWidth="1"/>
    <col min="4366" max="4366" width="14.69921875" style="143" bestFit="1" customWidth="1"/>
    <col min="4367" max="4367" width="21.3984375" style="143" bestFit="1" customWidth="1"/>
    <col min="4368" max="4368" width="14.69921875" style="143" bestFit="1" customWidth="1"/>
    <col min="4369" max="4369" width="21.3984375" style="143" bestFit="1" customWidth="1"/>
    <col min="4370" max="4370" width="14.69921875" style="143" bestFit="1" customWidth="1"/>
    <col min="4371" max="4371" width="21.3984375" style="143" bestFit="1" customWidth="1"/>
    <col min="4372" max="4372" width="16.59765625" style="143" bestFit="1" customWidth="1"/>
    <col min="4373" max="4373" width="14.09765625" style="143" bestFit="1" customWidth="1"/>
    <col min="4374" max="4374" width="16.59765625" style="143" bestFit="1" customWidth="1"/>
    <col min="4375" max="4375" width="14.09765625" style="143" bestFit="1" customWidth="1"/>
    <col min="4376" max="4376" width="14.3984375" style="143" bestFit="1" customWidth="1"/>
    <col min="4377" max="4377" width="14.59765625" style="143" customWidth="1"/>
    <col min="4378" max="4378" width="13.8984375" style="143" bestFit="1" customWidth="1"/>
    <col min="4379" max="4379" width="14.59765625" style="143" customWidth="1"/>
    <col min="4380" max="4616" width="9" style="143"/>
    <col min="4617" max="4617" width="14.09765625" style="143" customWidth="1"/>
    <col min="4618" max="4618" width="14.69921875" style="143" bestFit="1" customWidth="1"/>
    <col min="4619" max="4619" width="21.3984375" style="143" bestFit="1" customWidth="1"/>
    <col min="4620" max="4620" width="14.69921875" style="143" bestFit="1" customWidth="1"/>
    <col min="4621" max="4621" width="21.3984375" style="143" bestFit="1" customWidth="1"/>
    <col min="4622" max="4622" width="14.69921875" style="143" bestFit="1" customWidth="1"/>
    <col min="4623" max="4623" width="21.3984375" style="143" bestFit="1" customWidth="1"/>
    <col min="4624" max="4624" width="14.69921875" style="143" bestFit="1" customWidth="1"/>
    <col min="4625" max="4625" width="21.3984375" style="143" bestFit="1" customWidth="1"/>
    <col min="4626" max="4626" width="14.69921875" style="143" bestFit="1" customWidth="1"/>
    <col min="4627" max="4627" width="21.3984375" style="143" bestFit="1" customWidth="1"/>
    <col min="4628" max="4628" width="16.59765625" style="143" bestFit="1" customWidth="1"/>
    <col min="4629" max="4629" width="14.09765625" style="143" bestFit="1" customWidth="1"/>
    <col min="4630" max="4630" width="16.59765625" style="143" bestFit="1" customWidth="1"/>
    <col min="4631" max="4631" width="14.09765625" style="143" bestFit="1" customWidth="1"/>
    <col min="4632" max="4632" width="14.3984375" style="143" bestFit="1" customWidth="1"/>
    <col min="4633" max="4633" width="14.59765625" style="143" customWidth="1"/>
    <col min="4634" max="4634" width="13.8984375" style="143" bestFit="1" customWidth="1"/>
    <col min="4635" max="4635" width="14.59765625" style="143" customWidth="1"/>
    <col min="4636" max="4872" width="9" style="143"/>
    <col min="4873" max="4873" width="14.09765625" style="143" customWidth="1"/>
    <col min="4874" max="4874" width="14.69921875" style="143" bestFit="1" customWidth="1"/>
    <col min="4875" max="4875" width="21.3984375" style="143" bestFit="1" customWidth="1"/>
    <col min="4876" max="4876" width="14.69921875" style="143" bestFit="1" customWidth="1"/>
    <col min="4877" max="4877" width="21.3984375" style="143" bestFit="1" customWidth="1"/>
    <col min="4878" max="4878" width="14.69921875" style="143" bestFit="1" customWidth="1"/>
    <col min="4879" max="4879" width="21.3984375" style="143" bestFit="1" customWidth="1"/>
    <col min="4880" max="4880" width="14.69921875" style="143" bestFit="1" customWidth="1"/>
    <col min="4881" max="4881" width="21.3984375" style="143" bestFit="1" customWidth="1"/>
    <col min="4882" max="4882" width="14.69921875" style="143" bestFit="1" customWidth="1"/>
    <col min="4883" max="4883" width="21.3984375" style="143" bestFit="1" customWidth="1"/>
    <col min="4884" max="4884" width="16.59765625" style="143" bestFit="1" customWidth="1"/>
    <col min="4885" max="4885" width="14.09765625" style="143" bestFit="1" customWidth="1"/>
    <col min="4886" max="4886" width="16.59765625" style="143" bestFit="1" customWidth="1"/>
    <col min="4887" max="4887" width="14.09765625" style="143" bestFit="1" customWidth="1"/>
    <col min="4888" max="4888" width="14.3984375" style="143" bestFit="1" customWidth="1"/>
    <col min="4889" max="4889" width="14.59765625" style="143" customWidth="1"/>
    <col min="4890" max="4890" width="13.8984375" style="143" bestFit="1" customWidth="1"/>
    <col min="4891" max="4891" width="14.59765625" style="143" customWidth="1"/>
    <col min="4892" max="5128" width="9" style="143"/>
    <col min="5129" max="5129" width="14.09765625" style="143" customWidth="1"/>
    <col min="5130" max="5130" width="14.69921875" style="143" bestFit="1" customWidth="1"/>
    <col min="5131" max="5131" width="21.3984375" style="143" bestFit="1" customWidth="1"/>
    <col min="5132" max="5132" width="14.69921875" style="143" bestFit="1" customWidth="1"/>
    <col min="5133" max="5133" width="21.3984375" style="143" bestFit="1" customWidth="1"/>
    <col min="5134" max="5134" width="14.69921875" style="143" bestFit="1" customWidth="1"/>
    <col min="5135" max="5135" width="21.3984375" style="143" bestFit="1" customWidth="1"/>
    <col min="5136" max="5136" width="14.69921875" style="143" bestFit="1" customWidth="1"/>
    <col min="5137" max="5137" width="21.3984375" style="143" bestFit="1" customWidth="1"/>
    <col min="5138" max="5138" width="14.69921875" style="143" bestFit="1" customWidth="1"/>
    <col min="5139" max="5139" width="21.3984375" style="143" bestFit="1" customWidth="1"/>
    <col min="5140" max="5140" width="16.59765625" style="143" bestFit="1" customWidth="1"/>
    <col min="5141" max="5141" width="14.09765625" style="143" bestFit="1" customWidth="1"/>
    <col min="5142" max="5142" width="16.59765625" style="143" bestFit="1" customWidth="1"/>
    <col min="5143" max="5143" width="14.09765625" style="143" bestFit="1" customWidth="1"/>
    <col min="5144" max="5144" width="14.3984375" style="143" bestFit="1" customWidth="1"/>
    <col min="5145" max="5145" width="14.59765625" style="143" customWidth="1"/>
    <col min="5146" max="5146" width="13.8984375" style="143" bestFit="1" customWidth="1"/>
    <col min="5147" max="5147" width="14.59765625" style="143" customWidth="1"/>
    <col min="5148" max="5384" width="9" style="143"/>
    <col min="5385" max="5385" width="14.09765625" style="143" customWidth="1"/>
    <col min="5386" max="5386" width="14.69921875" style="143" bestFit="1" customWidth="1"/>
    <col min="5387" max="5387" width="21.3984375" style="143" bestFit="1" customWidth="1"/>
    <col min="5388" max="5388" width="14.69921875" style="143" bestFit="1" customWidth="1"/>
    <col min="5389" max="5389" width="21.3984375" style="143" bestFit="1" customWidth="1"/>
    <col min="5390" max="5390" width="14.69921875" style="143" bestFit="1" customWidth="1"/>
    <col min="5391" max="5391" width="21.3984375" style="143" bestFit="1" customWidth="1"/>
    <col min="5392" max="5392" width="14.69921875" style="143" bestFit="1" customWidth="1"/>
    <col min="5393" max="5393" width="21.3984375" style="143" bestFit="1" customWidth="1"/>
    <col min="5394" max="5394" width="14.69921875" style="143" bestFit="1" customWidth="1"/>
    <col min="5395" max="5395" width="21.3984375" style="143" bestFit="1" customWidth="1"/>
    <col min="5396" max="5396" width="16.59765625" style="143" bestFit="1" customWidth="1"/>
    <col min="5397" max="5397" width="14.09765625" style="143" bestFit="1" customWidth="1"/>
    <col min="5398" max="5398" width="16.59765625" style="143" bestFit="1" customWidth="1"/>
    <col min="5399" max="5399" width="14.09765625" style="143" bestFit="1" customWidth="1"/>
    <col min="5400" max="5400" width="14.3984375" style="143" bestFit="1" customWidth="1"/>
    <col min="5401" max="5401" width="14.59765625" style="143" customWidth="1"/>
    <col min="5402" max="5402" width="13.8984375" style="143" bestFit="1" customWidth="1"/>
    <col min="5403" max="5403" width="14.59765625" style="143" customWidth="1"/>
    <col min="5404" max="5640" width="9" style="143"/>
    <col min="5641" max="5641" width="14.09765625" style="143" customWidth="1"/>
    <col min="5642" max="5642" width="14.69921875" style="143" bestFit="1" customWidth="1"/>
    <col min="5643" max="5643" width="21.3984375" style="143" bestFit="1" customWidth="1"/>
    <col min="5644" max="5644" width="14.69921875" style="143" bestFit="1" customWidth="1"/>
    <col min="5645" max="5645" width="21.3984375" style="143" bestFit="1" customWidth="1"/>
    <col min="5646" max="5646" width="14.69921875" style="143" bestFit="1" customWidth="1"/>
    <col min="5647" max="5647" width="21.3984375" style="143" bestFit="1" customWidth="1"/>
    <col min="5648" max="5648" width="14.69921875" style="143" bestFit="1" customWidth="1"/>
    <col min="5649" max="5649" width="21.3984375" style="143" bestFit="1" customWidth="1"/>
    <col min="5650" max="5650" width="14.69921875" style="143" bestFit="1" customWidth="1"/>
    <col min="5651" max="5651" width="21.3984375" style="143" bestFit="1" customWidth="1"/>
    <col min="5652" max="5652" width="16.59765625" style="143" bestFit="1" customWidth="1"/>
    <col min="5653" max="5653" width="14.09765625" style="143" bestFit="1" customWidth="1"/>
    <col min="5654" max="5654" width="16.59765625" style="143" bestFit="1" customWidth="1"/>
    <col min="5655" max="5655" width="14.09765625" style="143" bestFit="1" customWidth="1"/>
    <col min="5656" max="5656" width="14.3984375" style="143" bestFit="1" customWidth="1"/>
    <col min="5657" max="5657" width="14.59765625" style="143" customWidth="1"/>
    <col min="5658" max="5658" width="13.8984375" style="143" bestFit="1" customWidth="1"/>
    <col min="5659" max="5659" width="14.59765625" style="143" customWidth="1"/>
    <col min="5660" max="5896" width="9" style="143"/>
    <col min="5897" max="5897" width="14.09765625" style="143" customWidth="1"/>
    <col min="5898" max="5898" width="14.69921875" style="143" bestFit="1" customWidth="1"/>
    <col min="5899" max="5899" width="21.3984375" style="143" bestFit="1" customWidth="1"/>
    <col min="5900" max="5900" width="14.69921875" style="143" bestFit="1" customWidth="1"/>
    <col min="5901" max="5901" width="21.3984375" style="143" bestFit="1" customWidth="1"/>
    <col min="5902" max="5902" width="14.69921875" style="143" bestFit="1" customWidth="1"/>
    <col min="5903" max="5903" width="21.3984375" style="143" bestFit="1" customWidth="1"/>
    <col min="5904" max="5904" width="14.69921875" style="143" bestFit="1" customWidth="1"/>
    <col min="5905" max="5905" width="21.3984375" style="143" bestFit="1" customWidth="1"/>
    <col min="5906" max="5906" width="14.69921875" style="143" bestFit="1" customWidth="1"/>
    <col min="5907" max="5907" width="21.3984375" style="143" bestFit="1" customWidth="1"/>
    <col min="5908" max="5908" width="16.59765625" style="143" bestFit="1" customWidth="1"/>
    <col min="5909" max="5909" width="14.09765625" style="143" bestFit="1" customWidth="1"/>
    <col min="5910" max="5910" width="16.59765625" style="143" bestFit="1" customWidth="1"/>
    <col min="5911" max="5911" width="14.09765625" style="143" bestFit="1" customWidth="1"/>
    <col min="5912" max="5912" width="14.3984375" style="143" bestFit="1" customWidth="1"/>
    <col min="5913" max="5913" width="14.59765625" style="143" customWidth="1"/>
    <col min="5914" max="5914" width="13.8984375" style="143" bestFit="1" customWidth="1"/>
    <col min="5915" max="5915" width="14.59765625" style="143" customWidth="1"/>
    <col min="5916" max="6152" width="9" style="143"/>
    <col min="6153" max="6153" width="14.09765625" style="143" customWidth="1"/>
    <col min="6154" max="6154" width="14.69921875" style="143" bestFit="1" customWidth="1"/>
    <col min="6155" max="6155" width="21.3984375" style="143" bestFit="1" customWidth="1"/>
    <col min="6156" max="6156" width="14.69921875" style="143" bestFit="1" customWidth="1"/>
    <col min="6157" max="6157" width="21.3984375" style="143" bestFit="1" customWidth="1"/>
    <col min="6158" max="6158" width="14.69921875" style="143" bestFit="1" customWidth="1"/>
    <col min="6159" max="6159" width="21.3984375" style="143" bestFit="1" customWidth="1"/>
    <col min="6160" max="6160" width="14.69921875" style="143" bestFit="1" customWidth="1"/>
    <col min="6161" max="6161" width="21.3984375" style="143" bestFit="1" customWidth="1"/>
    <col min="6162" max="6162" width="14.69921875" style="143" bestFit="1" customWidth="1"/>
    <col min="6163" max="6163" width="21.3984375" style="143" bestFit="1" customWidth="1"/>
    <col min="6164" max="6164" width="16.59765625" style="143" bestFit="1" customWidth="1"/>
    <col min="6165" max="6165" width="14.09765625" style="143" bestFit="1" customWidth="1"/>
    <col min="6166" max="6166" width="16.59765625" style="143" bestFit="1" customWidth="1"/>
    <col min="6167" max="6167" width="14.09765625" style="143" bestFit="1" customWidth="1"/>
    <col min="6168" max="6168" width="14.3984375" style="143" bestFit="1" customWidth="1"/>
    <col min="6169" max="6169" width="14.59765625" style="143" customWidth="1"/>
    <col min="6170" max="6170" width="13.8984375" style="143" bestFit="1" customWidth="1"/>
    <col min="6171" max="6171" width="14.59765625" style="143" customWidth="1"/>
    <col min="6172" max="6408" width="9" style="143"/>
    <col min="6409" max="6409" width="14.09765625" style="143" customWidth="1"/>
    <col min="6410" max="6410" width="14.69921875" style="143" bestFit="1" customWidth="1"/>
    <col min="6411" max="6411" width="21.3984375" style="143" bestFit="1" customWidth="1"/>
    <col min="6412" max="6412" width="14.69921875" style="143" bestFit="1" customWidth="1"/>
    <col min="6413" max="6413" width="21.3984375" style="143" bestFit="1" customWidth="1"/>
    <col min="6414" max="6414" width="14.69921875" style="143" bestFit="1" customWidth="1"/>
    <col min="6415" max="6415" width="21.3984375" style="143" bestFit="1" customWidth="1"/>
    <col min="6416" max="6416" width="14.69921875" style="143" bestFit="1" customWidth="1"/>
    <col min="6417" max="6417" width="21.3984375" style="143" bestFit="1" customWidth="1"/>
    <col min="6418" max="6418" width="14.69921875" style="143" bestFit="1" customWidth="1"/>
    <col min="6419" max="6419" width="21.3984375" style="143" bestFit="1" customWidth="1"/>
    <col min="6420" max="6420" width="16.59765625" style="143" bestFit="1" customWidth="1"/>
    <col min="6421" max="6421" width="14.09765625" style="143" bestFit="1" customWidth="1"/>
    <col min="6422" max="6422" width="16.59765625" style="143" bestFit="1" customWidth="1"/>
    <col min="6423" max="6423" width="14.09765625" style="143" bestFit="1" customWidth="1"/>
    <col min="6424" max="6424" width="14.3984375" style="143" bestFit="1" customWidth="1"/>
    <col min="6425" max="6425" width="14.59765625" style="143" customWidth="1"/>
    <col min="6426" max="6426" width="13.8984375" style="143" bestFit="1" customWidth="1"/>
    <col min="6427" max="6427" width="14.59765625" style="143" customWidth="1"/>
    <col min="6428" max="6664" width="9" style="143"/>
    <col min="6665" max="6665" width="14.09765625" style="143" customWidth="1"/>
    <col min="6666" max="6666" width="14.69921875" style="143" bestFit="1" customWidth="1"/>
    <col min="6667" max="6667" width="21.3984375" style="143" bestFit="1" customWidth="1"/>
    <col min="6668" max="6668" width="14.69921875" style="143" bestFit="1" customWidth="1"/>
    <col min="6669" max="6669" width="21.3984375" style="143" bestFit="1" customWidth="1"/>
    <col min="6670" max="6670" width="14.69921875" style="143" bestFit="1" customWidth="1"/>
    <col min="6671" max="6671" width="21.3984375" style="143" bestFit="1" customWidth="1"/>
    <col min="6672" max="6672" width="14.69921875" style="143" bestFit="1" customWidth="1"/>
    <col min="6673" max="6673" width="21.3984375" style="143" bestFit="1" customWidth="1"/>
    <col min="6674" max="6674" width="14.69921875" style="143" bestFit="1" customWidth="1"/>
    <col min="6675" max="6675" width="21.3984375" style="143" bestFit="1" customWidth="1"/>
    <col min="6676" max="6676" width="16.59765625" style="143" bestFit="1" customWidth="1"/>
    <col min="6677" max="6677" width="14.09765625" style="143" bestFit="1" customWidth="1"/>
    <col min="6678" max="6678" width="16.59765625" style="143" bestFit="1" customWidth="1"/>
    <col min="6679" max="6679" width="14.09765625" style="143" bestFit="1" customWidth="1"/>
    <col min="6680" max="6680" width="14.3984375" style="143" bestFit="1" customWidth="1"/>
    <col min="6681" max="6681" width="14.59765625" style="143" customWidth="1"/>
    <col min="6682" max="6682" width="13.8984375" style="143" bestFit="1" customWidth="1"/>
    <col min="6683" max="6683" width="14.59765625" style="143" customWidth="1"/>
    <col min="6684" max="6920" width="9" style="143"/>
    <col min="6921" max="6921" width="14.09765625" style="143" customWidth="1"/>
    <col min="6922" max="6922" width="14.69921875" style="143" bestFit="1" customWidth="1"/>
    <col min="6923" max="6923" width="21.3984375" style="143" bestFit="1" customWidth="1"/>
    <col min="6924" max="6924" width="14.69921875" style="143" bestFit="1" customWidth="1"/>
    <col min="6925" max="6925" width="21.3984375" style="143" bestFit="1" customWidth="1"/>
    <col min="6926" max="6926" width="14.69921875" style="143" bestFit="1" customWidth="1"/>
    <col min="6927" max="6927" width="21.3984375" style="143" bestFit="1" customWidth="1"/>
    <col min="6928" max="6928" width="14.69921875" style="143" bestFit="1" customWidth="1"/>
    <col min="6929" max="6929" width="21.3984375" style="143" bestFit="1" customWidth="1"/>
    <col min="6930" max="6930" width="14.69921875" style="143" bestFit="1" customWidth="1"/>
    <col min="6931" max="6931" width="21.3984375" style="143" bestFit="1" customWidth="1"/>
    <col min="6932" max="6932" width="16.59765625" style="143" bestFit="1" customWidth="1"/>
    <col min="6933" max="6933" width="14.09765625" style="143" bestFit="1" customWidth="1"/>
    <col min="6934" max="6934" width="16.59765625" style="143" bestFit="1" customWidth="1"/>
    <col min="6935" max="6935" width="14.09765625" style="143" bestFit="1" customWidth="1"/>
    <col min="6936" max="6936" width="14.3984375" style="143" bestFit="1" customWidth="1"/>
    <col min="6937" max="6937" width="14.59765625" style="143" customWidth="1"/>
    <col min="6938" max="6938" width="13.8984375" style="143" bestFit="1" customWidth="1"/>
    <col min="6939" max="6939" width="14.59765625" style="143" customWidth="1"/>
    <col min="6940" max="7176" width="9" style="143"/>
    <col min="7177" max="7177" width="14.09765625" style="143" customWidth="1"/>
    <col min="7178" max="7178" width="14.69921875" style="143" bestFit="1" customWidth="1"/>
    <col min="7179" max="7179" width="21.3984375" style="143" bestFit="1" customWidth="1"/>
    <col min="7180" max="7180" width="14.69921875" style="143" bestFit="1" customWidth="1"/>
    <col min="7181" max="7181" width="21.3984375" style="143" bestFit="1" customWidth="1"/>
    <col min="7182" max="7182" width="14.69921875" style="143" bestFit="1" customWidth="1"/>
    <col min="7183" max="7183" width="21.3984375" style="143" bestFit="1" customWidth="1"/>
    <col min="7184" max="7184" width="14.69921875" style="143" bestFit="1" customWidth="1"/>
    <col min="7185" max="7185" width="21.3984375" style="143" bestFit="1" customWidth="1"/>
    <col min="7186" max="7186" width="14.69921875" style="143" bestFit="1" customWidth="1"/>
    <col min="7187" max="7187" width="21.3984375" style="143" bestFit="1" customWidth="1"/>
    <col min="7188" max="7188" width="16.59765625" style="143" bestFit="1" customWidth="1"/>
    <col min="7189" max="7189" width="14.09765625" style="143" bestFit="1" customWidth="1"/>
    <col min="7190" max="7190" width="16.59765625" style="143" bestFit="1" customWidth="1"/>
    <col min="7191" max="7191" width="14.09765625" style="143" bestFit="1" customWidth="1"/>
    <col min="7192" max="7192" width="14.3984375" style="143" bestFit="1" customWidth="1"/>
    <col min="7193" max="7193" width="14.59765625" style="143" customWidth="1"/>
    <col min="7194" max="7194" width="13.8984375" style="143" bestFit="1" customWidth="1"/>
    <col min="7195" max="7195" width="14.59765625" style="143" customWidth="1"/>
    <col min="7196" max="7432" width="9" style="143"/>
    <col min="7433" max="7433" width="14.09765625" style="143" customWidth="1"/>
    <col min="7434" max="7434" width="14.69921875" style="143" bestFit="1" customWidth="1"/>
    <col min="7435" max="7435" width="21.3984375" style="143" bestFit="1" customWidth="1"/>
    <col min="7436" max="7436" width="14.69921875" style="143" bestFit="1" customWidth="1"/>
    <col min="7437" max="7437" width="21.3984375" style="143" bestFit="1" customWidth="1"/>
    <col min="7438" max="7438" width="14.69921875" style="143" bestFit="1" customWidth="1"/>
    <col min="7439" max="7439" width="21.3984375" style="143" bestFit="1" customWidth="1"/>
    <col min="7440" max="7440" width="14.69921875" style="143" bestFit="1" customWidth="1"/>
    <col min="7441" max="7441" width="21.3984375" style="143" bestFit="1" customWidth="1"/>
    <col min="7442" max="7442" width="14.69921875" style="143" bestFit="1" customWidth="1"/>
    <col min="7443" max="7443" width="21.3984375" style="143" bestFit="1" customWidth="1"/>
    <col min="7444" max="7444" width="16.59765625" style="143" bestFit="1" customWidth="1"/>
    <col min="7445" max="7445" width="14.09765625" style="143" bestFit="1" customWidth="1"/>
    <col min="7446" max="7446" width="16.59765625" style="143" bestFit="1" customWidth="1"/>
    <col min="7447" max="7447" width="14.09765625" style="143" bestFit="1" customWidth="1"/>
    <col min="7448" max="7448" width="14.3984375" style="143" bestFit="1" customWidth="1"/>
    <col min="7449" max="7449" width="14.59765625" style="143" customWidth="1"/>
    <col min="7450" max="7450" width="13.8984375" style="143" bestFit="1" customWidth="1"/>
    <col min="7451" max="7451" width="14.59765625" style="143" customWidth="1"/>
    <col min="7452" max="7688" width="9" style="143"/>
    <col min="7689" max="7689" width="14.09765625" style="143" customWidth="1"/>
    <col min="7690" max="7690" width="14.69921875" style="143" bestFit="1" customWidth="1"/>
    <col min="7691" max="7691" width="21.3984375" style="143" bestFit="1" customWidth="1"/>
    <col min="7692" max="7692" width="14.69921875" style="143" bestFit="1" customWidth="1"/>
    <col min="7693" max="7693" width="21.3984375" style="143" bestFit="1" customWidth="1"/>
    <col min="7694" max="7694" width="14.69921875" style="143" bestFit="1" customWidth="1"/>
    <col min="7695" max="7695" width="21.3984375" style="143" bestFit="1" customWidth="1"/>
    <col min="7696" max="7696" width="14.69921875" style="143" bestFit="1" customWidth="1"/>
    <col min="7697" max="7697" width="21.3984375" style="143" bestFit="1" customWidth="1"/>
    <col min="7698" max="7698" width="14.69921875" style="143" bestFit="1" customWidth="1"/>
    <col min="7699" max="7699" width="21.3984375" style="143" bestFit="1" customWidth="1"/>
    <col min="7700" max="7700" width="16.59765625" style="143" bestFit="1" customWidth="1"/>
    <col min="7701" max="7701" width="14.09765625" style="143" bestFit="1" customWidth="1"/>
    <col min="7702" max="7702" width="16.59765625" style="143" bestFit="1" customWidth="1"/>
    <col min="7703" max="7703" width="14.09765625" style="143" bestFit="1" customWidth="1"/>
    <col min="7704" max="7704" width="14.3984375" style="143" bestFit="1" customWidth="1"/>
    <col min="7705" max="7705" width="14.59765625" style="143" customWidth="1"/>
    <col min="7706" max="7706" width="13.8984375" style="143" bestFit="1" customWidth="1"/>
    <col min="7707" max="7707" width="14.59765625" style="143" customWidth="1"/>
    <col min="7708" max="7944" width="9" style="143"/>
    <col min="7945" max="7945" width="14.09765625" style="143" customWidth="1"/>
    <col min="7946" max="7946" width="14.69921875" style="143" bestFit="1" customWidth="1"/>
    <col min="7947" max="7947" width="21.3984375" style="143" bestFit="1" customWidth="1"/>
    <col min="7948" max="7948" width="14.69921875" style="143" bestFit="1" customWidth="1"/>
    <col min="7949" max="7949" width="21.3984375" style="143" bestFit="1" customWidth="1"/>
    <col min="7950" max="7950" width="14.69921875" style="143" bestFit="1" customWidth="1"/>
    <col min="7951" max="7951" width="21.3984375" style="143" bestFit="1" customWidth="1"/>
    <col min="7952" max="7952" width="14.69921875" style="143" bestFit="1" customWidth="1"/>
    <col min="7953" max="7953" width="21.3984375" style="143" bestFit="1" customWidth="1"/>
    <col min="7954" max="7954" width="14.69921875" style="143" bestFit="1" customWidth="1"/>
    <col min="7955" max="7955" width="21.3984375" style="143" bestFit="1" customWidth="1"/>
    <col min="7956" max="7956" width="16.59765625" style="143" bestFit="1" customWidth="1"/>
    <col min="7957" max="7957" width="14.09765625" style="143" bestFit="1" customWidth="1"/>
    <col min="7958" max="7958" width="16.59765625" style="143" bestFit="1" customWidth="1"/>
    <col min="7959" max="7959" width="14.09765625" style="143" bestFit="1" customWidth="1"/>
    <col min="7960" max="7960" width="14.3984375" style="143" bestFit="1" customWidth="1"/>
    <col min="7961" max="7961" width="14.59765625" style="143" customWidth="1"/>
    <col min="7962" max="7962" width="13.8984375" style="143" bestFit="1" customWidth="1"/>
    <col min="7963" max="7963" width="14.59765625" style="143" customWidth="1"/>
    <col min="7964" max="8200" width="9" style="143"/>
    <col min="8201" max="8201" width="14.09765625" style="143" customWidth="1"/>
    <col min="8202" max="8202" width="14.69921875" style="143" bestFit="1" customWidth="1"/>
    <col min="8203" max="8203" width="21.3984375" style="143" bestFit="1" customWidth="1"/>
    <col min="8204" max="8204" width="14.69921875" style="143" bestFit="1" customWidth="1"/>
    <col min="8205" max="8205" width="21.3984375" style="143" bestFit="1" customWidth="1"/>
    <col min="8206" max="8206" width="14.69921875" style="143" bestFit="1" customWidth="1"/>
    <col min="8207" max="8207" width="21.3984375" style="143" bestFit="1" customWidth="1"/>
    <col min="8208" max="8208" width="14.69921875" style="143" bestFit="1" customWidth="1"/>
    <col min="8209" max="8209" width="21.3984375" style="143" bestFit="1" customWidth="1"/>
    <col min="8210" max="8210" width="14.69921875" style="143" bestFit="1" customWidth="1"/>
    <col min="8211" max="8211" width="21.3984375" style="143" bestFit="1" customWidth="1"/>
    <col min="8212" max="8212" width="16.59765625" style="143" bestFit="1" customWidth="1"/>
    <col min="8213" max="8213" width="14.09765625" style="143" bestFit="1" customWidth="1"/>
    <col min="8214" max="8214" width="16.59765625" style="143" bestFit="1" customWidth="1"/>
    <col min="8215" max="8215" width="14.09765625" style="143" bestFit="1" customWidth="1"/>
    <col min="8216" max="8216" width="14.3984375" style="143" bestFit="1" customWidth="1"/>
    <col min="8217" max="8217" width="14.59765625" style="143" customWidth="1"/>
    <col min="8218" max="8218" width="13.8984375" style="143" bestFit="1" customWidth="1"/>
    <col min="8219" max="8219" width="14.59765625" style="143" customWidth="1"/>
    <col min="8220" max="8456" width="9" style="143"/>
    <col min="8457" max="8457" width="14.09765625" style="143" customWidth="1"/>
    <col min="8458" max="8458" width="14.69921875" style="143" bestFit="1" customWidth="1"/>
    <col min="8459" max="8459" width="21.3984375" style="143" bestFit="1" customWidth="1"/>
    <col min="8460" max="8460" width="14.69921875" style="143" bestFit="1" customWidth="1"/>
    <col min="8461" max="8461" width="21.3984375" style="143" bestFit="1" customWidth="1"/>
    <col min="8462" max="8462" width="14.69921875" style="143" bestFit="1" customWidth="1"/>
    <col min="8463" max="8463" width="21.3984375" style="143" bestFit="1" customWidth="1"/>
    <col min="8464" max="8464" width="14.69921875" style="143" bestFit="1" customWidth="1"/>
    <col min="8465" max="8465" width="21.3984375" style="143" bestFit="1" customWidth="1"/>
    <col min="8466" max="8466" width="14.69921875" style="143" bestFit="1" customWidth="1"/>
    <col min="8467" max="8467" width="21.3984375" style="143" bestFit="1" customWidth="1"/>
    <col min="8468" max="8468" width="16.59765625" style="143" bestFit="1" customWidth="1"/>
    <col min="8469" max="8469" width="14.09765625" style="143" bestFit="1" customWidth="1"/>
    <col min="8470" max="8470" width="16.59765625" style="143" bestFit="1" customWidth="1"/>
    <col min="8471" max="8471" width="14.09765625" style="143" bestFit="1" customWidth="1"/>
    <col min="8472" max="8472" width="14.3984375" style="143" bestFit="1" customWidth="1"/>
    <col min="8473" max="8473" width="14.59765625" style="143" customWidth="1"/>
    <col min="8474" max="8474" width="13.8984375" style="143" bestFit="1" customWidth="1"/>
    <col min="8475" max="8475" width="14.59765625" style="143" customWidth="1"/>
    <col min="8476" max="8712" width="9" style="143"/>
    <col min="8713" max="8713" width="14.09765625" style="143" customWidth="1"/>
    <col min="8714" max="8714" width="14.69921875" style="143" bestFit="1" customWidth="1"/>
    <col min="8715" max="8715" width="21.3984375" style="143" bestFit="1" customWidth="1"/>
    <col min="8716" max="8716" width="14.69921875" style="143" bestFit="1" customWidth="1"/>
    <col min="8717" max="8717" width="21.3984375" style="143" bestFit="1" customWidth="1"/>
    <col min="8718" max="8718" width="14.69921875" style="143" bestFit="1" customWidth="1"/>
    <col min="8719" max="8719" width="21.3984375" style="143" bestFit="1" customWidth="1"/>
    <col min="8720" max="8720" width="14.69921875" style="143" bestFit="1" customWidth="1"/>
    <col min="8721" max="8721" width="21.3984375" style="143" bestFit="1" customWidth="1"/>
    <col min="8722" max="8722" width="14.69921875" style="143" bestFit="1" customWidth="1"/>
    <col min="8723" max="8723" width="21.3984375" style="143" bestFit="1" customWidth="1"/>
    <col min="8724" max="8724" width="16.59765625" style="143" bestFit="1" customWidth="1"/>
    <col min="8725" max="8725" width="14.09765625" style="143" bestFit="1" customWidth="1"/>
    <col min="8726" max="8726" width="16.59765625" style="143" bestFit="1" customWidth="1"/>
    <col min="8727" max="8727" width="14.09765625" style="143" bestFit="1" customWidth="1"/>
    <col min="8728" max="8728" width="14.3984375" style="143" bestFit="1" customWidth="1"/>
    <col min="8729" max="8729" width="14.59765625" style="143" customWidth="1"/>
    <col min="8730" max="8730" width="13.8984375" style="143" bestFit="1" customWidth="1"/>
    <col min="8731" max="8731" width="14.59765625" style="143" customWidth="1"/>
    <col min="8732" max="8968" width="9" style="143"/>
    <col min="8969" max="8969" width="14.09765625" style="143" customWidth="1"/>
    <col min="8970" max="8970" width="14.69921875" style="143" bestFit="1" customWidth="1"/>
    <col min="8971" max="8971" width="21.3984375" style="143" bestFit="1" customWidth="1"/>
    <col min="8972" max="8972" width="14.69921875" style="143" bestFit="1" customWidth="1"/>
    <col min="8973" max="8973" width="21.3984375" style="143" bestFit="1" customWidth="1"/>
    <col min="8974" max="8974" width="14.69921875" style="143" bestFit="1" customWidth="1"/>
    <col min="8975" max="8975" width="21.3984375" style="143" bestFit="1" customWidth="1"/>
    <col min="8976" max="8976" width="14.69921875" style="143" bestFit="1" customWidth="1"/>
    <col min="8977" max="8977" width="21.3984375" style="143" bestFit="1" customWidth="1"/>
    <col min="8978" max="8978" width="14.69921875" style="143" bestFit="1" customWidth="1"/>
    <col min="8979" max="8979" width="21.3984375" style="143" bestFit="1" customWidth="1"/>
    <col min="8980" max="8980" width="16.59765625" style="143" bestFit="1" customWidth="1"/>
    <col min="8981" max="8981" width="14.09765625" style="143" bestFit="1" customWidth="1"/>
    <col min="8982" max="8982" width="16.59765625" style="143" bestFit="1" customWidth="1"/>
    <col min="8983" max="8983" width="14.09765625" style="143" bestFit="1" customWidth="1"/>
    <col min="8984" max="8984" width="14.3984375" style="143" bestFit="1" customWidth="1"/>
    <col min="8985" max="8985" width="14.59765625" style="143" customWidth="1"/>
    <col min="8986" max="8986" width="13.8984375" style="143" bestFit="1" customWidth="1"/>
    <col min="8987" max="8987" width="14.59765625" style="143" customWidth="1"/>
    <col min="8988" max="9224" width="9" style="143"/>
    <col min="9225" max="9225" width="14.09765625" style="143" customWidth="1"/>
    <col min="9226" max="9226" width="14.69921875" style="143" bestFit="1" customWidth="1"/>
    <col min="9227" max="9227" width="21.3984375" style="143" bestFit="1" customWidth="1"/>
    <col min="9228" max="9228" width="14.69921875" style="143" bestFit="1" customWidth="1"/>
    <col min="9229" max="9229" width="21.3984375" style="143" bestFit="1" customWidth="1"/>
    <col min="9230" max="9230" width="14.69921875" style="143" bestFit="1" customWidth="1"/>
    <col min="9231" max="9231" width="21.3984375" style="143" bestFit="1" customWidth="1"/>
    <col min="9232" max="9232" width="14.69921875" style="143" bestFit="1" customWidth="1"/>
    <col min="9233" max="9233" width="21.3984375" style="143" bestFit="1" customWidth="1"/>
    <col min="9234" max="9234" width="14.69921875" style="143" bestFit="1" customWidth="1"/>
    <col min="9235" max="9235" width="21.3984375" style="143" bestFit="1" customWidth="1"/>
    <col min="9236" max="9236" width="16.59765625" style="143" bestFit="1" customWidth="1"/>
    <col min="9237" max="9237" width="14.09765625" style="143" bestFit="1" customWidth="1"/>
    <col min="9238" max="9238" width="16.59765625" style="143" bestFit="1" customWidth="1"/>
    <col min="9239" max="9239" width="14.09765625" style="143" bestFit="1" customWidth="1"/>
    <col min="9240" max="9240" width="14.3984375" style="143" bestFit="1" customWidth="1"/>
    <col min="9241" max="9241" width="14.59765625" style="143" customWidth="1"/>
    <col min="9242" max="9242" width="13.8984375" style="143" bestFit="1" customWidth="1"/>
    <col min="9243" max="9243" width="14.59765625" style="143" customWidth="1"/>
    <col min="9244" max="9480" width="9" style="143"/>
    <col min="9481" max="9481" width="14.09765625" style="143" customWidth="1"/>
    <col min="9482" max="9482" width="14.69921875" style="143" bestFit="1" customWidth="1"/>
    <col min="9483" max="9483" width="21.3984375" style="143" bestFit="1" customWidth="1"/>
    <col min="9484" max="9484" width="14.69921875" style="143" bestFit="1" customWidth="1"/>
    <col min="9485" max="9485" width="21.3984375" style="143" bestFit="1" customWidth="1"/>
    <col min="9486" max="9486" width="14.69921875" style="143" bestFit="1" customWidth="1"/>
    <col min="9487" max="9487" width="21.3984375" style="143" bestFit="1" customWidth="1"/>
    <col min="9488" max="9488" width="14.69921875" style="143" bestFit="1" customWidth="1"/>
    <col min="9489" max="9489" width="21.3984375" style="143" bestFit="1" customWidth="1"/>
    <col min="9490" max="9490" width="14.69921875" style="143" bestFit="1" customWidth="1"/>
    <col min="9491" max="9491" width="21.3984375" style="143" bestFit="1" customWidth="1"/>
    <col min="9492" max="9492" width="16.59765625" style="143" bestFit="1" customWidth="1"/>
    <col min="9493" max="9493" width="14.09765625" style="143" bestFit="1" customWidth="1"/>
    <col min="9494" max="9494" width="16.59765625" style="143" bestFit="1" customWidth="1"/>
    <col min="9495" max="9495" width="14.09765625" style="143" bestFit="1" customWidth="1"/>
    <col min="9496" max="9496" width="14.3984375" style="143" bestFit="1" customWidth="1"/>
    <col min="9497" max="9497" width="14.59765625" style="143" customWidth="1"/>
    <col min="9498" max="9498" width="13.8984375" style="143" bestFit="1" customWidth="1"/>
    <col min="9499" max="9499" width="14.59765625" style="143" customWidth="1"/>
    <col min="9500" max="9736" width="9" style="143"/>
    <col min="9737" max="9737" width="14.09765625" style="143" customWidth="1"/>
    <col min="9738" max="9738" width="14.69921875" style="143" bestFit="1" customWidth="1"/>
    <col min="9739" max="9739" width="21.3984375" style="143" bestFit="1" customWidth="1"/>
    <col min="9740" max="9740" width="14.69921875" style="143" bestFit="1" customWidth="1"/>
    <col min="9741" max="9741" width="21.3984375" style="143" bestFit="1" customWidth="1"/>
    <col min="9742" max="9742" width="14.69921875" style="143" bestFit="1" customWidth="1"/>
    <col min="9743" max="9743" width="21.3984375" style="143" bestFit="1" customWidth="1"/>
    <col min="9744" max="9744" width="14.69921875" style="143" bestFit="1" customWidth="1"/>
    <col min="9745" max="9745" width="21.3984375" style="143" bestFit="1" customWidth="1"/>
    <col min="9746" max="9746" width="14.69921875" style="143" bestFit="1" customWidth="1"/>
    <col min="9747" max="9747" width="21.3984375" style="143" bestFit="1" customWidth="1"/>
    <col min="9748" max="9748" width="16.59765625" style="143" bestFit="1" customWidth="1"/>
    <col min="9749" max="9749" width="14.09765625" style="143" bestFit="1" customWidth="1"/>
    <col min="9750" max="9750" width="16.59765625" style="143" bestFit="1" customWidth="1"/>
    <col min="9751" max="9751" width="14.09765625" style="143" bestFit="1" customWidth="1"/>
    <col min="9752" max="9752" width="14.3984375" style="143" bestFit="1" customWidth="1"/>
    <col min="9753" max="9753" width="14.59765625" style="143" customWidth="1"/>
    <col min="9754" max="9754" width="13.8984375" style="143" bestFit="1" customWidth="1"/>
    <col min="9755" max="9755" width="14.59765625" style="143" customWidth="1"/>
    <col min="9756" max="9992" width="9" style="143"/>
    <col min="9993" max="9993" width="14.09765625" style="143" customWidth="1"/>
    <col min="9994" max="9994" width="14.69921875" style="143" bestFit="1" customWidth="1"/>
    <col min="9995" max="9995" width="21.3984375" style="143" bestFit="1" customWidth="1"/>
    <col min="9996" max="9996" width="14.69921875" style="143" bestFit="1" customWidth="1"/>
    <col min="9997" max="9997" width="21.3984375" style="143" bestFit="1" customWidth="1"/>
    <col min="9998" max="9998" width="14.69921875" style="143" bestFit="1" customWidth="1"/>
    <col min="9999" max="9999" width="21.3984375" style="143" bestFit="1" customWidth="1"/>
    <col min="10000" max="10000" width="14.69921875" style="143" bestFit="1" customWidth="1"/>
    <col min="10001" max="10001" width="21.3984375" style="143" bestFit="1" customWidth="1"/>
    <col min="10002" max="10002" width="14.69921875" style="143" bestFit="1" customWidth="1"/>
    <col min="10003" max="10003" width="21.3984375" style="143" bestFit="1" customWidth="1"/>
    <col min="10004" max="10004" width="16.59765625" style="143" bestFit="1" customWidth="1"/>
    <col min="10005" max="10005" width="14.09765625" style="143" bestFit="1" customWidth="1"/>
    <col min="10006" max="10006" width="16.59765625" style="143" bestFit="1" customWidth="1"/>
    <col min="10007" max="10007" width="14.09765625" style="143" bestFit="1" customWidth="1"/>
    <col min="10008" max="10008" width="14.3984375" style="143" bestFit="1" customWidth="1"/>
    <col min="10009" max="10009" width="14.59765625" style="143" customWidth="1"/>
    <col min="10010" max="10010" width="13.8984375" style="143" bestFit="1" customWidth="1"/>
    <col min="10011" max="10011" width="14.59765625" style="143" customWidth="1"/>
    <col min="10012" max="10248" width="9" style="143"/>
    <col min="10249" max="10249" width="14.09765625" style="143" customWidth="1"/>
    <col min="10250" max="10250" width="14.69921875" style="143" bestFit="1" customWidth="1"/>
    <col min="10251" max="10251" width="21.3984375" style="143" bestFit="1" customWidth="1"/>
    <col min="10252" max="10252" width="14.69921875" style="143" bestFit="1" customWidth="1"/>
    <col min="10253" max="10253" width="21.3984375" style="143" bestFit="1" customWidth="1"/>
    <col min="10254" max="10254" width="14.69921875" style="143" bestFit="1" customWidth="1"/>
    <col min="10255" max="10255" width="21.3984375" style="143" bestFit="1" customWidth="1"/>
    <col min="10256" max="10256" width="14.69921875" style="143" bestFit="1" customWidth="1"/>
    <col min="10257" max="10257" width="21.3984375" style="143" bestFit="1" customWidth="1"/>
    <col min="10258" max="10258" width="14.69921875" style="143" bestFit="1" customWidth="1"/>
    <col min="10259" max="10259" width="21.3984375" style="143" bestFit="1" customWidth="1"/>
    <col min="10260" max="10260" width="16.59765625" style="143" bestFit="1" customWidth="1"/>
    <col min="10261" max="10261" width="14.09765625" style="143" bestFit="1" customWidth="1"/>
    <col min="10262" max="10262" width="16.59765625" style="143" bestFit="1" customWidth="1"/>
    <col min="10263" max="10263" width="14.09765625" style="143" bestFit="1" customWidth="1"/>
    <col min="10264" max="10264" width="14.3984375" style="143" bestFit="1" customWidth="1"/>
    <col min="10265" max="10265" width="14.59765625" style="143" customWidth="1"/>
    <col min="10266" max="10266" width="13.8984375" style="143" bestFit="1" customWidth="1"/>
    <col min="10267" max="10267" width="14.59765625" style="143" customWidth="1"/>
    <col min="10268" max="10504" width="9" style="143"/>
    <col min="10505" max="10505" width="14.09765625" style="143" customWidth="1"/>
    <col min="10506" max="10506" width="14.69921875" style="143" bestFit="1" customWidth="1"/>
    <col min="10507" max="10507" width="21.3984375" style="143" bestFit="1" customWidth="1"/>
    <col min="10508" max="10508" width="14.69921875" style="143" bestFit="1" customWidth="1"/>
    <col min="10509" max="10509" width="21.3984375" style="143" bestFit="1" customWidth="1"/>
    <col min="10510" max="10510" width="14.69921875" style="143" bestFit="1" customWidth="1"/>
    <col min="10511" max="10511" width="21.3984375" style="143" bestFit="1" customWidth="1"/>
    <col min="10512" max="10512" width="14.69921875" style="143" bestFit="1" customWidth="1"/>
    <col min="10513" max="10513" width="21.3984375" style="143" bestFit="1" customWidth="1"/>
    <col min="10514" max="10514" width="14.69921875" style="143" bestFit="1" customWidth="1"/>
    <col min="10515" max="10515" width="21.3984375" style="143" bestFit="1" customWidth="1"/>
    <col min="10516" max="10516" width="16.59765625" style="143" bestFit="1" customWidth="1"/>
    <col min="10517" max="10517" width="14.09765625" style="143" bestFit="1" customWidth="1"/>
    <col min="10518" max="10518" width="16.59765625" style="143" bestFit="1" customWidth="1"/>
    <col min="10519" max="10519" width="14.09765625" style="143" bestFit="1" customWidth="1"/>
    <col min="10520" max="10520" width="14.3984375" style="143" bestFit="1" customWidth="1"/>
    <col min="10521" max="10521" width="14.59765625" style="143" customWidth="1"/>
    <col min="10522" max="10522" width="13.8984375" style="143" bestFit="1" customWidth="1"/>
    <col min="10523" max="10523" width="14.59765625" style="143" customWidth="1"/>
    <col min="10524" max="10760" width="9" style="143"/>
    <col min="10761" max="10761" width="14.09765625" style="143" customWidth="1"/>
    <col min="10762" max="10762" width="14.69921875" style="143" bestFit="1" customWidth="1"/>
    <col min="10763" max="10763" width="21.3984375" style="143" bestFit="1" customWidth="1"/>
    <col min="10764" max="10764" width="14.69921875" style="143" bestFit="1" customWidth="1"/>
    <col min="10765" max="10765" width="21.3984375" style="143" bestFit="1" customWidth="1"/>
    <col min="10766" max="10766" width="14.69921875" style="143" bestFit="1" customWidth="1"/>
    <col min="10767" max="10767" width="21.3984375" style="143" bestFit="1" customWidth="1"/>
    <col min="10768" max="10768" width="14.69921875" style="143" bestFit="1" customWidth="1"/>
    <col min="10769" max="10769" width="21.3984375" style="143" bestFit="1" customWidth="1"/>
    <col min="10770" max="10770" width="14.69921875" style="143" bestFit="1" customWidth="1"/>
    <col min="10771" max="10771" width="21.3984375" style="143" bestFit="1" customWidth="1"/>
    <col min="10772" max="10772" width="16.59765625" style="143" bestFit="1" customWidth="1"/>
    <col min="10773" max="10773" width="14.09765625" style="143" bestFit="1" customWidth="1"/>
    <col min="10774" max="10774" width="16.59765625" style="143" bestFit="1" customWidth="1"/>
    <col min="10775" max="10775" width="14.09765625" style="143" bestFit="1" customWidth="1"/>
    <col min="10776" max="10776" width="14.3984375" style="143" bestFit="1" customWidth="1"/>
    <col min="10777" max="10777" width="14.59765625" style="143" customWidth="1"/>
    <col min="10778" max="10778" width="13.8984375" style="143" bestFit="1" customWidth="1"/>
    <col min="10779" max="10779" width="14.59765625" style="143" customWidth="1"/>
    <col min="10780" max="11016" width="9" style="143"/>
    <col min="11017" max="11017" width="14.09765625" style="143" customWidth="1"/>
    <col min="11018" max="11018" width="14.69921875" style="143" bestFit="1" customWidth="1"/>
    <col min="11019" max="11019" width="21.3984375" style="143" bestFit="1" customWidth="1"/>
    <col min="11020" max="11020" width="14.69921875" style="143" bestFit="1" customWidth="1"/>
    <col min="11021" max="11021" width="21.3984375" style="143" bestFit="1" customWidth="1"/>
    <col min="11022" max="11022" width="14.69921875" style="143" bestFit="1" customWidth="1"/>
    <col min="11023" max="11023" width="21.3984375" style="143" bestFit="1" customWidth="1"/>
    <col min="11024" max="11024" width="14.69921875" style="143" bestFit="1" customWidth="1"/>
    <col min="11025" max="11025" width="21.3984375" style="143" bestFit="1" customWidth="1"/>
    <col min="11026" max="11026" width="14.69921875" style="143" bestFit="1" customWidth="1"/>
    <col min="11027" max="11027" width="21.3984375" style="143" bestFit="1" customWidth="1"/>
    <col min="11028" max="11028" width="16.59765625" style="143" bestFit="1" customWidth="1"/>
    <col min="11029" max="11029" width="14.09765625" style="143" bestFit="1" customWidth="1"/>
    <col min="11030" max="11030" width="16.59765625" style="143" bestFit="1" customWidth="1"/>
    <col min="11031" max="11031" width="14.09765625" style="143" bestFit="1" customWidth="1"/>
    <col min="11032" max="11032" width="14.3984375" style="143" bestFit="1" customWidth="1"/>
    <col min="11033" max="11033" width="14.59765625" style="143" customWidth="1"/>
    <col min="11034" max="11034" width="13.8984375" style="143" bestFit="1" customWidth="1"/>
    <col min="11035" max="11035" width="14.59765625" style="143" customWidth="1"/>
    <col min="11036" max="11272" width="9" style="143"/>
    <col min="11273" max="11273" width="14.09765625" style="143" customWidth="1"/>
    <col min="11274" max="11274" width="14.69921875" style="143" bestFit="1" customWidth="1"/>
    <col min="11275" max="11275" width="21.3984375" style="143" bestFit="1" customWidth="1"/>
    <col min="11276" max="11276" width="14.69921875" style="143" bestFit="1" customWidth="1"/>
    <col min="11277" max="11277" width="21.3984375" style="143" bestFit="1" customWidth="1"/>
    <col min="11278" max="11278" width="14.69921875" style="143" bestFit="1" customWidth="1"/>
    <col min="11279" max="11279" width="21.3984375" style="143" bestFit="1" customWidth="1"/>
    <col min="11280" max="11280" width="14.69921875" style="143" bestFit="1" customWidth="1"/>
    <col min="11281" max="11281" width="21.3984375" style="143" bestFit="1" customWidth="1"/>
    <col min="11282" max="11282" width="14.69921875" style="143" bestFit="1" customWidth="1"/>
    <col min="11283" max="11283" width="21.3984375" style="143" bestFit="1" customWidth="1"/>
    <col min="11284" max="11284" width="16.59765625" style="143" bestFit="1" customWidth="1"/>
    <col min="11285" max="11285" width="14.09765625" style="143" bestFit="1" customWidth="1"/>
    <col min="11286" max="11286" width="16.59765625" style="143" bestFit="1" customWidth="1"/>
    <col min="11287" max="11287" width="14.09765625" style="143" bestFit="1" customWidth="1"/>
    <col min="11288" max="11288" width="14.3984375" style="143" bestFit="1" customWidth="1"/>
    <col min="11289" max="11289" width="14.59765625" style="143" customWidth="1"/>
    <col min="11290" max="11290" width="13.8984375" style="143" bestFit="1" customWidth="1"/>
    <col min="11291" max="11291" width="14.59765625" style="143" customWidth="1"/>
    <col min="11292" max="11528" width="9" style="143"/>
    <col min="11529" max="11529" width="14.09765625" style="143" customWidth="1"/>
    <col min="11530" max="11530" width="14.69921875" style="143" bestFit="1" customWidth="1"/>
    <col min="11531" max="11531" width="21.3984375" style="143" bestFit="1" customWidth="1"/>
    <col min="11532" max="11532" width="14.69921875" style="143" bestFit="1" customWidth="1"/>
    <col min="11533" max="11533" width="21.3984375" style="143" bestFit="1" customWidth="1"/>
    <col min="11534" max="11534" width="14.69921875" style="143" bestFit="1" customWidth="1"/>
    <col min="11535" max="11535" width="21.3984375" style="143" bestFit="1" customWidth="1"/>
    <col min="11536" max="11536" width="14.69921875" style="143" bestFit="1" customWidth="1"/>
    <col min="11537" max="11537" width="21.3984375" style="143" bestFit="1" customWidth="1"/>
    <col min="11538" max="11538" width="14.69921875" style="143" bestFit="1" customWidth="1"/>
    <col min="11539" max="11539" width="21.3984375" style="143" bestFit="1" customWidth="1"/>
    <col min="11540" max="11540" width="16.59765625" style="143" bestFit="1" customWidth="1"/>
    <col min="11541" max="11541" width="14.09765625" style="143" bestFit="1" customWidth="1"/>
    <col min="11542" max="11542" width="16.59765625" style="143" bestFit="1" customWidth="1"/>
    <col min="11543" max="11543" width="14.09765625" style="143" bestFit="1" customWidth="1"/>
    <col min="11544" max="11544" width="14.3984375" style="143" bestFit="1" customWidth="1"/>
    <col min="11545" max="11545" width="14.59765625" style="143" customWidth="1"/>
    <col min="11546" max="11546" width="13.8984375" style="143" bestFit="1" customWidth="1"/>
    <col min="11547" max="11547" width="14.59765625" style="143" customWidth="1"/>
    <col min="11548" max="11784" width="9" style="143"/>
    <col min="11785" max="11785" width="14.09765625" style="143" customWidth="1"/>
    <col min="11786" max="11786" width="14.69921875" style="143" bestFit="1" customWidth="1"/>
    <col min="11787" max="11787" width="21.3984375" style="143" bestFit="1" customWidth="1"/>
    <col min="11788" max="11788" width="14.69921875" style="143" bestFit="1" customWidth="1"/>
    <col min="11789" max="11789" width="21.3984375" style="143" bestFit="1" customWidth="1"/>
    <col min="11790" max="11790" width="14.69921875" style="143" bestFit="1" customWidth="1"/>
    <col min="11791" max="11791" width="21.3984375" style="143" bestFit="1" customWidth="1"/>
    <col min="11792" max="11792" width="14.69921875" style="143" bestFit="1" customWidth="1"/>
    <col min="11793" max="11793" width="21.3984375" style="143" bestFit="1" customWidth="1"/>
    <col min="11794" max="11794" width="14.69921875" style="143" bestFit="1" customWidth="1"/>
    <col min="11795" max="11795" width="21.3984375" style="143" bestFit="1" customWidth="1"/>
    <col min="11796" max="11796" width="16.59765625" style="143" bestFit="1" customWidth="1"/>
    <col min="11797" max="11797" width="14.09765625" style="143" bestFit="1" customWidth="1"/>
    <col min="11798" max="11798" width="16.59765625" style="143" bestFit="1" customWidth="1"/>
    <col min="11799" max="11799" width="14.09765625" style="143" bestFit="1" customWidth="1"/>
    <col min="11800" max="11800" width="14.3984375" style="143" bestFit="1" customWidth="1"/>
    <col min="11801" max="11801" width="14.59765625" style="143" customWidth="1"/>
    <col min="11802" max="11802" width="13.8984375" style="143" bestFit="1" customWidth="1"/>
    <col min="11803" max="11803" width="14.59765625" style="143" customWidth="1"/>
    <col min="11804" max="12040" width="9" style="143"/>
    <col min="12041" max="12041" width="14.09765625" style="143" customWidth="1"/>
    <col min="12042" max="12042" width="14.69921875" style="143" bestFit="1" customWidth="1"/>
    <col min="12043" max="12043" width="21.3984375" style="143" bestFit="1" customWidth="1"/>
    <col min="12044" max="12044" width="14.69921875" style="143" bestFit="1" customWidth="1"/>
    <col min="12045" max="12045" width="21.3984375" style="143" bestFit="1" customWidth="1"/>
    <col min="12046" max="12046" width="14.69921875" style="143" bestFit="1" customWidth="1"/>
    <col min="12047" max="12047" width="21.3984375" style="143" bestFit="1" customWidth="1"/>
    <col min="12048" max="12048" width="14.69921875" style="143" bestFit="1" customWidth="1"/>
    <col min="12049" max="12049" width="21.3984375" style="143" bestFit="1" customWidth="1"/>
    <col min="12050" max="12050" width="14.69921875" style="143" bestFit="1" customWidth="1"/>
    <col min="12051" max="12051" width="21.3984375" style="143" bestFit="1" customWidth="1"/>
    <col min="12052" max="12052" width="16.59765625" style="143" bestFit="1" customWidth="1"/>
    <col min="12053" max="12053" width="14.09765625" style="143" bestFit="1" customWidth="1"/>
    <col min="12054" max="12054" width="16.59765625" style="143" bestFit="1" customWidth="1"/>
    <col min="12055" max="12055" width="14.09765625" style="143" bestFit="1" customWidth="1"/>
    <col min="12056" max="12056" width="14.3984375" style="143" bestFit="1" customWidth="1"/>
    <col min="12057" max="12057" width="14.59765625" style="143" customWidth="1"/>
    <col min="12058" max="12058" width="13.8984375" style="143" bestFit="1" customWidth="1"/>
    <col min="12059" max="12059" width="14.59765625" style="143" customWidth="1"/>
    <col min="12060" max="12296" width="9" style="143"/>
    <col min="12297" max="12297" width="14.09765625" style="143" customWidth="1"/>
    <col min="12298" max="12298" width="14.69921875" style="143" bestFit="1" customWidth="1"/>
    <col min="12299" max="12299" width="21.3984375" style="143" bestFit="1" customWidth="1"/>
    <col min="12300" max="12300" width="14.69921875" style="143" bestFit="1" customWidth="1"/>
    <col min="12301" max="12301" width="21.3984375" style="143" bestFit="1" customWidth="1"/>
    <col min="12302" max="12302" width="14.69921875" style="143" bestFit="1" customWidth="1"/>
    <col min="12303" max="12303" width="21.3984375" style="143" bestFit="1" customWidth="1"/>
    <col min="12304" max="12304" width="14.69921875" style="143" bestFit="1" customWidth="1"/>
    <col min="12305" max="12305" width="21.3984375" style="143" bestFit="1" customWidth="1"/>
    <col min="12306" max="12306" width="14.69921875" style="143" bestFit="1" customWidth="1"/>
    <col min="12307" max="12307" width="21.3984375" style="143" bestFit="1" customWidth="1"/>
    <col min="12308" max="12308" width="16.59765625" style="143" bestFit="1" customWidth="1"/>
    <col min="12309" max="12309" width="14.09765625" style="143" bestFit="1" customWidth="1"/>
    <col min="12310" max="12310" width="16.59765625" style="143" bestFit="1" customWidth="1"/>
    <col min="12311" max="12311" width="14.09765625" style="143" bestFit="1" customWidth="1"/>
    <col min="12312" max="12312" width="14.3984375" style="143" bestFit="1" customWidth="1"/>
    <col min="12313" max="12313" width="14.59765625" style="143" customWidth="1"/>
    <col min="12314" max="12314" width="13.8984375" style="143" bestFit="1" customWidth="1"/>
    <col min="12315" max="12315" width="14.59765625" style="143" customWidth="1"/>
    <col min="12316" max="12552" width="9" style="143"/>
    <col min="12553" max="12553" width="14.09765625" style="143" customWidth="1"/>
    <col min="12554" max="12554" width="14.69921875" style="143" bestFit="1" customWidth="1"/>
    <col min="12555" max="12555" width="21.3984375" style="143" bestFit="1" customWidth="1"/>
    <col min="12556" max="12556" width="14.69921875" style="143" bestFit="1" customWidth="1"/>
    <col min="12557" max="12557" width="21.3984375" style="143" bestFit="1" customWidth="1"/>
    <col min="12558" max="12558" width="14.69921875" style="143" bestFit="1" customWidth="1"/>
    <col min="12559" max="12559" width="21.3984375" style="143" bestFit="1" customWidth="1"/>
    <col min="12560" max="12560" width="14.69921875" style="143" bestFit="1" customWidth="1"/>
    <col min="12561" max="12561" width="21.3984375" style="143" bestFit="1" customWidth="1"/>
    <col min="12562" max="12562" width="14.69921875" style="143" bestFit="1" customWidth="1"/>
    <col min="12563" max="12563" width="21.3984375" style="143" bestFit="1" customWidth="1"/>
    <col min="12564" max="12564" width="16.59765625" style="143" bestFit="1" customWidth="1"/>
    <col min="12565" max="12565" width="14.09765625" style="143" bestFit="1" customWidth="1"/>
    <col min="12566" max="12566" width="16.59765625" style="143" bestFit="1" customWidth="1"/>
    <col min="12567" max="12567" width="14.09765625" style="143" bestFit="1" customWidth="1"/>
    <col min="12568" max="12568" width="14.3984375" style="143" bestFit="1" customWidth="1"/>
    <col min="12569" max="12569" width="14.59765625" style="143" customWidth="1"/>
    <col min="12570" max="12570" width="13.8984375" style="143" bestFit="1" customWidth="1"/>
    <col min="12571" max="12571" width="14.59765625" style="143" customWidth="1"/>
    <col min="12572" max="12808" width="9" style="143"/>
    <col min="12809" max="12809" width="14.09765625" style="143" customWidth="1"/>
    <col min="12810" max="12810" width="14.69921875" style="143" bestFit="1" customWidth="1"/>
    <col min="12811" max="12811" width="21.3984375" style="143" bestFit="1" customWidth="1"/>
    <col min="12812" max="12812" width="14.69921875" style="143" bestFit="1" customWidth="1"/>
    <col min="12813" max="12813" width="21.3984375" style="143" bestFit="1" customWidth="1"/>
    <col min="12814" max="12814" width="14.69921875" style="143" bestFit="1" customWidth="1"/>
    <col min="12815" max="12815" width="21.3984375" style="143" bestFit="1" customWidth="1"/>
    <col min="12816" max="12816" width="14.69921875" style="143" bestFit="1" customWidth="1"/>
    <col min="12817" max="12817" width="21.3984375" style="143" bestFit="1" customWidth="1"/>
    <col min="12818" max="12818" width="14.69921875" style="143" bestFit="1" customWidth="1"/>
    <col min="12819" max="12819" width="21.3984375" style="143" bestFit="1" customWidth="1"/>
    <col min="12820" max="12820" width="16.59765625" style="143" bestFit="1" customWidth="1"/>
    <col min="12821" max="12821" width="14.09765625" style="143" bestFit="1" customWidth="1"/>
    <col min="12822" max="12822" width="16.59765625" style="143" bestFit="1" customWidth="1"/>
    <col min="12823" max="12823" width="14.09765625" style="143" bestFit="1" customWidth="1"/>
    <col min="12824" max="12824" width="14.3984375" style="143" bestFit="1" customWidth="1"/>
    <col min="12825" max="12825" width="14.59765625" style="143" customWidth="1"/>
    <col min="12826" max="12826" width="13.8984375" style="143" bestFit="1" customWidth="1"/>
    <col min="12827" max="12827" width="14.59765625" style="143" customWidth="1"/>
    <col min="12828" max="13064" width="9" style="143"/>
    <col min="13065" max="13065" width="14.09765625" style="143" customWidth="1"/>
    <col min="13066" max="13066" width="14.69921875" style="143" bestFit="1" customWidth="1"/>
    <col min="13067" max="13067" width="21.3984375" style="143" bestFit="1" customWidth="1"/>
    <col min="13068" max="13068" width="14.69921875" style="143" bestFit="1" customWidth="1"/>
    <col min="13069" max="13069" width="21.3984375" style="143" bestFit="1" customWidth="1"/>
    <col min="13070" max="13070" width="14.69921875" style="143" bestFit="1" customWidth="1"/>
    <col min="13071" max="13071" width="21.3984375" style="143" bestFit="1" customWidth="1"/>
    <col min="13072" max="13072" width="14.69921875" style="143" bestFit="1" customWidth="1"/>
    <col min="13073" max="13073" width="21.3984375" style="143" bestFit="1" customWidth="1"/>
    <col min="13074" max="13074" width="14.69921875" style="143" bestFit="1" customWidth="1"/>
    <col min="13075" max="13075" width="21.3984375" style="143" bestFit="1" customWidth="1"/>
    <col min="13076" max="13076" width="16.59765625" style="143" bestFit="1" customWidth="1"/>
    <col min="13077" max="13077" width="14.09765625" style="143" bestFit="1" customWidth="1"/>
    <col min="13078" max="13078" width="16.59765625" style="143" bestFit="1" customWidth="1"/>
    <col min="13079" max="13079" width="14.09765625" style="143" bestFit="1" customWidth="1"/>
    <col min="13080" max="13080" width="14.3984375" style="143" bestFit="1" customWidth="1"/>
    <col min="13081" max="13081" width="14.59765625" style="143" customWidth="1"/>
    <col min="13082" max="13082" width="13.8984375" style="143" bestFit="1" customWidth="1"/>
    <col min="13083" max="13083" width="14.59765625" style="143" customWidth="1"/>
    <col min="13084" max="13320" width="9" style="143"/>
    <col min="13321" max="13321" width="14.09765625" style="143" customWidth="1"/>
    <col min="13322" max="13322" width="14.69921875" style="143" bestFit="1" customWidth="1"/>
    <col min="13323" max="13323" width="21.3984375" style="143" bestFit="1" customWidth="1"/>
    <col min="13324" max="13324" width="14.69921875" style="143" bestFit="1" customWidth="1"/>
    <col min="13325" max="13325" width="21.3984375" style="143" bestFit="1" customWidth="1"/>
    <col min="13326" max="13326" width="14.69921875" style="143" bestFit="1" customWidth="1"/>
    <col min="13327" max="13327" width="21.3984375" style="143" bestFit="1" customWidth="1"/>
    <col min="13328" max="13328" width="14.69921875" style="143" bestFit="1" customWidth="1"/>
    <col min="13329" max="13329" width="21.3984375" style="143" bestFit="1" customWidth="1"/>
    <col min="13330" max="13330" width="14.69921875" style="143" bestFit="1" customWidth="1"/>
    <col min="13331" max="13331" width="21.3984375" style="143" bestFit="1" customWidth="1"/>
    <col min="13332" max="13332" width="16.59765625" style="143" bestFit="1" customWidth="1"/>
    <col min="13333" max="13333" width="14.09765625" style="143" bestFit="1" customWidth="1"/>
    <col min="13334" max="13334" width="16.59765625" style="143" bestFit="1" customWidth="1"/>
    <col min="13335" max="13335" width="14.09765625" style="143" bestFit="1" customWidth="1"/>
    <col min="13336" max="13336" width="14.3984375" style="143" bestFit="1" customWidth="1"/>
    <col min="13337" max="13337" width="14.59765625" style="143" customWidth="1"/>
    <col min="13338" max="13338" width="13.8984375" style="143" bestFit="1" customWidth="1"/>
    <col min="13339" max="13339" width="14.59765625" style="143" customWidth="1"/>
    <col min="13340" max="13576" width="9" style="143"/>
    <col min="13577" max="13577" width="14.09765625" style="143" customWidth="1"/>
    <col min="13578" max="13578" width="14.69921875" style="143" bestFit="1" customWidth="1"/>
    <col min="13579" max="13579" width="21.3984375" style="143" bestFit="1" customWidth="1"/>
    <col min="13580" max="13580" width="14.69921875" style="143" bestFit="1" customWidth="1"/>
    <col min="13581" max="13581" width="21.3984375" style="143" bestFit="1" customWidth="1"/>
    <col min="13582" max="13582" width="14.69921875" style="143" bestFit="1" customWidth="1"/>
    <col min="13583" max="13583" width="21.3984375" style="143" bestFit="1" customWidth="1"/>
    <col min="13584" max="13584" width="14.69921875" style="143" bestFit="1" customWidth="1"/>
    <col min="13585" max="13585" width="21.3984375" style="143" bestFit="1" customWidth="1"/>
    <col min="13586" max="13586" width="14.69921875" style="143" bestFit="1" customWidth="1"/>
    <col min="13587" max="13587" width="21.3984375" style="143" bestFit="1" customWidth="1"/>
    <col min="13588" max="13588" width="16.59765625" style="143" bestFit="1" customWidth="1"/>
    <col min="13589" max="13589" width="14.09765625" style="143" bestFit="1" customWidth="1"/>
    <col min="13590" max="13590" width="16.59765625" style="143" bestFit="1" customWidth="1"/>
    <col min="13591" max="13591" width="14.09765625" style="143" bestFit="1" customWidth="1"/>
    <col min="13592" max="13592" width="14.3984375" style="143" bestFit="1" customWidth="1"/>
    <col min="13593" max="13593" width="14.59765625" style="143" customWidth="1"/>
    <col min="13594" max="13594" width="13.8984375" style="143" bestFit="1" customWidth="1"/>
    <col min="13595" max="13595" width="14.59765625" style="143" customWidth="1"/>
    <col min="13596" max="13832" width="9" style="143"/>
    <col min="13833" max="13833" width="14.09765625" style="143" customWidth="1"/>
    <col min="13834" max="13834" width="14.69921875" style="143" bestFit="1" customWidth="1"/>
    <col min="13835" max="13835" width="21.3984375" style="143" bestFit="1" customWidth="1"/>
    <col min="13836" max="13836" width="14.69921875" style="143" bestFit="1" customWidth="1"/>
    <col min="13837" max="13837" width="21.3984375" style="143" bestFit="1" customWidth="1"/>
    <col min="13838" max="13838" width="14.69921875" style="143" bestFit="1" customWidth="1"/>
    <col min="13839" max="13839" width="21.3984375" style="143" bestFit="1" customWidth="1"/>
    <col min="13840" max="13840" width="14.69921875" style="143" bestFit="1" customWidth="1"/>
    <col min="13841" max="13841" width="21.3984375" style="143" bestFit="1" customWidth="1"/>
    <col min="13842" max="13842" width="14.69921875" style="143" bestFit="1" customWidth="1"/>
    <col min="13843" max="13843" width="21.3984375" style="143" bestFit="1" customWidth="1"/>
    <col min="13844" max="13844" width="16.59765625" style="143" bestFit="1" customWidth="1"/>
    <col min="13845" max="13845" width="14.09765625" style="143" bestFit="1" customWidth="1"/>
    <col min="13846" max="13846" width="16.59765625" style="143" bestFit="1" customWidth="1"/>
    <col min="13847" max="13847" width="14.09765625" style="143" bestFit="1" customWidth="1"/>
    <col min="13848" max="13848" width="14.3984375" style="143" bestFit="1" customWidth="1"/>
    <col min="13849" max="13849" width="14.59765625" style="143" customWidth="1"/>
    <col min="13850" max="13850" width="13.8984375" style="143" bestFit="1" customWidth="1"/>
    <col min="13851" max="13851" width="14.59765625" style="143" customWidth="1"/>
    <col min="13852" max="14088" width="9" style="143"/>
    <col min="14089" max="14089" width="14.09765625" style="143" customWidth="1"/>
    <col min="14090" max="14090" width="14.69921875" style="143" bestFit="1" customWidth="1"/>
    <col min="14091" max="14091" width="21.3984375" style="143" bestFit="1" customWidth="1"/>
    <col min="14092" max="14092" width="14.69921875" style="143" bestFit="1" customWidth="1"/>
    <col min="14093" max="14093" width="21.3984375" style="143" bestFit="1" customWidth="1"/>
    <col min="14094" max="14094" width="14.69921875" style="143" bestFit="1" customWidth="1"/>
    <col min="14095" max="14095" width="21.3984375" style="143" bestFit="1" customWidth="1"/>
    <col min="14096" max="14096" width="14.69921875" style="143" bestFit="1" customWidth="1"/>
    <col min="14097" max="14097" width="21.3984375" style="143" bestFit="1" customWidth="1"/>
    <col min="14098" max="14098" width="14.69921875" style="143" bestFit="1" customWidth="1"/>
    <col min="14099" max="14099" width="21.3984375" style="143" bestFit="1" customWidth="1"/>
    <col min="14100" max="14100" width="16.59765625" style="143" bestFit="1" customWidth="1"/>
    <col min="14101" max="14101" width="14.09765625" style="143" bestFit="1" customWidth="1"/>
    <col min="14102" max="14102" width="16.59765625" style="143" bestFit="1" customWidth="1"/>
    <col min="14103" max="14103" width="14.09765625" style="143" bestFit="1" customWidth="1"/>
    <col min="14104" max="14104" width="14.3984375" style="143" bestFit="1" customWidth="1"/>
    <col min="14105" max="14105" width="14.59765625" style="143" customWidth="1"/>
    <col min="14106" max="14106" width="13.8984375" style="143" bestFit="1" customWidth="1"/>
    <col min="14107" max="14107" width="14.59765625" style="143" customWidth="1"/>
    <col min="14108" max="14344" width="9" style="143"/>
    <col min="14345" max="14345" width="14.09765625" style="143" customWidth="1"/>
    <col min="14346" max="14346" width="14.69921875" style="143" bestFit="1" customWidth="1"/>
    <col min="14347" max="14347" width="21.3984375" style="143" bestFit="1" customWidth="1"/>
    <col min="14348" max="14348" width="14.69921875" style="143" bestFit="1" customWidth="1"/>
    <col min="14349" max="14349" width="21.3984375" style="143" bestFit="1" customWidth="1"/>
    <col min="14350" max="14350" width="14.69921875" style="143" bestFit="1" customWidth="1"/>
    <col min="14351" max="14351" width="21.3984375" style="143" bestFit="1" customWidth="1"/>
    <col min="14352" max="14352" width="14.69921875" style="143" bestFit="1" customWidth="1"/>
    <col min="14353" max="14353" width="21.3984375" style="143" bestFit="1" customWidth="1"/>
    <col min="14354" max="14354" width="14.69921875" style="143" bestFit="1" customWidth="1"/>
    <col min="14355" max="14355" width="21.3984375" style="143" bestFit="1" customWidth="1"/>
    <col min="14356" max="14356" width="16.59765625" style="143" bestFit="1" customWidth="1"/>
    <col min="14357" max="14357" width="14.09765625" style="143" bestFit="1" customWidth="1"/>
    <col min="14358" max="14358" width="16.59765625" style="143" bestFit="1" customWidth="1"/>
    <col min="14359" max="14359" width="14.09765625" style="143" bestFit="1" customWidth="1"/>
    <col min="14360" max="14360" width="14.3984375" style="143" bestFit="1" customWidth="1"/>
    <col min="14361" max="14361" width="14.59765625" style="143" customWidth="1"/>
    <col min="14362" max="14362" width="13.8984375" style="143" bestFit="1" customWidth="1"/>
    <col min="14363" max="14363" width="14.59765625" style="143" customWidth="1"/>
    <col min="14364" max="14600" width="9" style="143"/>
    <col min="14601" max="14601" width="14.09765625" style="143" customWidth="1"/>
    <col min="14602" max="14602" width="14.69921875" style="143" bestFit="1" customWidth="1"/>
    <col min="14603" max="14603" width="21.3984375" style="143" bestFit="1" customWidth="1"/>
    <col min="14604" max="14604" width="14.69921875" style="143" bestFit="1" customWidth="1"/>
    <col min="14605" max="14605" width="21.3984375" style="143" bestFit="1" customWidth="1"/>
    <col min="14606" max="14606" width="14.69921875" style="143" bestFit="1" customWidth="1"/>
    <col min="14607" max="14607" width="21.3984375" style="143" bestFit="1" customWidth="1"/>
    <col min="14608" max="14608" width="14.69921875" style="143" bestFit="1" customWidth="1"/>
    <col min="14609" max="14609" width="21.3984375" style="143" bestFit="1" customWidth="1"/>
    <col min="14610" max="14610" width="14.69921875" style="143" bestFit="1" customWidth="1"/>
    <col min="14611" max="14611" width="21.3984375" style="143" bestFit="1" customWidth="1"/>
    <col min="14612" max="14612" width="16.59765625" style="143" bestFit="1" customWidth="1"/>
    <col min="14613" max="14613" width="14.09765625" style="143" bestFit="1" customWidth="1"/>
    <col min="14614" max="14614" width="16.59765625" style="143" bestFit="1" customWidth="1"/>
    <col min="14615" max="14615" width="14.09765625" style="143" bestFit="1" customWidth="1"/>
    <col min="14616" max="14616" width="14.3984375" style="143" bestFit="1" customWidth="1"/>
    <col min="14617" max="14617" width="14.59765625" style="143" customWidth="1"/>
    <col min="14618" max="14618" width="13.8984375" style="143" bestFit="1" customWidth="1"/>
    <col min="14619" max="14619" width="14.59765625" style="143" customWidth="1"/>
    <col min="14620" max="14856" width="9" style="143"/>
    <col min="14857" max="14857" width="14.09765625" style="143" customWidth="1"/>
    <col min="14858" max="14858" width="14.69921875" style="143" bestFit="1" customWidth="1"/>
    <col min="14859" max="14859" width="21.3984375" style="143" bestFit="1" customWidth="1"/>
    <col min="14860" max="14860" width="14.69921875" style="143" bestFit="1" customWidth="1"/>
    <col min="14861" max="14861" width="21.3984375" style="143" bestFit="1" customWidth="1"/>
    <col min="14862" max="14862" width="14.69921875" style="143" bestFit="1" customWidth="1"/>
    <col min="14863" max="14863" width="21.3984375" style="143" bestFit="1" customWidth="1"/>
    <col min="14864" max="14864" width="14.69921875" style="143" bestFit="1" customWidth="1"/>
    <col min="14865" max="14865" width="21.3984375" style="143" bestFit="1" customWidth="1"/>
    <col min="14866" max="14866" width="14.69921875" style="143" bestFit="1" customWidth="1"/>
    <col min="14867" max="14867" width="21.3984375" style="143" bestFit="1" customWidth="1"/>
    <col min="14868" max="14868" width="16.59765625" style="143" bestFit="1" customWidth="1"/>
    <col min="14869" max="14869" width="14.09765625" style="143" bestFit="1" customWidth="1"/>
    <col min="14870" max="14870" width="16.59765625" style="143" bestFit="1" customWidth="1"/>
    <col min="14871" max="14871" width="14.09765625" style="143" bestFit="1" customWidth="1"/>
    <col min="14872" max="14872" width="14.3984375" style="143" bestFit="1" customWidth="1"/>
    <col min="14873" max="14873" width="14.59765625" style="143" customWidth="1"/>
    <col min="14874" max="14874" width="13.8984375" style="143" bestFit="1" customWidth="1"/>
    <col min="14875" max="14875" width="14.59765625" style="143" customWidth="1"/>
    <col min="14876" max="15112" width="9" style="143"/>
    <col min="15113" max="15113" width="14.09765625" style="143" customWidth="1"/>
    <col min="15114" max="15114" width="14.69921875" style="143" bestFit="1" customWidth="1"/>
    <col min="15115" max="15115" width="21.3984375" style="143" bestFit="1" customWidth="1"/>
    <col min="15116" max="15116" width="14.69921875" style="143" bestFit="1" customWidth="1"/>
    <col min="15117" max="15117" width="21.3984375" style="143" bestFit="1" customWidth="1"/>
    <col min="15118" max="15118" width="14.69921875" style="143" bestFit="1" customWidth="1"/>
    <col min="15119" max="15119" width="21.3984375" style="143" bestFit="1" customWidth="1"/>
    <col min="15120" max="15120" width="14.69921875" style="143" bestFit="1" customWidth="1"/>
    <col min="15121" max="15121" width="21.3984375" style="143" bestFit="1" customWidth="1"/>
    <col min="15122" max="15122" width="14.69921875" style="143" bestFit="1" customWidth="1"/>
    <col min="15123" max="15123" width="21.3984375" style="143" bestFit="1" customWidth="1"/>
    <col min="15124" max="15124" width="16.59765625" style="143" bestFit="1" customWidth="1"/>
    <col min="15125" max="15125" width="14.09765625" style="143" bestFit="1" customWidth="1"/>
    <col min="15126" max="15126" width="16.59765625" style="143" bestFit="1" customWidth="1"/>
    <col min="15127" max="15127" width="14.09765625" style="143" bestFit="1" customWidth="1"/>
    <col min="15128" max="15128" width="14.3984375" style="143" bestFit="1" customWidth="1"/>
    <col min="15129" max="15129" width="14.59765625" style="143" customWidth="1"/>
    <col min="15130" max="15130" width="13.8984375" style="143" bestFit="1" customWidth="1"/>
    <col min="15131" max="15131" width="14.59765625" style="143" customWidth="1"/>
    <col min="15132" max="15368" width="9" style="143"/>
    <col min="15369" max="15369" width="14.09765625" style="143" customWidth="1"/>
    <col min="15370" max="15370" width="14.69921875" style="143" bestFit="1" customWidth="1"/>
    <col min="15371" max="15371" width="21.3984375" style="143" bestFit="1" customWidth="1"/>
    <col min="15372" max="15372" width="14.69921875" style="143" bestFit="1" customWidth="1"/>
    <col min="15373" max="15373" width="21.3984375" style="143" bestFit="1" customWidth="1"/>
    <col min="15374" max="15374" width="14.69921875" style="143" bestFit="1" customWidth="1"/>
    <col min="15375" max="15375" width="21.3984375" style="143" bestFit="1" customWidth="1"/>
    <col min="15376" max="15376" width="14.69921875" style="143" bestFit="1" customWidth="1"/>
    <col min="15377" max="15377" width="21.3984375" style="143" bestFit="1" customWidth="1"/>
    <col min="15378" max="15378" width="14.69921875" style="143" bestFit="1" customWidth="1"/>
    <col min="15379" max="15379" width="21.3984375" style="143" bestFit="1" customWidth="1"/>
    <col min="15380" max="15380" width="16.59765625" style="143" bestFit="1" customWidth="1"/>
    <col min="15381" max="15381" width="14.09765625" style="143" bestFit="1" customWidth="1"/>
    <col min="15382" max="15382" width="16.59765625" style="143" bestFit="1" customWidth="1"/>
    <col min="15383" max="15383" width="14.09765625" style="143" bestFit="1" customWidth="1"/>
    <col min="15384" max="15384" width="14.3984375" style="143" bestFit="1" customWidth="1"/>
    <col min="15385" max="15385" width="14.59765625" style="143" customWidth="1"/>
    <col min="15386" max="15386" width="13.8984375" style="143" bestFit="1" customWidth="1"/>
    <col min="15387" max="15387" width="14.59765625" style="143" customWidth="1"/>
    <col min="15388" max="15624" width="9" style="143"/>
    <col min="15625" max="15625" width="14.09765625" style="143" customWidth="1"/>
    <col min="15626" max="15626" width="14.69921875" style="143" bestFit="1" customWidth="1"/>
    <col min="15627" max="15627" width="21.3984375" style="143" bestFit="1" customWidth="1"/>
    <col min="15628" max="15628" width="14.69921875" style="143" bestFit="1" customWidth="1"/>
    <col min="15629" max="15629" width="21.3984375" style="143" bestFit="1" customWidth="1"/>
    <col min="15630" max="15630" width="14.69921875" style="143" bestFit="1" customWidth="1"/>
    <col min="15631" max="15631" width="21.3984375" style="143" bestFit="1" customWidth="1"/>
    <col min="15632" max="15632" width="14.69921875" style="143" bestFit="1" customWidth="1"/>
    <col min="15633" max="15633" width="21.3984375" style="143" bestFit="1" customWidth="1"/>
    <col min="15634" max="15634" width="14.69921875" style="143" bestFit="1" customWidth="1"/>
    <col min="15635" max="15635" width="21.3984375" style="143" bestFit="1" customWidth="1"/>
    <col min="15636" max="15636" width="16.59765625" style="143" bestFit="1" customWidth="1"/>
    <col min="15637" max="15637" width="14.09765625" style="143" bestFit="1" customWidth="1"/>
    <col min="15638" max="15638" width="16.59765625" style="143" bestFit="1" customWidth="1"/>
    <col min="15639" max="15639" width="14.09765625" style="143" bestFit="1" customWidth="1"/>
    <col min="15640" max="15640" width="14.3984375" style="143" bestFit="1" customWidth="1"/>
    <col min="15641" max="15641" width="14.59765625" style="143" customWidth="1"/>
    <col min="15642" max="15642" width="13.8984375" style="143" bestFit="1" customWidth="1"/>
    <col min="15643" max="15643" width="14.59765625" style="143" customWidth="1"/>
    <col min="15644" max="15880" width="9" style="143"/>
    <col min="15881" max="15881" width="14.09765625" style="143" customWidth="1"/>
    <col min="15882" max="15882" width="14.69921875" style="143" bestFit="1" customWidth="1"/>
    <col min="15883" max="15883" width="21.3984375" style="143" bestFit="1" customWidth="1"/>
    <col min="15884" max="15884" width="14.69921875" style="143" bestFit="1" customWidth="1"/>
    <col min="15885" max="15885" width="21.3984375" style="143" bestFit="1" customWidth="1"/>
    <col min="15886" max="15886" width="14.69921875" style="143" bestFit="1" customWidth="1"/>
    <col min="15887" max="15887" width="21.3984375" style="143" bestFit="1" customWidth="1"/>
    <col min="15888" max="15888" width="14.69921875" style="143" bestFit="1" customWidth="1"/>
    <col min="15889" max="15889" width="21.3984375" style="143" bestFit="1" customWidth="1"/>
    <col min="15890" max="15890" width="14.69921875" style="143" bestFit="1" customWidth="1"/>
    <col min="15891" max="15891" width="21.3984375" style="143" bestFit="1" customWidth="1"/>
    <col min="15892" max="15892" width="16.59765625" style="143" bestFit="1" customWidth="1"/>
    <col min="15893" max="15893" width="14.09765625" style="143" bestFit="1" customWidth="1"/>
    <col min="15894" max="15894" width="16.59765625" style="143" bestFit="1" customWidth="1"/>
    <col min="15895" max="15895" width="14.09765625" style="143" bestFit="1" customWidth="1"/>
    <col min="15896" max="15896" width="14.3984375" style="143" bestFit="1" customWidth="1"/>
    <col min="15897" max="15897" width="14.59765625" style="143" customWidth="1"/>
    <col min="15898" max="15898" width="13.8984375" style="143" bestFit="1" customWidth="1"/>
    <col min="15899" max="15899" width="14.59765625" style="143" customWidth="1"/>
    <col min="15900" max="16136" width="9" style="143"/>
    <col min="16137" max="16137" width="14.09765625" style="143" customWidth="1"/>
    <col min="16138" max="16138" width="14.69921875" style="143" bestFit="1" customWidth="1"/>
    <col min="16139" max="16139" width="21.3984375" style="143" bestFit="1" customWidth="1"/>
    <col min="16140" max="16140" width="14.69921875" style="143" bestFit="1" customWidth="1"/>
    <col min="16141" max="16141" width="21.3984375" style="143" bestFit="1" customWidth="1"/>
    <col min="16142" max="16142" width="14.69921875" style="143" bestFit="1" customWidth="1"/>
    <col min="16143" max="16143" width="21.3984375" style="143" bestFit="1" customWidth="1"/>
    <col min="16144" max="16144" width="14.69921875" style="143" bestFit="1" customWidth="1"/>
    <col min="16145" max="16145" width="21.3984375" style="143" bestFit="1" customWidth="1"/>
    <col min="16146" max="16146" width="14.69921875" style="143" bestFit="1" customWidth="1"/>
    <col min="16147" max="16147" width="21.3984375" style="143" bestFit="1" customWidth="1"/>
    <col min="16148" max="16148" width="16.59765625" style="143" bestFit="1" customWidth="1"/>
    <col min="16149" max="16149" width="14.09765625" style="143" bestFit="1" customWidth="1"/>
    <col min="16150" max="16150" width="16.59765625" style="143" bestFit="1" customWidth="1"/>
    <col min="16151" max="16151" width="14.09765625" style="143" bestFit="1" customWidth="1"/>
    <col min="16152" max="16152" width="14.3984375" style="143" bestFit="1" customWidth="1"/>
    <col min="16153" max="16153" width="14.59765625" style="143" customWidth="1"/>
    <col min="16154" max="16154" width="13.8984375" style="143" bestFit="1" customWidth="1"/>
    <col min="16155" max="16155" width="14.59765625" style="143" customWidth="1"/>
    <col min="16156" max="16384" width="9" style="143"/>
  </cols>
  <sheetData>
    <row r="1" spans="1:27" s="594" customFormat="1" ht="53.25" customHeight="1" x14ac:dyDescent="0.25">
      <c r="A1" s="1674" t="s">
        <v>1002</v>
      </c>
      <c r="B1" s="1674"/>
      <c r="C1" s="1674"/>
      <c r="D1" s="1674"/>
      <c r="E1" s="1674"/>
      <c r="F1" s="754"/>
      <c r="H1" s="752"/>
      <c r="J1" s="752"/>
      <c r="L1" s="752"/>
      <c r="N1" s="752"/>
      <c r="P1" s="752"/>
      <c r="R1" s="752"/>
      <c r="T1" s="752"/>
      <c r="V1" s="752"/>
      <c r="X1" s="752"/>
    </row>
    <row r="2" spans="1:27" s="594" customFormat="1" ht="53.25" customHeight="1" x14ac:dyDescent="0.25">
      <c r="A2" s="1675" t="s">
        <v>1003</v>
      </c>
      <c r="B2" s="1675"/>
      <c r="C2" s="1675"/>
      <c r="D2" s="1675"/>
      <c r="E2" s="1675"/>
      <c r="F2" s="754"/>
      <c r="H2" s="752"/>
      <c r="J2" s="752"/>
      <c r="L2" s="752"/>
      <c r="N2" s="752"/>
      <c r="P2" s="752"/>
      <c r="R2" s="752"/>
      <c r="T2" s="752"/>
      <c r="V2" s="752"/>
      <c r="X2" s="752"/>
    </row>
    <row r="3" spans="1:27" ht="25.8" x14ac:dyDescent="0.7">
      <c r="A3" s="595"/>
      <c r="C3" s="596"/>
      <c r="Y3" s="1676" t="s">
        <v>439</v>
      </c>
      <c r="Z3" s="1676"/>
      <c r="AA3" s="1676"/>
    </row>
    <row r="4" spans="1:27" s="845" customFormat="1" ht="57" customHeight="1" x14ac:dyDescent="0.25">
      <c r="A4" s="1664" t="s">
        <v>879</v>
      </c>
      <c r="B4" s="1665" t="s">
        <v>139</v>
      </c>
      <c r="C4" s="1665"/>
      <c r="D4" s="1665"/>
      <c r="E4" s="1665"/>
      <c r="F4" s="1665"/>
      <c r="G4" s="1665"/>
      <c r="H4" s="1665"/>
      <c r="I4" s="1665"/>
      <c r="J4" s="1665"/>
      <c r="K4" s="1665"/>
      <c r="L4" s="1665"/>
      <c r="M4" s="1665"/>
      <c r="N4" s="1665"/>
      <c r="O4" s="1665"/>
      <c r="P4" s="1666" t="s">
        <v>383</v>
      </c>
      <c r="Q4" s="1666"/>
      <c r="R4" s="1666" t="s">
        <v>384</v>
      </c>
      <c r="S4" s="1666"/>
      <c r="T4" s="1666" t="s">
        <v>385</v>
      </c>
      <c r="U4" s="1666"/>
      <c r="V4" s="1666" t="s">
        <v>688</v>
      </c>
      <c r="W4" s="1666"/>
      <c r="X4" s="1677" t="s">
        <v>268</v>
      </c>
      <c r="Y4" s="1677"/>
      <c r="Z4" s="1677"/>
      <c r="AA4" s="1677"/>
    </row>
    <row r="5" spans="1:27" s="845" customFormat="1" ht="57" customHeight="1" x14ac:dyDescent="0.25">
      <c r="A5" s="1664"/>
      <c r="B5" s="1667" t="s">
        <v>264</v>
      </c>
      <c r="C5" s="1667"/>
      <c r="D5" s="1667"/>
      <c r="E5" s="1667"/>
      <c r="F5" s="1667"/>
      <c r="G5" s="1667"/>
      <c r="H5" s="1667"/>
      <c r="I5" s="1667"/>
      <c r="J5" s="1667"/>
      <c r="K5" s="1668"/>
      <c r="L5" s="1669" t="s">
        <v>266</v>
      </c>
      <c r="M5" s="1670"/>
      <c r="N5" s="1666" t="s">
        <v>267</v>
      </c>
      <c r="O5" s="1666"/>
      <c r="P5" s="1666"/>
      <c r="Q5" s="1666"/>
      <c r="R5" s="1666"/>
      <c r="S5" s="1666"/>
      <c r="T5" s="1666"/>
      <c r="U5" s="1666"/>
      <c r="V5" s="1666"/>
      <c r="W5" s="1666"/>
      <c r="X5" s="1677"/>
      <c r="Y5" s="1677"/>
      <c r="Z5" s="1677"/>
      <c r="AA5" s="1677"/>
    </row>
    <row r="6" spans="1:27" s="845" customFormat="1" ht="57" customHeight="1" x14ac:dyDescent="0.25">
      <c r="A6" s="1664"/>
      <c r="B6" s="1671" t="s">
        <v>251</v>
      </c>
      <c r="C6" s="1672"/>
      <c r="D6" s="1673" t="s">
        <v>252</v>
      </c>
      <c r="E6" s="1672"/>
      <c r="F6" s="1673" t="s">
        <v>253</v>
      </c>
      <c r="G6" s="1672"/>
      <c r="H6" s="1673" t="s">
        <v>254</v>
      </c>
      <c r="I6" s="1672"/>
      <c r="J6" s="1673" t="s">
        <v>255</v>
      </c>
      <c r="K6" s="1672"/>
      <c r="L6" s="846" t="s">
        <v>256</v>
      </c>
      <c r="M6" s="847" t="s">
        <v>257</v>
      </c>
      <c r="N6" s="846" t="s">
        <v>256</v>
      </c>
      <c r="O6" s="847" t="s">
        <v>257</v>
      </c>
      <c r="P6" s="846" t="s">
        <v>256</v>
      </c>
      <c r="Q6" s="847" t="s">
        <v>257</v>
      </c>
      <c r="R6" s="846" t="s">
        <v>256</v>
      </c>
      <c r="S6" s="847" t="s">
        <v>257</v>
      </c>
      <c r="T6" s="846" t="s">
        <v>256</v>
      </c>
      <c r="U6" s="847" t="s">
        <v>257</v>
      </c>
      <c r="V6" s="846" t="s">
        <v>256</v>
      </c>
      <c r="W6" s="847" t="s">
        <v>257</v>
      </c>
      <c r="X6" s="846" t="s">
        <v>256</v>
      </c>
      <c r="Y6" s="1662" t="s">
        <v>258</v>
      </c>
      <c r="Z6" s="847" t="s">
        <v>257</v>
      </c>
      <c r="AA6" s="1662" t="s">
        <v>258</v>
      </c>
    </row>
    <row r="7" spans="1:27" s="597" customFormat="1" ht="80.25" customHeight="1" x14ac:dyDescent="0.25">
      <c r="A7" s="1664"/>
      <c r="B7" s="648" t="s">
        <v>880</v>
      </c>
      <c r="C7" s="599" t="s">
        <v>881</v>
      </c>
      <c r="D7" s="648" t="s">
        <v>648</v>
      </c>
      <c r="E7" s="599" t="s">
        <v>446</v>
      </c>
      <c r="F7" s="648" t="s">
        <v>648</v>
      </c>
      <c r="G7" s="599" t="s">
        <v>446</v>
      </c>
      <c r="H7" s="648" t="s">
        <v>648</v>
      </c>
      <c r="I7" s="599" t="s">
        <v>446</v>
      </c>
      <c r="J7" s="648" t="s">
        <v>648</v>
      </c>
      <c r="K7" s="599" t="s">
        <v>446</v>
      </c>
      <c r="L7" s="655" t="s">
        <v>259</v>
      </c>
      <c r="M7" s="598" t="s">
        <v>260</v>
      </c>
      <c r="N7" s="655" t="s">
        <v>259</v>
      </c>
      <c r="O7" s="598" t="s">
        <v>260</v>
      </c>
      <c r="P7" s="655" t="s">
        <v>259</v>
      </c>
      <c r="Q7" s="598" t="s">
        <v>260</v>
      </c>
      <c r="R7" s="655" t="s">
        <v>259</v>
      </c>
      <c r="S7" s="598" t="s">
        <v>260</v>
      </c>
      <c r="T7" s="655" t="s">
        <v>259</v>
      </c>
      <c r="U7" s="598" t="s">
        <v>260</v>
      </c>
      <c r="V7" s="655" t="s">
        <v>259</v>
      </c>
      <c r="W7" s="598" t="s">
        <v>260</v>
      </c>
      <c r="X7" s="655" t="s">
        <v>259</v>
      </c>
      <c r="Y7" s="1663"/>
      <c r="Z7" s="598" t="s">
        <v>260</v>
      </c>
      <c r="AA7" s="1663"/>
    </row>
    <row r="8" spans="1:27" s="597" customFormat="1" ht="66" customHeight="1" x14ac:dyDescent="0.25">
      <c r="A8" s="1664"/>
      <c r="B8" s="649" t="s">
        <v>882</v>
      </c>
      <c r="C8" s="600" t="s">
        <v>883</v>
      </c>
      <c r="D8" s="649" t="s">
        <v>882</v>
      </c>
      <c r="E8" s="600" t="s">
        <v>883</v>
      </c>
      <c r="F8" s="649" t="s">
        <v>882</v>
      </c>
      <c r="G8" s="600" t="s">
        <v>883</v>
      </c>
      <c r="H8" s="649" t="s">
        <v>882</v>
      </c>
      <c r="I8" s="600" t="s">
        <v>883</v>
      </c>
      <c r="J8" s="649" t="s">
        <v>882</v>
      </c>
      <c r="K8" s="600" t="s">
        <v>883</v>
      </c>
      <c r="L8" s="649" t="s">
        <v>882</v>
      </c>
      <c r="M8" s="600" t="s">
        <v>883</v>
      </c>
      <c r="N8" s="649" t="s">
        <v>882</v>
      </c>
      <c r="O8" s="600" t="s">
        <v>883</v>
      </c>
      <c r="P8" s="649" t="s">
        <v>882</v>
      </c>
      <c r="Q8" s="600" t="s">
        <v>883</v>
      </c>
      <c r="R8" s="649" t="s">
        <v>882</v>
      </c>
      <c r="S8" s="600" t="s">
        <v>883</v>
      </c>
      <c r="T8" s="649" t="s">
        <v>882</v>
      </c>
      <c r="U8" s="600" t="s">
        <v>883</v>
      </c>
      <c r="V8" s="649" t="s">
        <v>882</v>
      </c>
      <c r="W8" s="600" t="s">
        <v>883</v>
      </c>
      <c r="X8" s="649" t="s">
        <v>649</v>
      </c>
      <c r="Y8" s="600" t="s">
        <v>263</v>
      </c>
      <c r="Z8" s="600" t="s">
        <v>262</v>
      </c>
      <c r="AA8" s="600" t="s">
        <v>263</v>
      </c>
    </row>
    <row r="9" spans="1:27" s="839" customFormat="1" ht="53.25" customHeight="1" x14ac:dyDescent="0.25">
      <c r="A9" s="841" t="s">
        <v>636</v>
      </c>
      <c r="B9" s="834">
        <v>119184</v>
      </c>
      <c r="C9" s="835">
        <v>61986941.097999997</v>
      </c>
      <c r="D9" s="834">
        <v>11504</v>
      </c>
      <c r="E9" s="835">
        <v>5421415.5669999998</v>
      </c>
      <c r="F9" s="836">
        <v>5523</v>
      </c>
      <c r="G9" s="835">
        <v>3944794.483</v>
      </c>
      <c r="H9" s="834">
        <v>0</v>
      </c>
      <c r="I9" s="835">
        <v>0</v>
      </c>
      <c r="J9" s="842">
        <v>136211</v>
      </c>
      <c r="K9" s="843">
        <v>71353151.148000002</v>
      </c>
      <c r="L9" s="834">
        <v>0</v>
      </c>
      <c r="M9" s="835">
        <v>0</v>
      </c>
      <c r="N9" s="834">
        <v>378</v>
      </c>
      <c r="O9" s="835">
        <v>463978860.22461599</v>
      </c>
      <c r="P9" s="834">
        <v>5683</v>
      </c>
      <c r="Q9" s="835">
        <v>1522656.591</v>
      </c>
      <c r="R9" s="834">
        <v>0</v>
      </c>
      <c r="S9" s="835">
        <v>0</v>
      </c>
      <c r="T9" s="834">
        <v>0</v>
      </c>
      <c r="U9" s="835">
        <v>0</v>
      </c>
      <c r="V9" s="834">
        <v>23316</v>
      </c>
      <c r="W9" s="835">
        <v>8043925</v>
      </c>
      <c r="X9" s="837">
        <v>165588</v>
      </c>
      <c r="Y9" s="835">
        <v>0.62307820909378564</v>
      </c>
      <c r="Z9" s="838">
        <v>544898592.96361601</v>
      </c>
      <c r="AA9" s="835">
        <v>2.4089804175367835</v>
      </c>
    </row>
    <row r="10" spans="1:27" s="839" customFormat="1" ht="53.25" customHeight="1" x14ac:dyDescent="0.25">
      <c r="A10" s="833" t="s">
        <v>159</v>
      </c>
      <c r="B10" s="834">
        <v>3791431</v>
      </c>
      <c r="C10" s="835">
        <v>1059256836.0930001</v>
      </c>
      <c r="D10" s="834">
        <v>1593795</v>
      </c>
      <c r="E10" s="835">
        <v>587249481.90799999</v>
      </c>
      <c r="F10" s="836">
        <v>886514</v>
      </c>
      <c r="G10" s="835">
        <v>186360098.296</v>
      </c>
      <c r="H10" s="834">
        <v>0</v>
      </c>
      <c r="I10" s="835">
        <v>0</v>
      </c>
      <c r="J10" s="842">
        <v>6271740</v>
      </c>
      <c r="K10" s="843">
        <v>1832866416.2969999</v>
      </c>
      <c r="L10" s="834">
        <v>0</v>
      </c>
      <c r="M10" s="835">
        <v>0</v>
      </c>
      <c r="N10" s="834">
        <v>22426</v>
      </c>
      <c r="O10" s="835">
        <v>573413179.56921005</v>
      </c>
      <c r="P10" s="834">
        <v>89126</v>
      </c>
      <c r="Q10" s="835">
        <v>33546598.112</v>
      </c>
      <c r="R10" s="834">
        <v>406932</v>
      </c>
      <c r="S10" s="835">
        <v>973329522.53866994</v>
      </c>
      <c r="T10" s="834">
        <v>31125</v>
      </c>
      <c r="U10" s="835">
        <v>18238904.03156</v>
      </c>
      <c r="V10" s="834">
        <v>1015634</v>
      </c>
      <c r="W10" s="835">
        <v>2683446044.9099998</v>
      </c>
      <c r="X10" s="837">
        <v>7836983</v>
      </c>
      <c r="Y10" s="835">
        <v>6114840665.4584398</v>
      </c>
      <c r="Z10" s="838">
        <v>6114840665.4584398</v>
      </c>
      <c r="AA10" s="835">
        <v>27.033528090667254</v>
      </c>
    </row>
    <row r="11" spans="1:27" s="839" customFormat="1" ht="53.25" customHeight="1" x14ac:dyDescent="0.25">
      <c r="A11" s="833" t="s">
        <v>694</v>
      </c>
      <c r="B11" s="834">
        <v>9408</v>
      </c>
      <c r="C11" s="835">
        <v>3867832.9907999998</v>
      </c>
      <c r="D11" s="834">
        <v>33927</v>
      </c>
      <c r="E11" s="835">
        <v>5818071.7070000004</v>
      </c>
      <c r="F11" s="836">
        <v>705</v>
      </c>
      <c r="G11" s="835">
        <v>402300</v>
      </c>
      <c r="H11" s="834">
        <v>0</v>
      </c>
      <c r="I11" s="835">
        <v>0</v>
      </c>
      <c r="J11" s="834">
        <v>44040</v>
      </c>
      <c r="K11" s="835">
        <v>10088204.697799999</v>
      </c>
      <c r="L11" s="834">
        <v>0</v>
      </c>
      <c r="M11" s="835">
        <v>0</v>
      </c>
      <c r="N11" s="834">
        <v>57</v>
      </c>
      <c r="O11" s="835">
        <v>1567929.4133238799</v>
      </c>
      <c r="P11" s="834">
        <v>2185</v>
      </c>
      <c r="Q11" s="835">
        <v>1300595.4310000001</v>
      </c>
      <c r="R11" s="834">
        <v>0</v>
      </c>
      <c r="S11" s="835">
        <v>0</v>
      </c>
      <c r="T11" s="834">
        <v>0</v>
      </c>
      <c r="U11" s="835">
        <v>0</v>
      </c>
      <c r="V11" s="834">
        <v>558</v>
      </c>
      <c r="W11" s="835">
        <v>90404</v>
      </c>
      <c r="X11" s="837">
        <v>46840</v>
      </c>
      <c r="Y11" s="835">
        <v>0.17625059372631421</v>
      </c>
      <c r="Z11" s="838">
        <v>13047133.54212388</v>
      </c>
      <c r="AA11" s="835">
        <v>5.7680988011034232E-2</v>
      </c>
    </row>
    <row r="12" spans="1:27" s="839" customFormat="1" ht="53.25" customHeight="1" x14ac:dyDescent="0.25">
      <c r="A12" s="833" t="s">
        <v>160</v>
      </c>
      <c r="B12" s="834">
        <v>389201</v>
      </c>
      <c r="C12" s="835">
        <v>95013348</v>
      </c>
      <c r="D12" s="834">
        <v>652758</v>
      </c>
      <c r="E12" s="835">
        <v>144021656</v>
      </c>
      <c r="F12" s="836">
        <v>9992</v>
      </c>
      <c r="G12" s="835">
        <v>7381594</v>
      </c>
      <c r="H12" s="834">
        <v>0</v>
      </c>
      <c r="I12" s="835">
        <v>0</v>
      </c>
      <c r="J12" s="834">
        <v>1051951</v>
      </c>
      <c r="K12" s="835">
        <v>246416598</v>
      </c>
      <c r="L12" s="834">
        <v>0</v>
      </c>
      <c r="M12" s="835">
        <v>0</v>
      </c>
      <c r="N12" s="834">
        <v>4361</v>
      </c>
      <c r="O12" s="835">
        <v>320515364.88520998</v>
      </c>
      <c r="P12" s="834">
        <v>11032</v>
      </c>
      <c r="Q12" s="835">
        <v>4842199</v>
      </c>
      <c r="R12" s="834">
        <v>12366</v>
      </c>
      <c r="S12" s="835">
        <v>34718525</v>
      </c>
      <c r="T12" s="834">
        <v>0</v>
      </c>
      <c r="U12" s="835">
        <v>0</v>
      </c>
      <c r="V12" s="834">
        <v>31470</v>
      </c>
      <c r="W12" s="835">
        <v>35818391</v>
      </c>
      <c r="X12" s="837">
        <v>1111180</v>
      </c>
      <c r="Y12" s="835">
        <v>4.1811728167550344</v>
      </c>
      <c r="Z12" s="838">
        <v>642311077.88521004</v>
      </c>
      <c r="AA12" s="835">
        <v>2.8396381061966367</v>
      </c>
    </row>
    <row r="13" spans="1:27" s="839" customFormat="1" ht="53.25" customHeight="1" x14ac:dyDescent="0.25">
      <c r="A13" s="833" t="s">
        <v>161</v>
      </c>
      <c r="B13" s="834">
        <v>684097</v>
      </c>
      <c r="C13" s="835">
        <v>241063696</v>
      </c>
      <c r="D13" s="834">
        <v>686669</v>
      </c>
      <c r="E13" s="835">
        <v>158367965</v>
      </c>
      <c r="F13" s="836">
        <v>26695</v>
      </c>
      <c r="G13" s="835">
        <v>7235895</v>
      </c>
      <c r="H13" s="834">
        <v>0</v>
      </c>
      <c r="I13" s="835">
        <v>0</v>
      </c>
      <c r="J13" s="834">
        <v>1397461</v>
      </c>
      <c r="K13" s="835">
        <v>406667556</v>
      </c>
      <c r="L13" s="834">
        <v>0</v>
      </c>
      <c r="M13" s="835">
        <v>0</v>
      </c>
      <c r="N13" s="834">
        <v>1620</v>
      </c>
      <c r="O13" s="835">
        <v>370309976</v>
      </c>
      <c r="P13" s="834">
        <v>14547</v>
      </c>
      <c r="Q13" s="835">
        <v>6024378.9999999991</v>
      </c>
      <c r="R13" s="834">
        <v>3455</v>
      </c>
      <c r="S13" s="835">
        <v>8088042</v>
      </c>
      <c r="T13" s="834">
        <v>0</v>
      </c>
      <c r="U13" s="835">
        <v>0</v>
      </c>
      <c r="V13" s="834">
        <v>6206</v>
      </c>
      <c r="W13" s="835">
        <v>13625250</v>
      </c>
      <c r="X13" s="837">
        <v>1423289</v>
      </c>
      <c r="Y13" s="835">
        <v>5.3555835032906067</v>
      </c>
      <c r="Z13" s="838">
        <v>804715203</v>
      </c>
      <c r="AA13" s="835">
        <v>3.55762189653989</v>
      </c>
    </row>
    <row r="14" spans="1:27" s="839" customFormat="1" ht="53.25" customHeight="1" x14ac:dyDescent="0.25">
      <c r="A14" s="833" t="s">
        <v>162</v>
      </c>
      <c r="B14" s="834">
        <v>7</v>
      </c>
      <c r="C14" s="835">
        <v>2100</v>
      </c>
      <c r="D14" s="834">
        <v>272</v>
      </c>
      <c r="E14" s="835">
        <v>51175.839999999997</v>
      </c>
      <c r="F14" s="836">
        <v>2</v>
      </c>
      <c r="G14" s="835">
        <v>1000</v>
      </c>
      <c r="H14" s="834">
        <v>0</v>
      </c>
      <c r="I14" s="835">
        <v>0</v>
      </c>
      <c r="J14" s="834">
        <v>281</v>
      </c>
      <c r="K14" s="835">
        <v>54275.839999999997</v>
      </c>
      <c r="L14" s="834">
        <v>0</v>
      </c>
      <c r="M14" s="835">
        <v>0</v>
      </c>
      <c r="N14" s="834">
        <v>27</v>
      </c>
      <c r="O14" s="835">
        <v>5631296.8700000001</v>
      </c>
      <c r="P14" s="834">
        <v>0</v>
      </c>
      <c r="Q14" s="835">
        <v>0</v>
      </c>
      <c r="R14" s="834">
        <v>0</v>
      </c>
      <c r="S14" s="835">
        <v>0</v>
      </c>
      <c r="T14" s="834">
        <v>0</v>
      </c>
      <c r="U14" s="835">
        <v>0</v>
      </c>
      <c r="V14" s="834">
        <v>0</v>
      </c>
      <c r="W14" s="835">
        <v>0</v>
      </c>
      <c r="X14" s="837">
        <v>308</v>
      </c>
      <c r="Y14" s="835">
        <v>1.1589492499509987E-3</v>
      </c>
      <c r="Z14" s="838">
        <v>5685572.71</v>
      </c>
      <c r="AA14" s="835">
        <v>2.5135747270659734E-2</v>
      </c>
    </row>
    <row r="15" spans="1:27" s="839" customFormat="1" ht="53.25" customHeight="1" x14ac:dyDescent="0.25">
      <c r="A15" s="833" t="s">
        <v>163</v>
      </c>
      <c r="B15" s="834">
        <v>12352</v>
      </c>
      <c r="C15" s="835">
        <v>5064527.379999998</v>
      </c>
      <c r="D15" s="834">
        <v>27704</v>
      </c>
      <c r="E15" s="835">
        <v>7952684.3228900013</v>
      </c>
      <c r="F15" s="836">
        <v>14163</v>
      </c>
      <c r="G15" s="835">
        <v>1084832.2899999972</v>
      </c>
      <c r="H15" s="834">
        <v>0</v>
      </c>
      <c r="I15" s="835">
        <v>0</v>
      </c>
      <c r="J15" s="834">
        <v>54219</v>
      </c>
      <c r="K15" s="835">
        <v>14102043.992889997</v>
      </c>
      <c r="L15" s="834">
        <v>0</v>
      </c>
      <c r="M15" s="835">
        <v>0</v>
      </c>
      <c r="N15" s="834">
        <v>2801</v>
      </c>
      <c r="O15" s="835">
        <v>1036324953.8899999</v>
      </c>
      <c r="P15" s="834">
        <v>8926</v>
      </c>
      <c r="Q15" s="835">
        <v>1940838.2905200005</v>
      </c>
      <c r="R15" s="834">
        <v>0</v>
      </c>
      <c r="S15" s="835">
        <v>0</v>
      </c>
      <c r="T15" s="834">
        <v>0</v>
      </c>
      <c r="U15" s="835">
        <v>0</v>
      </c>
      <c r="V15" s="834">
        <v>22</v>
      </c>
      <c r="W15" s="835">
        <v>626108</v>
      </c>
      <c r="X15" s="837">
        <v>65968</v>
      </c>
      <c r="Y15" s="835">
        <v>0.24822585753495932</v>
      </c>
      <c r="Z15" s="838">
        <v>1052993944.1734098</v>
      </c>
      <c r="AA15" s="835">
        <v>4.6552548016359845</v>
      </c>
    </row>
    <row r="16" spans="1:27" s="839" customFormat="1" ht="53.25" customHeight="1" x14ac:dyDescent="0.25">
      <c r="A16" s="833" t="s">
        <v>164</v>
      </c>
      <c r="B16" s="834">
        <v>402246</v>
      </c>
      <c r="C16" s="835">
        <v>176095767.07699999</v>
      </c>
      <c r="D16" s="834">
        <v>1516838</v>
      </c>
      <c r="E16" s="835">
        <v>294087216.08099997</v>
      </c>
      <c r="F16" s="836">
        <v>104513</v>
      </c>
      <c r="G16" s="835">
        <v>73588134.974000007</v>
      </c>
      <c r="H16" s="834">
        <v>0</v>
      </c>
      <c r="I16" s="835">
        <v>0</v>
      </c>
      <c r="J16" s="834">
        <v>2023597</v>
      </c>
      <c r="K16" s="835">
        <v>543771118.13199997</v>
      </c>
      <c r="L16" s="834">
        <v>35382</v>
      </c>
      <c r="M16" s="835">
        <v>3635686.7420000001</v>
      </c>
      <c r="N16" s="834">
        <v>1230502</v>
      </c>
      <c r="O16" s="835">
        <v>1249228812.4337206</v>
      </c>
      <c r="P16" s="834">
        <v>32174</v>
      </c>
      <c r="Q16" s="835">
        <v>10322690.138999999</v>
      </c>
      <c r="R16" s="834">
        <v>34179</v>
      </c>
      <c r="S16" s="835">
        <v>123886587.934</v>
      </c>
      <c r="T16" s="834">
        <v>0</v>
      </c>
      <c r="U16" s="835">
        <v>0</v>
      </c>
      <c r="V16" s="834">
        <v>64973</v>
      </c>
      <c r="W16" s="835">
        <v>46010320</v>
      </c>
      <c r="X16" s="837">
        <v>3420807</v>
      </c>
      <c r="Y16" s="835">
        <v>12.871888658691965</v>
      </c>
      <c r="Z16" s="838">
        <v>1976855215.3807206</v>
      </c>
      <c r="AA16" s="835">
        <v>8.7396179099247515</v>
      </c>
    </row>
    <row r="17" spans="1:27" s="839" customFormat="1" ht="53.25" customHeight="1" x14ac:dyDescent="0.25">
      <c r="A17" s="833" t="s">
        <v>165</v>
      </c>
      <c r="B17" s="834">
        <v>15886</v>
      </c>
      <c r="C17" s="835">
        <v>4859484.22</v>
      </c>
      <c r="D17" s="834">
        <v>64589</v>
      </c>
      <c r="E17" s="835">
        <v>17122433</v>
      </c>
      <c r="F17" s="836">
        <v>0</v>
      </c>
      <c r="G17" s="835">
        <v>0</v>
      </c>
      <c r="H17" s="834">
        <v>14448</v>
      </c>
      <c r="I17" s="835">
        <v>2047342.3</v>
      </c>
      <c r="J17" s="834">
        <v>94923</v>
      </c>
      <c r="K17" s="835">
        <v>24029259.52</v>
      </c>
      <c r="L17" s="834">
        <v>1</v>
      </c>
      <c r="M17" s="835">
        <v>31.5</v>
      </c>
      <c r="N17" s="834">
        <v>1324</v>
      </c>
      <c r="O17" s="835">
        <v>813024111.35000002</v>
      </c>
      <c r="P17" s="834">
        <v>880</v>
      </c>
      <c r="Q17" s="835">
        <v>189611</v>
      </c>
      <c r="R17" s="834">
        <v>3165</v>
      </c>
      <c r="S17" s="835">
        <v>2125997</v>
      </c>
      <c r="T17" s="834">
        <v>0</v>
      </c>
      <c r="U17" s="835">
        <v>0</v>
      </c>
      <c r="V17" s="834">
        <v>1707</v>
      </c>
      <c r="W17" s="835">
        <v>1160400</v>
      </c>
      <c r="X17" s="837">
        <v>102000</v>
      </c>
      <c r="Y17" s="835">
        <v>0.38380786849026582</v>
      </c>
      <c r="Z17" s="838">
        <v>840529410.37</v>
      </c>
      <c r="AA17" s="835">
        <v>3.7159554384833404</v>
      </c>
    </row>
    <row r="18" spans="1:27" s="839" customFormat="1" ht="53.25" customHeight="1" x14ac:dyDescent="0.25">
      <c r="A18" s="833" t="s">
        <v>166</v>
      </c>
      <c r="B18" s="834">
        <v>1351824</v>
      </c>
      <c r="C18" s="835">
        <v>495485187.03000009</v>
      </c>
      <c r="D18" s="834">
        <v>347005</v>
      </c>
      <c r="E18" s="835">
        <v>76416684.625999987</v>
      </c>
      <c r="F18" s="836">
        <v>51696</v>
      </c>
      <c r="G18" s="835">
        <v>33777249.113999993</v>
      </c>
      <c r="H18" s="834">
        <v>0</v>
      </c>
      <c r="I18" s="835">
        <v>0</v>
      </c>
      <c r="J18" s="834">
        <v>1750525</v>
      </c>
      <c r="K18" s="835">
        <v>605679120.7700001</v>
      </c>
      <c r="L18" s="834">
        <v>0</v>
      </c>
      <c r="M18" s="835">
        <v>0</v>
      </c>
      <c r="N18" s="834">
        <v>1691</v>
      </c>
      <c r="O18" s="835">
        <v>1068838358.4282794</v>
      </c>
      <c r="P18" s="834">
        <v>31854</v>
      </c>
      <c r="Q18" s="835">
        <v>9772855.5779999997</v>
      </c>
      <c r="R18" s="834">
        <v>58590</v>
      </c>
      <c r="S18" s="835">
        <v>95608048.854000002</v>
      </c>
      <c r="T18" s="834">
        <v>8576</v>
      </c>
      <c r="U18" s="835">
        <v>2136124.8789999997</v>
      </c>
      <c r="V18" s="834">
        <v>12095</v>
      </c>
      <c r="W18" s="835">
        <v>4863715.5</v>
      </c>
      <c r="X18" s="837">
        <v>1863331</v>
      </c>
      <c r="Y18" s="835">
        <v>7.0113833274689741</v>
      </c>
      <c r="Z18" s="838">
        <v>1786898224.0092793</v>
      </c>
      <c r="AA18" s="835">
        <v>7.8998237201486718</v>
      </c>
    </row>
    <row r="19" spans="1:27" s="839" customFormat="1" ht="53.25" customHeight="1" x14ac:dyDescent="0.25">
      <c r="A19" s="833" t="s">
        <v>690</v>
      </c>
      <c r="B19" s="1528"/>
      <c r="C19" s="1529"/>
      <c r="D19" s="1528"/>
      <c r="E19" s="1529"/>
      <c r="F19" s="1530"/>
      <c r="G19" s="1529"/>
      <c r="H19" s="1528"/>
      <c r="I19" s="1529"/>
      <c r="J19" s="1528"/>
      <c r="K19" s="1529"/>
      <c r="L19" s="1528"/>
      <c r="M19" s="1529"/>
      <c r="N19" s="1528"/>
      <c r="O19" s="1529"/>
      <c r="P19" s="1528"/>
      <c r="Q19" s="1529"/>
      <c r="R19" s="1528"/>
      <c r="S19" s="1529"/>
      <c r="T19" s="1528"/>
      <c r="U19" s="1529"/>
      <c r="V19" s="1528"/>
      <c r="W19" s="1529"/>
      <c r="X19" s="1531">
        <v>0</v>
      </c>
      <c r="Y19" s="1529">
        <v>0</v>
      </c>
      <c r="Z19" s="1532">
        <v>0</v>
      </c>
      <c r="AA19" s="1529">
        <v>0</v>
      </c>
    </row>
    <row r="20" spans="1:27" s="839" customFormat="1" ht="53.25" customHeight="1" x14ac:dyDescent="0.25">
      <c r="A20" s="833" t="s">
        <v>167</v>
      </c>
      <c r="B20" s="834">
        <v>683124</v>
      </c>
      <c r="C20" s="835">
        <v>327245810.10053992</v>
      </c>
      <c r="D20" s="834">
        <v>986974</v>
      </c>
      <c r="E20" s="835">
        <v>539106766.6475426</v>
      </c>
      <c r="F20" s="836">
        <v>167920</v>
      </c>
      <c r="G20" s="835">
        <v>229815977.06515887</v>
      </c>
      <c r="H20" s="834">
        <v>0</v>
      </c>
      <c r="I20" s="835">
        <v>0</v>
      </c>
      <c r="J20" s="834">
        <v>1838018</v>
      </c>
      <c r="K20" s="835">
        <v>1096168553.8132415</v>
      </c>
      <c r="L20" s="834">
        <v>5477</v>
      </c>
      <c r="M20" s="835">
        <v>195818.78700000001</v>
      </c>
      <c r="N20" s="834">
        <v>2157</v>
      </c>
      <c r="O20" s="835">
        <v>1045867278.866178</v>
      </c>
      <c r="P20" s="834">
        <v>24425</v>
      </c>
      <c r="Q20" s="835">
        <v>12828146.794470008</v>
      </c>
      <c r="R20" s="834">
        <v>10112</v>
      </c>
      <c r="S20" s="835">
        <v>24166587.89813</v>
      </c>
      <c r="T20" s="834">
        <v>6125</v>
      </c>
      <c r="U20" s="835">
        <v>8072082.9840000002</v>
      </c>
      <c r="V20" s="834">
        <v>110180</v>
      </c>
      <c r="W20" s="835">
        <v>253880742.94002002</v>
      </c>
      <c r="X20" s="837">
        <v>1996494</v>
      </c>
      <c r="Y20" s="835">
        <v>7.512452025427498</v>
      </c>
      <c r="Z20" s="838">
        <v>2441179212.0830393</v>
      </c>
      <c r="AA20" s="835">
        <v>10.792380442058851</v>
      </c>
    </row>
    <row r="21" spans="1:27" s="839" customFormat="1" ht="53.25" customHeight="1" x14ac:dyDescent="0.25">
      <c r="A21" s="833" t="s">
        <v>168</v>
      </c>
      <c r="B21" s="834">
        <v>200467</v>
      </c>
      <c r="C21" s="835">
        <v>32715191.25</v>
      </c>
      <c r="D21" s="834">
        <v>291204</v>
      </c>
      <c r="E21" s="835">
        <v>53913391.119999997</v>
      </c>
      <c r="F21" s="836">
        <v>504</v>
      </c>
      <c r="G21" s="835">
        <v>1436432.77</v>
      </c>
      <c r="H21" s="834">
        <v>0</v>
      </c>
      <c r="I21" s="835">
        <v>0</v>
      </c>
      <c r="J21" s="834">
        <v>492175</v>
      </c>
      <c r="K21" s="835">
        <v>88065015.140000001</v>
      </c>
      <c r="L21" s="834">
        <v>546159</v>
      </c>
      <c r="M21" s="835">
        <v>63201948.130000003</v>
      </c>
      <c r="N21" s="834">
        <v>294576</v>
      </c>
      <c r="O21" s="835">
        <v>489551393.55000001</v>
      </c>
      <c r="P21" s="834">
        <v>1155</v>
      </c>
      <c r="Q21" s="835">
        <v>505489.75</v>
      </c>
      <c r="R21" s="834">
        <v>399</v>
      </c>
      <c r="S21" s="835">
        <v>344783</v>
      </c>
      <c r="T21" s="834">
        <v>0</v>
      </c>
      <c r="U21" s="835">
        <v>0</v>
      </c>
      <c r="V21" s="834">
        <v>84170</v>
      </c>
      <c r="W21" s="835">
        <v>30244530</v>
      </c>
      <c r="X21" s="837">
        <v>1418634</v>
      </c>
      <c r="Y21" s="835">
        <v>5.3380675657629384</v>
      </c>
      <c r="Z21" s="838">
        <v>671913159.57000005</v>
      </c>
      <c r="AA21" s="835">
        <v>2.9705080258804721</v>
      </c>
    </row>
    <row r="22" spans="1:27" s="839" customFormat="1" ht="53.25" customHeight="1" x14ac:dyDescent="0.25">
      <c r="A22" s="844" t="s">
        <v>169</v>
      </c>
      <c r="B22" s="834">
        <v>48612</v>
      </c>
      <c r="C22" s="835">
        <v>13521790.098470001</v>
      </c>
      <c r="D22" s="834">
        <v>20517</v>
      </c>
      <c r="E22" s="835">
        <v>4123906.3742900598</v>
      </c>
      <c r="F22" s="836">
        <v>4991</v>
      </c>
      <c r="G22" s="835">
        <v>3375525.43677</v>
      </c>
      <c r="H22" s="834">
        <v>0</v>
      </c>
      <c r="I22" s="835">
        <v>0</v>
      </c>
      <c r="J22" s="834">
        <v>74120</v>
      </c>
      <c r="K22" s="835">
        <v>21021221.909530059</v>
      </c>
      <c r="L22" s="834">
        <v>320</v>
      </c>
      <c r="M22" s="835">
        <v>5874.3829999999998</v>
      </c>
      <c r="N22" s="834">
        <v>113</v>
      </c>
      <c r="O22" s="835">
        <v>32452176.855</v>
      </c>
      <c r="P22" s="834">
        <v>1095</v>
      </c>
      <c r="Q22" s="835">
        <v>524770.14546000003</v>
      </c>
      <c r="R22" s="834">
        <v>13</v>
      </c>
      <c r="S22" s="835">
        <v>16005</v>
      </c>
      <c r="T22" s="834">
        <v>0</v>
      </c>
      <c r="U22" s="835">
        <v>0</v>
      </c>
      <c r="V22" s="834">
        <v>6624</v>
      </c>
      <c r="W22" s="835">
        <v>3153495</v>
      </c>
      <c r="X22" s="837">
        <v>82285</v>
      </c>
      <c r="Y22" s="835">
        <v>0.30962382802668159</v>
      </c>
      <c r="Z22" s="838">
        <v>57173543.292990059</v>
      </c>
      <c r="AA22" s="835">
        <v>0.25276252861089887</v>
      </c>
    </row>
    <row r="23" spans="1:27" s="839" customFormat="1" ht="53.25" customHeight="1" x14ac:dyDescent="0.25">
      <c r="A23" s="833" t="s">
        <v>170</v>
      </c>
      <c r="B23" s="834">
        <v>30011</v>
      </c>
      <c r="C23" s="835">
        <v>11166529.4111</v>
      </c>
      <c r="D23" s="834">
        <v>339406</v>
      </c>
      <c r="E23" s="835">
        <v>89008518.118000001</v>
      </c>
      <c r="F23" s="836">
        <v>29943</v>
      </c>
      <c r="G23" s="835">
        <v>8669137.8800024409</v>
      </c>
      <c r="H23" s="834">
        <v>40086</v>
      </c>
      <c r="I23" s="835">
        <v>5861472.3967000004</v>
      </c>
      <c r="J23" s="834">
        <v>439446</v>
      </c>
      <c r="K23" s="835">
        <v>114705657.80580243</v>
      </c>
      <c r="L23" s="834">
        <v>0</v>
      </c>
      <c r="M23" s="835">
        <v>0</v>
      </c>
      <c r="N23" s="834">
        <v>1531816</v>
      </c>
      <c r="O23" s="835">
        <v>1540322869.9156899</v>
      </c>
      <c r="P23" s="834">
        <v>43523</v>
      </c>
      <c r="Q23" s="835">
        <v>10845530.618000001</v>
      </c>
      <c r="R23" s="834">
        <v>14151</v>
      </c>
      <c r="S23" s="835">
        <v>44474464.419</v>
      </c>
      <c r="T23" s="834">
        <v>0</v>
      </c>
      <c r="U23" s="835">
        <v>0</v>
      </c>
      <c r="V23" s="834">
        <v>5984</v>
      </c>
      <c r="W23" s="835">
        <v>3364700</v>
      </c>
      <c r="X23" s="837">
        <v>2034920</v>
      </c>
      <c r="Y23" s="835">
        <v>7.6570422328256047</v>
      </c>
      <c r="Z23" s="838">
        <v>1713713222.7584922</v>
      </c>
      <c r="AA23" s="835">
        <v>7.5762750137523556</v>
      </c>
    </row>
    <row r="24" spans="1:27" s="839" customFormat="1" ht="53.25" customHeight="1" x14ac:dyDescent="0.25">
      <c r="A24" s="833" t="s">
        <v>171</v>
      </c>
      <c r="B24" s="834">
        <v>2965</v>
      </c>
      <c r="C24" s="835">
        <v>272268</v>
      </c>
      <c r="D24" s="834">
        <v>10103</v>
      </c>
      <c r="E24" s="835">
        <v>869085</v>
      </c>
      <c r="F24" s="836">
        <v>57354</v>
      </c>
      <c r="G24" s="835">
        <v>15807804</v>
      </c>
      <c r="H24" s="834">
        <v>0</v>
      </c>
      <c r="I24" s="835">
        <v>0</v>
      </c>
      <c r="J24" s="834">
        <v>70422</v>
      </c>
      <c r="K24" s="835">
        <v>16949157</v>
      </c>
      <c r="L24" s="834">
        <v>2965</v>
      </c>
      <c r="M24" s="835">
        <v>272268</v>
      </c>
      <c r="N24" s="834">
        <v>1306</v>
      </c>
      <c r="O24" s="835">
        <v>65420248.097900003</v>
      </c>
      <c r="P24" s="834">
        <v>0</v>
      </c>
      <c r="Q24" s="835">
        <v>0</v>
      </c>
      <c r="R24" s="834">
        <v>0</v>
      </c>
      <c r="S24" s="835">
        <v>0</v>
      </c>
      <c r="T24" s="834">
        <v>0</v>
      </c>
      <c r="U24" s="835">
        <v>0</v>
      </c>
      <c r="V24" s="834">
        <v>0</v>
      </c>
      <c r="W24" s="835">
        <v>0</v>
      </c>
      <c r="X24" s="837">
        <v>74693</v>
      </c>
      <c r="Y24" s="835">
        <v>0.28105648157983748</v>
      </c>
      <c r="Z24" s="838">
        <v>82641673.097900003</v>
      </c>
      <c r="AA24" s="835">
        <v>0.36535637040745783</v>
      </c>
    </row>
    <row r="25" spans="1:27" s="839" customFormat="1" ht="53.25" hidden="1" customHeight="1" x14ac:dyDescent="0.25">
      <c r="A25" s="833" t="s">
        <v>172</v>
      </c>
      <c r="B25" s="834"/>
      <c r="C25" s="835"/>
      <c r="D25" s="834"/>
      <c r="E25" s="835"/>
      <c r="F25" s="836"/>
      <c r="G25" s="835"/>
      <c r="H25" s="834"/>
      <c r="I25" s="835"/>
      <c r="J25" s="834"/>
      <c r="K25" s="835"/>
      <c r="L25" s="834"/>
      <c r="M25" s="834"/>
      <c r="N25" s="834"/>
      <c r="O25" s="835"/>
      <c r="P25" s="834"/>
      <c r="Q25" s="835"/>
      <c r="R25" s="834"/>
      <c r="S25" s="835"/>
      <c r="T25" s="834"/>
      <c r="U25" s="835"/>
      <c r="V25" s="834"/>
      <c r="W25" s="835"/>
      <c r="X25" s="837">
        <v>0</v>
      </c>
      <c r="Y25" s="835">
        <v>0</v>
      </c>
      <c r="Z25" s="838">
        <v>0</v>
      </c>
      <c r="AA25" s="835">
        <v>0</v>
      </c>
    </row>
    <row r="26" spans="1:27" s="839" customFormat="1" ht="53.25" customHeight="1" x14ac:dyDescent="0.25">
      <c r="A26" s="833" t="s">
        <v>695</v>
      </c>
      <c r="B26" s="834">
        <v>5643</v>
      </c>
      <c r="C26" s="835">
        <v>1956331.8570000003</v>
      </c>
      <c r="D26" s="834">
        <v>25423</v>
      </c>
      <c r="E26" s="835">
        <v>3985814.3520000009</v>
      </c>
      <c r="F26" s="836">
        <v>333</v>
      </c>
      <c r="G26" s="835">
        <v>465607.658</v>
      </c>
      <c r="H26" s="834">
        <v>0</v>
      </c>
      <c r="I26" s="835">
        <v>0</v>
      </c>
      <c r="J26" s="834">
        <v>31399</v>
      </c>
      <c r="K26" s="835">
        <v>6407753.8670000006</v>
      </c>
      <c r="L26" s="834">
        <v>0</v>
      </c>
      <c r="M26" s="835">
        <v>0</v>
      </c>
      <c r="N26" s="834">
        <v>205</v>
      </c>
      <c r="O26" s="835">
        <v>64792210</v>
      </c>
      <c r="P26" s="834">
        <v>107</v>
      </c>
      <c r="Q26" s="835">
        <v>3549.0219999999999</v>
      </c>
      <c r="R26" s="834">
        <v>0</v>
      </c>
      <c r="S26" s="835">
        <v>0</v>
      </c>
      <c r="T26" s="834">
        <v>0</v>
      </c>
      <c r="U26" s="835">
        <v>0</v>
      </c>
      <c r="V26" s="834">
        <v>212.00000000000006</v>
      </c>
      <c r="W26" s="835">
        <v>39482851</v>
      </c>
      <c r="X26" s="837">
        <v>31923</v>
      </c>
      <c r="Y26" s="835">
        <v>0.1201205743707329</v>
      </c>
      <c r="Z26" s="838">
        <v>110686363.889</v>
      </c>
      <c r="AA26" s="835">
        <v>0.48934111142906866</v>
      </c>
    </row>
    <row r="27" spans="1:27" s="839" customFormat="1" ht="53.25" customHeight="1" x14ac:dyDescent="0.25">
      <c r="A27" s="833" t="s">
        <v>884</v>
      </c>
      <c r="B27" s="834">
        <v>87377</v>
      </c>
      <c r="C27" s="835">
        <v>18399888.507999998</v>
      </c>
      <c r="D27" s="834">
        <v>101390</v>
      </c>
      <c r="E27" s="835">
        <v>22529225.062870003</v>
      </c>
      <c r="F27" s="836">
        <v>70</v>
      </c>
      <c r="G27" s="835">
        <v>74420.800000000003</v>
      </c>
      <c r="H27" s="834">
        <v>0</v>
      </c>
      <c r="I27" s="835">
        <v>0</v>
      </c>
      <c r="J27" s="834">
        <v>188837</v>
      </c>
      <c r="K27" s="835">
        <v>41003534.370869994</v>
      </c>
      <c r="L27" s="834">
        <v>0</v>
      </c>
      <c r="M27" s="835">
        <v>0</v>
      </c>
      <c r="N27" s="834">
        <v>596</v>
      </c>
      <c r="O27" s="835">
        <v>942752290.53999996</v>
      </c>
      <c r="P27" s="834">
        <v>1349</v>
      </c>
      <c r="Q27" s="835">
        <v>290540.44699999993</v>
      </c>
      <c r="R27" s="834">
        <v>0</v>
      </c>
      <c r="S27" s="835">
        <v>0</v>
      </c>
      <c r="T27" s="834">
        <v>0</v>
      </c>
      <c r="U27" s="835">
        <v>0</v>
      </c>
      <c r="V27" s="834">
        <v>29097</v>
      </c>
      <c r="W27" s="835">
        <v>12469495</v>
      </c>
      <c r="X27" s="837">
        <v>219879</v>
      </c>
      <c r="Y27" s="835">
        <v>0.82736559133108967</v>
      </c>
      <c r="Z27" s="838">
        <v>996515860.35786998</v>
      </c>
      <c r="AA27" s="835">
        <v>4.4055668786195978</v>
      </c>
    </row>
    <row r="28" spans="1:27" s="839" customFormat="1" ht="53.25" customHeight="1" x14ac:dyDescent="0.25">
      <c r="A28" s="833" t="s">
        <v>173</v>
      </c>
      <c r="B28" s="834">
        <v>1152412</v>
      </c>
      <c r="C28" s="835">
        <v>266698905.072</v>
      </c>
      <c r="D28" s="834">
        <v>2671141</v>
      </c>
      <c r="E28" s="835">
        <v>521129100.61400002</v>
      </c>
      <c r="F28" s="836">
        <v>31349</v>
      </c>
      <c r="G28" s="835">
        <v>10283227.645</v>
      </c>
      <c r="H28" s="834">
        <v>0</v>
      </c>
      <c r="I28" s="835">
        <v>0</v>
      </c>
      <c r="J28" s="834">
        <v>3854902</v>
      </c>
      <c r="K28" s="835">
        <v>798111233.33099997</v>
      </c>
      <c r="L28" s="834">
        <v>181832</v>
      </c>
      <c r="M28" s="835">
        <v>3660613.9559999998</v>
      </c>
      <c r="N28" s="834">
        <v>1951</v>
      </c>
      <c r="O28" s="835">
        <v>1501005613.398</v>
      </c>
      <c r="P28" s="834">
        <v>33018</v>
      </c>
      <c r="Q28" s="835">
        <v>13911686.939999999</v>
      </c>
      <c r="R28" s="834">
        <v>774</v>
      </c>
      <c r="S28" s="835">
        <v>1660272.72478</v>
      </c>
      <c r="T28" s="834">
        <v>71264</v>
      </c>
      <c r="U28" s="835">
        <v>58941859.572970003</v>
      </c>
      <c r="V28" s="834">
        <v>115464</v>
      </c>
      <c r="W28" s="835">
        <v>50035000</v>
      </c>
      <c r="X28" s="837">
        <v>4259205</v>
      </c>
      <c r="Y28" s="835">
        <v>16.026631299147866</v>
      </c>
      <c r="Z28" s="838">
        <v>2427326279.92275</v>
      </c>
      <c r="AA28" s="835">
        <v>10.731137042405162</v>
      </c>
    </row>
    <row r="29" spans="1:27" s="839" customFormat="1" ht="53.25" customHeight="1" x14ac:dyDescent="0.25">
      <c r="A29" s="833" t="s">
        <v>174</v>
      </c>
      <c r="B29" s="834">
        <v>83756</v>
      </c>
      <c r="C29" s="835">
        <v>35063017.091990001</v>
      </c>
      <c r="D29" s="834">
        <v>79139</v>
      </c>
      <c r="E29" s="835">
        <v>35856506.868390001</v>
      </c>
      <c r="F29" s="836">
        <v>44395</v>
      </c>
      <c r="G29" s="835">
        <v>37094437.432000011</v>
      </c>
      <c r="H29" s="834">
        <v>0</v>
      </c>
      <c r="I29" s="835">
        <v>0</v>
      </c>
      <c r="J29" s="834">
        <v>207290</v>
      </c>
      <c r="K29" s="835">
        <v>108013961.39238001</v>
      </c>
      <c r="L29" s="834">
        <v>875</v>
      </c>
      <c r="M29" s="835">
        <v>81551.880000000034</v>
      </c>
      <c r="N29" s="834">
        <v>1588</v>
      </c>
      <c r="O29" s="835">
        <v>128000144.51800001</v>
      </c>
      <c r="P29" s="834">
        <v>5593</v>
      </c>
      <c r="Q29" s="835">
        <v>2834761.8200000003</v>
      </c>
      <c r="R29" s="834">
        <v>398</v>
      </c>
      <c r="S29" s="835">
        <v>1660923.8570000001</v>
      </c>
      <c r="T29" s="834">
        <v>0</v>
      </c>
      <c r="U29" s="835">
        <v>0</v>
      </c>
      <c r="V29" s="834">
        <v>23184</v>
      </c>
      <c r="W29" s="835">
        <v>11614500</v>
      </c>
      <c r="X29" s="837">
        <v>238928</v>
      </c>
      <c r="Y29" s="835">
        <v>0.89904359218276697</v>
      </c>
      <c r="Z29" s="838">
        <v>252205843.46737999</v>
      </c>
      <c r="AA29" s="835">
        <v>1.1149945071372824</v>
      </c>
    </row>
    <row r="30" spans="1:27" s="839" customFormat="1" ht="53.25" customHeight="1" x14ac:dyDescent="0.25">
      <c r="A30" s="840" t="s">
        <v>691</v>
      </c>
      <c r="B30" s="834">
        <v>85427</v>
      </c>
      <c r="C30" s="835">
        <v>38835375.351000004</v>
      </c>
      <c r="D30" s="834">
        <v>74405</v>
      </c>
      <c r="E30" s="835">
        <v>24579018.984000001</v>
      </c>
      <c r="F30" s="836">
        <v>10751</v>
      </c>
      <c r="G30" s="835">
        <v>4440520.7079999996</v>
      </c>
      <c r="H30" s="834">
        <v>376</v>
      </c>
      <c r="I30" s="835">
        <v>321469.30499999999</v>
      </c>
      <c r="J30" s="834">
        <v>170959</v>
      </c>
      <c r="K30" s="835">
        <v>68176384.34800002</v>
      </c>
      <c r="L30" s="834">
        <v>0</v>
      </c>
      <c r="M30" s="835">
        <v>0</v>
      </c>
      <c r="N30" s="834">
        <v>9</v>
      </c>
      <c r="O30" s="835">
        <v>9133852.1615400016</v>
      </c>
      <c r="P30" s="834">
        <v>8420</v>
      </c>
      <c r="Q30" s="835">
        <v>4512405.1359999999</v>
      </c>
      <c r="R30" s="834">
        <v>0</v>
      </c>
      <c r="S30" s="835">
        <v>0</v>
      </c>
      <c r="T30" s="834">
        <v>0</v>
      </c>
      <c r="U30" s="835">
        <v>0</v>
      </c>
      <c r="V30" s="834">
        <v>3154</v>
      </c>
      <c r="W30" s="835">
        <v>1516750</v>
      </c>
      <c r="X30" s="837">
        <v>182542</v>
      </c>
      <c r="Y30" s="835">
        <v>0.68687309735245194</v>
      </c>
      <c r="Z30" s="838">
        <v>83339391.645540029</v>
      </c>
      <c r="AA30" s="835">
        <v>0.36844096328385983</v>
      </c>
    </row>
    <row r="31" spans="1:27" s="610" customFormat="1" ht="99" customHeight="1" x14ac:dyDescent="0.75">
      <c r="A31" s="608" t="s">
        <v>250</v>
      </c>
      <c r="B31" s="753">
        <v>9155430</v>
      </c>
      <c r="C31" s="753">
        <v>2888570826.6288996</v>
      </c>
      <c r="D31" s="753">
        <v>9534763</v>
      </c>
      <c r="E31" s="753">
        <v>2591610117.1929827</v>
      </c>
      <c r="F31" s="753">
        <v>1447413</v>
      </c>
      <c r="G31" s="753">
        <v>625238989.55193114</v>
      </c>
      <c r="H31" s="753">
        <v>54910</v>
      </c>
      <c r="I31" s="753">
        <v>8230284.0016999999</v>
      </c>
      <c r="J31" s="753">
        <v>20192516</v>
      </c>
      <c r="K31" s="753">
        <v>6113650217.3755131</v>
      </c>
      <c r="L31" s="753">
        <v>773011</v>
      </c>
      <c r="M31" s="753">
        <v>71053793.377999991</v>
      </c>
      <c r="N31" s="753">
        <v>3099504</v>
      </c>
      <c r="O31" s="753">
        <v>11722130920.966669</v>
      </c>
      <c r="P31" s="753">
        <v>315092</v>
      </c>
      <c r="Q31" s="753">
        <v>115719303.81445</v>
      </c>
      <c r="R31" s="753">
        <v>544534</v>
      </c>
      <c r="S31" s="753">
        <v>1310079760.22558</v>
      </c>
      <c r="T31" s="753">
        <v>117090</v>
      </c>
      <c r="U31" s="753">
        <v>87388971.467530012</v>
      </c>
      <c r="V31" s="753">
        <v>1534050</v>
      </c>
      <c r="W31" s="753">
        <v>3199446622.3500199</v>
      </c>
      <c r="X31" s="757">
        <v>26575797</v>
      </c>
      <c r="Y31" s="531">
        <v>100</v>
      </c>
      <c r="Z31" s="609">
        <v>22619469589.577759</v>
      </c>
      <c r="AA31" s="531">
        <v>100</v>
      </c>
    </row>
    <row r="32" spans="1:27" x14ac:dyDescent="0.7">
      <c r="A32" s="611"/>
      <c r="B32" s="659"/>
      <c r="C32" s="612"/>
      <c r="D32" s="659"/>
      <c r="E32" s="612"/>
      <c r="G32" s="612"/>
      <c r="H32" s="659"/>
      <c r="I32" s="612"/>
      <c r="J32" s="659"/>
      <c r="K32" s="612"/>
      <c r="L32" s="659"/>
      <c r="M32" s="612"/>
      <c r="N32" s="659"/>
      <c r="O32" s="612"/>
      <c r="P32" s="659"/>
      <c r="Q32" s="612"/>
      <c r="R32" s="659"/>
      <c r="S32" s="612"/>
      <c r="T32" s="659"/>
      <c r="U32" s="612"/>
      <c r="V32" s="659"/>
      <c r="W32" s="612"/>
      <c r="X32" s="659"/>
      <c r="Y32" s="659"/>
      <c r="Z32" s="659"/>
      <c r="AA32" s="612"/>
    </row>
  </sheetData>
  <mergeCells count="20">
    <mergeCell ref="A1:E1"/>
    <mergeCell ref="A2:E2"/>
    <mergeCell ref="Y3:AA3"/>
    <mergeCell ref="V4:W5"/>
    <mergeCell ref="X4:AA5"/>
    <mergeCell ref="Y6:Y7"/>
    <mergeCell ref="AA6:AA7"/>
    <mergeCell ref="A4:A8"/>
    <mergeCell ref="B4:O4"/>
    <mergeCell ref="P4:Q5"/>
    <mergeCell ref="R4:S5"/>
    <mergeCell ref="T4:U5"/>
    <mergeCell ref="B5:K5"/>
    <mergeCell ref="L5:M5"/>
    <mergeCell ref="N5:O5"/>
    <mergeCell ref="B6:C6"/>
    <mergeCell ref="D6:E6"/>
    <mergeCell ref="F6:G6"/>
    <mergeCell ref="H6:I6"/>
    <mergeCell ref="J6:K6"/>
  </mergeCells>
  <printOptions horizontalCentered="1"/>
  <pageMargins left="0.16" right="0.16" top="0.74803149606299202" bottom="0.23" header="0.31496062992126" footer="0.31496062992126"/>
  <pageSetup paperSize="9" scale="24" fitToWidth="0" fitToHeight="0" orientation="landscape" r:id="rId1"/>
  <headerFooter alignWithMargins="0">
    <oddFooter>&amp;C&amp;18 7</oddFooter>
  </headerFooter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79998168889431442"/>
  </sheetPr>
  <dimension ref="A1:AA32"/>
  <sheetViews>
    <sheetView view="pageBreakPreview" zoomScale="55" zoomScaleNormal="40" zoomScaleSheetLayoutView="55" workbookViewId="0">
      <pane xSplit="1" ySplit="8" topLeftCell="B28" activePane="bottomRight" state="frozen"/>
      <selection activeCell="H25" sqref="H25"/>
      <selection pane="topRight" activeCell="H25" sqref="H25"/>
      <selection pane="bottomLeft" activeCell="H25" sqref="H25"/>
      <selection pane="bottomRight" activeCell="H25" sqref="H25"/>
    </sheetView>
  </sheetViews>
  <sheetFormatPr defaultRowHeight="24.6" x14ac:dyDescent="0.7"/>
  <cols>
    <col min="1" max="1" width="16" style="15" customWidth="1"/>
    <col min="2" max="2" width="18.8984375" style="647" customWidth="1"/>
    <col min="3" max="3" width="24.59765625" style="614" customWidth="1"/>
    <col min="4" max="4" width="17.69921875" style="647" bestFit="1" customWidth="1"/>
    <col min="5" max="5" width="21.3984375" style="614" customWidth="1"/>
    <col min="6" max="6" width="17.69921875" style="759" bestFit="1" customWidth="1"/>
    <col min="7" max="7" width="21.296875" style="614" customWidth="1"/>
    <col min="8" max="8" width="17.69921875" style="762" bestFit="1" customWidth="1"/>
    <col min="9" max="9" width="20.296875" style="614" customWidth="1"/>
    <col min="10" max="10" width="18.59765625" style="647" customWidth="1"/>
    <col min="11" max="11" width="24" style="614" bestFit="1" customWidth="1"/>
    <col min="12" max="12" width="17.69921875" style="647" bestFit="1" customWidth="1"/>
    <col min="13" max="13" width="16.3984375" style="614" bestFit="1" customWidth="1"/>
    <col min="14" max="14" width="18.59765625" style="647" customWidth="1"/>
    <col min="15" max="15" width="22.69921875" style="614" customWidth="1"/>
    <col min="16" max="16" width="17.09765625" style="647" bestFit="1" customWidth="1"/>
    <col min="17" max="17" width="21.3984375" style="614" bestFit="1" customWidth="1"/>
    <col min="18" max="18" width="17.69921875" style="647" bestFit="1" customWidth="1"/>
    <col min="19" max="19" width="24" style="614" bestFit="1" customWidth="1"/>
    <col min="20" max="20" width="17.69921875" style="647" bestFit="1" customWidth="1"/>
    <col min="21" max="21" width="17.8984375" style="614" bestFit="1" customWidth="1"/>
    <col min="22" max="22" width="17.69921875" style="647" bestFit="1" customWidth="1"/>
    <col min="23" max="23" width="19.296875" style="614" bestFit="1" customWidth="1"/>
    <col min="24" max="24" width="17.69921875" style="647" customWidth="1"/>
    <col min="25" max="25" width="10.8984375" style="15" customWidth="1"/>
    <col min="26" max="26" width="23.296875" style="614" customWidth="1"/>
    <col min="27" max="27" width="10.8984375" style="15" customWidth="1"/>
    <col min="28" max="264" width="9" style="15"/>
    <col min="265" max="265" width="14.09765625" style="15" customWidth="1"/>
    <col min="266" max="266" width="14.69921875" style="15" bestFit="1" customWidth="1"/>
    <col min="267" max="267" width="21.3984375" style="15" bestFit="1" customWidth="1"/>
    <col min="268" max="268" width="14.69921875" style="15" bestFit="1" customWidth="1"/>
    <col min="269" max="269" width="21.3984375" style="15" bestFit="1" customWidth="1"/>
    <col min="270" max="270" width="14.69921875" style="15" bestFit="1" customWidth="1"/>
    <col min="271" max="271" width="21.3984375" style="15" bestFit="1" customWidth="1"/>
    <col min="272" max="272" width="14.69921875" style="15" bestFit="1" customWidth="1"/>
    <col min="273" max="273" width="21.3984375" style="15" bestFit="1" customWidth="1"/>
    <col min="274" max="274" width="14.69921875" style="15" bestFit="1" customWidth="1"/>
    <col min="275" max="275" width="21.3984375" style="15" bestFit="1" customWidth="1"/>
    <col min="276" max="276" width="16.59765625" style="15" bestFit="1" customWidth="1"/>
    <col min="277" max="277" width="14.09765625" style="15" bestFit="1" customWidth="1"/>
    <col min="278" max="278" width="16.59765625" style="15" bestFit="1" customWidth="1"/>
    <col min="279" max="279" width="14.09765625" style="15" bestFit="1" customWidth="1"/>
    <col min="280" max="280" width="14.3984375" style="15" bestFit="1" customWidth="1"/>
    <col min="281" max="281" width="14.59765625" style="15" customWidth="1"/>
    <col min="282" max="282" width="13.8984375" style="15" bestFit="1" customWidth="1"/>
    <col min="283" max="283" width="14.59765625" style="15" customWidth="1"/>
    <col min="284" max="520" width="9" style="15"/>
    <col min="521" max="521" width="14.09765625" style="15" customWidth="1"/>
    <col min="522" max="522" width="14.69921875" style="15" bestFit="1" customWidth="1"/>
    <col min="523" max="523" width="21.3984375" style="15" bestFit="1" customWidth="1"/>
    <col min="524" max="524" width="14.69921875" style="15" bestFit="1" customWidth="1"/>
    <col min="525" max="525" width="21.3984375" style="15" bestFit="1" customWidth="1"/>
    <col min="526" max="526" width="14.69921875" style="15" bestFit="1" customWidth="1"/>
    <col min="527" max="527" width="21.3984375" style="15" bestFit="1" customWidth="1"/>
    <col min="528" max="528" width="14.69921875" style="15" bestFit="1" customWidth="1"/>
    <col min="529" max="529" width="21.3984375" style="15" bestFit="1" customWidth="1"/>
    <col min="530" max="530" width="14.69921875" style="15" bestFit="1" customWidth="1"/>
    <col min="531" max="531" width="21.3984375" style="15" bestFit="1" customWidth="1"/>
    <col min="532" max="532" width="16.59765625" style="15" bestFit="1" customWidth="1"/>
    <col min="533" max="533" width="14.09765625" style="15" bestFit="1" customWidth="1"/>
    <col min="534" max="534" width="16.59765625" style="15" bestFit="1" customWidth="1"/>
    <col min="535" max="535" width="14.09765625" style="15" bestFit="1" customWidth="1"/>
    <col min="536" max="536" width="14.3984375" style="15" bestFit="1" customWidth="1"/>
    <col min="537" max="537" width="14.59765625" style="15" customWidth="1"/>
    <col min="538" max="538" width="13.8984375" style="15" bestFit="1" customWidth="1"/>
    <col min="539" max="539" width="14.59765625" style="15" customWidth="1"/>
    <col min="540" max="776" width="9" style="15"/>
    <col min="777" max="777" width="14.09765625" style="15" customWidth="1"/>
    <col min="778" max="778" width="14.69921875" style="15" bestFit="1" customWidth="1"/>
    <col min="779" max="779" width="21.3984375" style="15" bestFit="1" customWidth="1"/>
    <col min="780" max="780" width="14.69921875" style="15" bestFit="1" customWidth="1"/>
    <col min="781" max="781" width="21.3984375" style="15" bestFit="1" customWidth="1"/>
    <col min="782" max="782" width="14.69921875" style="15" bestFit="1" customWidth="1"/>
    <col min="783" max="783" width="21.3984375" style="15" bestFit="1" customWidth="1"/>
    <col min="784" max="784" width="14.69921875" style="15" bestFit="1" customWidth="1"/>
    <col min="785" max="785" width="21.3984375" style="15" bestFit="1" customWidth="1"/>
    <col min="786" max="786" width="14.69921875" style="15" bestFit="1" customWidth="1"/>
    <col min="787" max="787" width="21.3984375" style="15" bestFit="1" customWidth="1"/>
    <col min="788" max="788" width="16.59765625" style="15" bestFit="1" customWidth="1"/>
    <col min="789" max="789" width="14.09765625" style="15" bestFit="1" customWidth="1"/>
    <col min="790" max="790" width="16.59765625" style="15" bestFit="1" customWidth="1"/>
    <col min="791" max="791" width="14.09765625" style="15" bestFit="1" customWidth="1"/>
    <col min="792" max="792" width="14.3984375" style="15" bestFit="1" customWidth="1"/>
    <col min="793" max="793" width="14.59765625" style="15" customWidth="1"/>
    <col min="794" max="794" width="13.8984375" style="15" bestFit="1" customWidth="1"/>
    <col min="795" max="795" width="14.59765625" style="15" customWidth="1"/>
    <col min="796" max="1032" width="9" style="15"/>
    <col min="1033" max="1033" width="14.09765625" style="15" customWidth="1"/>
    <col min="1034" max="1034" width="14.69921875" style="15" bestFit="1" customWidth="1"/>
    <col min="1035" max="1035" width="21.3984375" style="15" bestFit="1" customWidth="1"/>
    <col min="1036" max="1036" width="14.69921875" style="15" bestFit="1" customWidth="1"/>
    <col min="1037" max="1037" width="21.3984375" style="15" bestFit="1" customWidth="1"/>
    <col min="1038" max="1038" width="14.69921875" style="15" bestFit="1" customWidth="1"/>
    <col min="1039" max="1039" width="21.3984375" style="15" bestFit="1" customWidth="1"/>
    <col min="1040" max="1040" width="14.69921875" style="15" bestFit="1" customWidth="1"/>
    <col min="1041" max="1041" width="21.3984375" style="15" bestFit="1" customWidth="1"/>
    <col min="1042" max="1042" width="14.69921875" style="15" bestFit="1" customWidth="1"/>
    <col min="1043" max="1043" width="21.3984375" style="15" bestFit="1" customWidth="1"/>
    <col min="1044" max="1044" width="16.59765625" style="15" bestFit="1" customWidth="1"/>
    <col min="1045" max="1045" width="14.09765625" style="15" bestFit="1" customWidth="1"/>
    <col min="1046" max="1046" width="16.59765625" style="15" bestFit="1" customWidth="1"/>
    <col min="1047" max="1047" width="14.09765625" style="15" bestFit="1" customWidth="1"/>
    <col min="1048" max="1048" width="14.3984375" style="15" bestFit="1" customWidth="1"/>
    <col min="1049" max="1049" width="14.59765625" style="15" customWidth="1"/>
    <col min="1050" max="1050" width="13.8984375" style="15" bestFit="1" customWidth="1"/>
    <col min="1051" max="1051" width="14.59765625" style="15" customWidth="1"/>
    <col min="1052" max="1288" width="9" style="15"/>
    <col min="1289" max="1289" width="14.09765625" style="15" customWidth="1"/>
    <col min="1290" max="1290" width="14.69921875" style="15" bestFit="1" customWidth="1"/>
    <col min="1291" max="1291" width="21.3984375" style="15" bestFit="1" customWidth="1"/>
    <col min="1292" max="1292" width="14.69921875" style="15" bestFit="1" customWidth="1"/>
    <col min="1293" max="1293" width="21.3984375" style="15" bestFit="1" customWidth="1"/>
    <col min="1294" max="1294" width="14.69921875" style="15" bestFit="1" customWidth="1"/>
    <col min="1295" max="1295" width="21.3984375" style="15" bestFit="1" customWidth="1"/>
    <col min="1296" max="1296" width="14.69921875" style="15" bestFit="1" customWidth="1"/>
    <col min="1297" max="1297" width="21.3984375" style="15" bestFit="1" customWidth="1"/>
    <col min="1298" max="1298" width="14.69921875" style="15" bestFit="1" customWidth="1"/>
    <col min="1299" max="1299" width="21.3984375" style="15" bestFit="1" customWidth="1"/>
    <col min="1300" max="1300" width="16.59765625" style="15" bestFit="1" customWidth="1"/>
    <col min="1301" max="1301" width="14.09765625" style="15" bestFit="1" customWidth="1"/>
    <col min="1302" max="1302" width="16.59765625" style="15" bestFit="1" customWidth="1"/>
    <col min="1303" max="1303" width="14.09765625" style="15" bestFit="1" customWidth="1"/>
    <col min="1304" max="1304" width="14.3984375" style="15" bestFit="1" customWidth="1"/>
    <col min="1305" max="1305" width="14.59765625" style="15" customWidth="1"/>
    <col min="1306" max="1306" width="13.8984375" style="15" bestFit="1" customWidth="1"/>
    <col min="1307" max="1307" width="14.59765625" style="15" customWidth="1"/>
    <col min="1308" max="1544" width="9" style="15"/>
    <col min="1545" max="1545" width="14.09765625" style="15" customWidth="1"/>
    <col min="1546" max="1546" width="14.69921875" style="15" bestFit="1" customWidth="1"/>
    <col min="1547" max="1547" width="21.3984375" style="15" bestFit="1" customWidth="1"/>
    <col min="1548" max="1548" width="14.69921875" style="15" bestFit="1" customWidth="1"/>
    <col min="1549" max="1549" width="21.3984375" style="15" bestFit="1" customWidth="1"/>
    <col min="1550" max="1550" width="14.69921875" style="15" bestFit="1" customWidth="1"/>
    <col min="1551" max="1551" width="21.3984375" style="15" bestFit="1" customWidth="1"/>
    <col min="1552" max="1552" width="14.69921875" style="15" bestFit="1" customWidth="1"/>
    <col min="1553" max="1553" width="21.3984375" style="15" bestFit="1" customWidth="1"/>
    <col min="1554" max="1554" width="14.69921875" style="15" bestFit="1" customWidth="1"/>
    <col min="1555" max="1555" width="21.3984375" style="15" bestFit="1" customWidth="1"/>
    <col min="1556" max="1556" width="16.59765625" style="15" bestFit="1" customWidth="1"/>
    <col min="1557" max="1557" width="14.09765625" style="15" bestFit="1" customWidth="1"/>
    <col min="1558" max="1558" width="16.59765625" style="15" bestFit="1" customWidth="1"/>
    <col min="1559" max="1559" width="14.09765625" style="15" bestFit="1" customWidth="1"/>
    <col min="1560" max="1560" width="14.3984375" style="15" bestFit="1" customWidth="1"/>
    <col min="1561" max="1561" width="14.59765625" style="15" customWidth="1"/>
    <col min="1562" max="1562" width="13.8984375" style="15" bestFit="1" customWidth="1"/>
    <col min="1563" max="1563" width="14.59765625" style="15" customWidth="1"/>
    <col min="1564" max="1800" width="9" style="15"/>
    <col min="1801" max="1801" width="14.09765625" style="15" customWidth="1"/>
    <col min="1802" max="1802" width="14.69921875" style="15" bestFit="1" customWidth="1"/>
    <col min="1803" max="1803" width="21.3984375" style="15" bestFit="1" customWidth="1"/>
    <col min="1804" max="1804" width="14.69921875" style="15" bestFit="1" customWidth="1"/>
    <col min="1805" max="1805" width="21.3984375" style="15" bestFit="1" customWidth="1"/>
    <col min="1806" max="1806" width="14.69921875" style="15" bestFit="1" customWidth="1"/>
    <col min="1807" max="1807" width="21.3984375" style="15" bestFit="1" customWidth="1"/>
    <col min="1808" max="1808" width="14.69921875" style="15" bestFit="1" customWidth="1"/>
    <col min="1809" max="1809" width="21.3984375" style="15" bestFit="1" customWidth="1"/>
    <col min="1810" max="1810" width="14.69921875" style="15" bestFit="1" customWidth="1"/>
    <col min="1811" max="1811" width="21.3984375" style="15" bestFit="1" customWidth="1"/>
    <col min="1812" max="1812" width="16.59765625" style="15" bestFit="1" customWidth="1"/>
    <col min="1813" max="1813" width="14.09765625" style="15" bestFit="1" customWidth="1"/>
    <col min="1814" max="1814" width="16.59765625" style="15" bestFit="1" customWidth="1"/>
    <col min="1815" max="1815" width="14.09765625" style="15" bestFit="1" customWidth="1"/>
    <col min="1816" max="1816" width="14.3984375" style="15" bestFit="1" customWidth="1"/>
    <col min="1817" max="1817" width="14.59765625" style="15" customWidth="1"/>
    <col min="1818" max="1818" width="13.8984375" style="15" bestFit="1" customWidth="1"/>
    <col min="1819" max="1819" width="14.59765625" style="15" customWidth="1"/>
    <col min="1820" max="2056" width="9" style="15"/>
    <col min="2057" max="2057" width="14.09765625" style="15" customWidth="1"/>
    <col min="2058" max="2058" width="14.69921875" style="15" bestFit="1" customWidth="1"/>
    <col min="2059" max="2059" width="21.3984375" style="15" bestFit="1" customWidth="1"/>
    <col min="2060" max="2060" width="14.69921875" style="15" bestFit="1" customWidth="1"/>
    <col min="2061" max="2061" width="21.3984375" style="15" bestFit="1" customWidth="1"/>
    <col min="2062" max="2062" width="14.69921875" style="15" bestFit="1" customWidth="1"/>
    <col min="2063" max="2063" width="21.3984375" style="15" bestFit="1" customWidth="1"/>
    <col min="2064" max="2064" width="14.69921875" style="15" bestFit="1" customWidth="1"/>
    <col min="2065" max="2065" width="21.3984375" style="15" bestFit="1" customWidth="1"/>
    <col min="2066" max="2066" width="14.69921875" style="15" bestFit="1" customWidth="1"/>
    <col min="2067" max="2067" width="21.3984375" style="15" bestFit="1" customWidth="1"/>
    <col min="2068" max="2068" width="16.59765625" style="15" bestFit="1" customWidth="1"/>
    <col min="2069" max="2069" width="14.09765625" style="15" bestFit="1" customWidth="1"/>
    <col min="2070" max="2070" width="16.59765625" style="15" bestFit="1" customWidth="1"/>
    <col min="2071" max="2071" width="14.09765625" style="15" bestFit="1" customWidth="1"/>
    <col min="2072" max="2072" width="14.3984375" style="15" bestFit="1" customWidth="1"/>
    <col min="2073" max="2073" width="14.59765625" style="15" customWidth="1"/>
    <col min="2074" max="2074" width="13.8984375" style="15" bestFit="1" customWidth="1"/>
    <col min="2075" max="2075" width="14.59765625" style="15" customWidth="1"/>
    <col min="2076" max="2312" width="9" style="15"/>
    <col min="2313" max="2313" width="14.09765625" style="15" customWidth="1"/>
    <col min="2314" max="2314" width="14.69921875" style="15" bestFit="1" customWidth="1"/>
    <col min="2315" max="2315" width="21.3984375" style="15" bestFit="1" customWidth="1"/>
    <col min="2316" max="2316" width="14.69921875" style="15" bestFit="1" customWidth="1"/>
    <col min="2317" max="2317" width="21.3984375" style="15" bestFit="1" customWidth="1"/>
    <col min="2318" max="2318" width="14.69921875" style="15" bestFit="1" customWidth="1"/>
    <col min="2319" max="2319" width="21.3984375" style="15" bestFit="1" customWidth="1"/>
    <col min="2320" max="2320" width="14.69921875" style="15" bestFit="1" customWidth="1"/>
    <col min="2321" max="2321" width="21.3984375" style="15" bestFit="1" customWidth="1"/>
    <col min="2322" max="2322" width="14.69921875" style="15" bestFit="1" customWidth="1"/>
    <col min="2323" max="2323" width="21.3984375" style="15" bestFit="1" customWidth="1"/>
    <col min="2324" max="2324" width="16.59765625" style="15" bestFit="1" customWidth="1"/>
    <col min="2325" max="2325" width="14.09765625" style="15" bestFit="1" customWidth="1"/>
    <col min="2326" max="2326" width="16.59765625" style="15" bestFit="1" customWidth="1"/>
    <col min="2327" max="2327" width="14.09765625" style="15" bestFit="1" customWidth="1"/>
    <col min="2328" max="2328" width="14.3984375" style="15" bestFit="1" customWidth="1"/>
    <col min="2329" max="2329" width="14.59765625" style="15" customWidth="1"/>
    <col min="2330" max="2330" width="13.8984375" style="15" bestFit="1" customWidth="1"/>
    <col min="2331" max="2331" width="14.59765625" style="15" customWidth="1"/>
    <col min="2332" max="2568" width="9" style="15"/>
    <col min="2569" max="2569" width="14.09765625" style="15" customWidth="1"/>
    <col min="2570" max="2570" width="14.69921875" style="15" bestFit="1" customWidth="1"/>
    <col min="2571" max="2571" width="21.3984375" style="15" bestFit="1" customWidth="1"/>
    <col min="2572" max="2572" width="14.69921875" style="15" bestFit="1" customWidth="1"/>
    <col min="2573" max="2573" width="21.3984375" style="15" bestFit="1" customWidth="1"/>
    <col min="2574" max="2574" width="14.69921875" style="15" bestFit="1" customWidth="1"/>
    <col min="2575" max="2575" width="21.3984375" style="15" bestFit="1" customWidth="1"/>
    <col min="2576" max="2576" width="14.69921875" style="15" bestFit="1" customWidth="1"/>
    <col min="2577" max="2577" width="21.3984375" style="15" bestFit="1" customWidth="1"/>
    <col min="2578" max="2578" width="14.69921875" style="15" bestFit="1" customWidth="1"/>
    <col min="2579" max="2579" width="21.3984375" style="15" bestFit="1" customWidth="1"/>
    <col min="2580" max="2580" width="16.59765625" style="15" bestFit="1" customWidth="1"/>
    <col min="2581" max="2581" width="14.09765625" style="15" bestFit="1" customWidth="1"/>
    <col min="2582" max="2582" width="16.59765625" style="15" bestFit="1" customWidth="1"/>
    <col min="2583" max="2583" width="14.09765625" style="15" bestFit="1" customWidth="1"/>
    <col min="2584" max="2584" width="14.3984375" style="15" bestFit="1" customWidth="1"/>
    <col min="2585" max="2585" width="14.59765625" style="15" customWidth="1"/>
    <col min="2586" max="2586" width="13.8984375" style="15" bestFit="1" customWidth="1"/>
    <col min="2587" max="2587" width="14.59765625" style="15" customWidth="1"/>
    <col min="2588" max="2824" width="9" style="15"/>
    <col min="2825" max="2825" width="14.09765625" style="15" customWidth="1"/>
    <col min="2826" max="2826" width="14.69921875" style="15" bestFit="1" customWidth="1"/>
    <col min="2827" max="2827" width="21.3984375" style="15" bestFit="1" customWidth="1"/>
    <col min="2828" max="2828" width="14.69921875" style="15" bestFit="1" customWidth="1"/>
    <col min="2829" max="2829" width="21.3984375" style="15" bestFit="1" customWidth="1"/>
    <col min="2830" max="2830" width="14.69921875" style="15" bestFit="1" customWidth="1"/>
    <col min="2831" max="2831" width="21.3984375" style="15" bestFit="1" customWidth="1"/>
    <col min="2832" max="2832" width="14.69921875" style="15" bestFit="1" customWidth="1"/>
    <col min="2833" max="2833" width="21.3984375" style="15" bestFit="1" customWidth="1"/>
    <col min="2834" max="2834" width="14.69921875" style="15" bestFit="1" customWidth="1"/>
    <col min="2835" max="2835" width="21.3984375" style="15" bestFit="1" customWidth="1"/>
    <col min="2836" max="2836" width="16.59765625" style="15" bestFit="1" customWidth="1"/>
    <col min="2837" max="2837" width="14.09765625" style="15" bestFit="1" customWidth="1"/>
    <col min="2838" max="2838" width="16.59765625" style="15" bestFit="1" customWidth="1"/>
    <col min="2839" max="2839" width="14.09765625" style="15" bestFit="1" customWidth="1"/>
    <col min="2840" max="2840" width="14.3984375" style="15" bestFit="1" customWidth="1"/>
    <col min="2841" max="2841" width="14.59765625" style="15" customWidth="1"/>
    <col min="2842" max="2842" width="13.8984375" style="15" bestFit="1" customWidth="1"/>
    <col min="2843" max="2843" width="14.59765625" style="15" customWidth="1"/>
    <col min="2844" max="3080" width="9" style="15"/>
    <col min="3081" max="3081" width="14.09765625" style="15" customWidth="1"/>
    <col min="3082" max="3082" width="14.69921875" style="15" bestFit="1" customWidth="1"/>
    <col min="3083" max="3083" width="21.3984375" style="15" bestFit="1" customWidth="1"/>
    <col min="3084" max="3084" width="14.69921875" style="15" bestFit="1" customWidth="1"/>
    <col min="3085" max="3085" width="21.3984375" style="15" bestFit="1" customWidth="1"/>
    <col min="3086" max="3086" width="14.69921875" style="15" bestFit="1" customWidth="1"/>
    <col min="3087" max="3087" width="21.3984375" style="15" bestFit="1" customWidth="1"/>
    <col min="3088" max="3088" width="14.69921875" style="15" bestFit="1" customWidth="1"/>
    <col min="3089" max="3089" width="21.3984375" style="15" bestFit="1" customWidth="1"/>
    <col min="3090" max="3090" width="14.69921875" style="15" bestFit="1" customWidth="1"/>
    <col min="3091" max="3091" width="21.3984375" style="15" bestFit="1" customWidth="1"/>
    <col min="3092" max="3092" width="16.59765625" style="15" bestFit="1" customWidth="1"/>
    <col min="3093" max="3093" width="14.09765625" style="15" bestFit="1" customWidth="1"/>
    <col min="3094" max="3094" width="16.59765625" style="15" bestFit="1" customWidth="1"/>
    <col min="3095" max="3095" width="14.09765625" style="15" bestFit="1" customWidth="1"/>
    <col min="3096" max="3096" width="14.3984375" style="15" bestFit="1" customWidth="1"/>
    <col min="3097" max="3097" width="14.59765625" style="15" customWidth="1"/>
    <col min="3098" max="3098" width="13.8984375" style="15" bestFit="1" customWidth="1"/>
    <col min="3099" max="3099" width="14.59765625" style="15" customWidth="1"/>
    <col min="3100" max="3336" width="9" style="15"/>
    <col min="3337" max="3337" width="14.09765625" style="15" customWidth="1"/>
    <col min="3338" max="3338" width="14.69921875" style="15" bestFit="1" customWidth="1"/>
    <col min="3339" max="3339" width="21.3984375" style="15" bestFit="1" customWidth="1"/>
    <col min="3340" max="3340" width="14.69921875" style="15" bestFit="1" customWidth="1"/>
    <col min="3341" max="3341" width="21.3984375" style="15" bestFit="1" customWidth="1"/>
    <col min="3342" max="3342" width="14.69921875" style="15" bestFit="1" customWidth="1"/>
    <col min="3343" max="3343" width="21.3984375" style="15" bestFit="1" customWidth="1"/>
    <col min="3344" max="3344" width="14.69921875" style="15" bestFit="1" customWidth="1"/>
    <col min="3345" max="3345" width="21.3984375" style="15" bestFit="1" customWidth="1"/>
    <col min="3346" max="3346" width="14.69921875" style="15" bestFit="1" customWidth="1"/>
    <col min="3347" max="3347" width="21.3984375" style="15" bestFit="1" customWidth="1"/>
    <col min="3348" max="3348" width="16.59765625" style="15" bestFit="1" customWidth="1"/>
    <col min="3349" max="3349" width="14.09765625" style="15" bestFit="1" customWidth="1"/>
    <col min="3350" max="3350" width="16.59765625" style="15" bestFit="1" customWidth="1"/>
    <col min="3351" max="3351" width="14.09765625" style="15" bestFit="1" customWidth="1"/>
    <col min="3352" max="3352" width="14.3984375" style="15" bestFit="1" customWidth="1"/>
    <col min="3353" max="3353" width="14.59765625" style="15" customWidth="1"/>
    <col min="3354" max="3354" width="13.8984375" style="15" bestFit="1" customWidth="1"/>
    <col min="3355" max="3355" width="14.59765625" style="15" customWidth="1"/>
    <col min="3356" max="3592" width="9" style="15"/>
    <col min="3593" max="3593" width="14.09765625" style="15" customWidth="1"/>
    <col min="3594" max="3594" width="14.69921875" style="15" bestFit="1" customWidth="1"/>
    <col min="3595" max="3595" width="21.3984375" style="15" bestFit="1" customWidth="1"/>
    <col min="3596" max="3596" width="14.69921875" style="15" bestFit="1" customWidth="1"/>
    <col min="3597" max="3597" width="21.3984375" style="15" bestFit="1" customWidth="1"/>
    <col min="3598" max="3598" width="14.69921875" style="15" bestFit="1" customWidth="1"/>
    <col min="3599" max="3599" width="21.3984375" style="15" bestFit="1" customWidth="1"/>
    <col min="3600" max="3600" width="14.69921875" style="15" bestFit="1" customWidth="1"/>
    <col min="3601" max="3601" width="21.3984375" style="15" bestFit="1" customWidth="1"/>
    <col min="3602" max="3602" width="14.69921875" style="15" bestFit="1" customWidth="1"/>
    <col min="3603" max="3603" width="21.3984375" style="15" bestFit="1" customWidth="1"/>
    <col min="3604" max="3604" width="16.59765625" style="15" bestFit="1" customWidth="1"/>
    <col min="3605" max="3605" width="14.09765625" style="15" bestFit="1" customWidth="1"/>
    <col min="3606" max="3606" width="16.59765625" style="15" bestFit="1" customWidth="1"/>
    <col min="3607" max="3607" width="14.09765625" style="15" bestFit="1" customWidth="1"/>
    <col min="3608" max="3608" width="14.3984375" style="15" bestFit="1" customWidth="1"/>
    <col min="3609" max="3609" width="14.59765625" style="15" customWidth="1"/>
    <col min="3610" max="3610" width="13.8984375" style="15" bestFit="1" customWidth="1"/>
    <col min="3611" max="3611" width="14.59765625" style="15" customWidth="1"/>
    <col min="3612" max="3848" width="9" style="15"/>
    <col min="3849" max="3849" width="14.09765625" style="15" customWidth="1"/>
    <col min="3850" max="3850" width="14.69921875" style="15" bestFit="1" customWidth="1"/>
    <col min="3851" max="3851" width="21.3984375" style="15" bestFit="1" customWidth="1"/>
    <col min="3852" max="3852" width="14.69921875" style="15" bestFit="1" customWidth="1"/>
    <col min="3853" max="3853" width="21.3984375" style="15" bestFit="1" customWidth="1"/>
    <col min="3854" max="3854" width="14.69921875" style="15" bestFit="1" customWidth="1"/>
    <col min="3855" max="3855" width="21.3984375" style="15" bestFit="1" customWidth="1"/>
    <col min="3856" max="3856" width="14.69921875" style="15" bestFit="1" customWidth="1"/>
    <col min="3857" max="3857" width="21.3984375" style="15" bestFit="1" customWidth="1"/>
    <col min="3858" max="3858" width="14.69921875" style="15" bestFit="1" customWidth="1"/>
    <col min="3859" max="3859" width="21.3984375" style="15" bestFit="1" customWidth="1"/>
    <col min="3860" max="3860" width="16.59765625" style="15" bestFit="1" customWidth="1"/>
    <col min="3861" max="3861" width="14.09765625" style="15" bestFit="1" customWidth="1"/>
    <col min="3862" max="3862" width="16.59765625" style="15" bestFit="1" customWidth="1"/>
    <col min="3863" max="3863" width="14.09765625" style="15" bestFit="1" customWidth="1"/>
    <col min="3864" max="3864" width="14.3984375" style="15" bestFit="1" customWidth="1"/>
    <col min="3865" max="3865" width="14.59765625" style="15" customWidth="1"/>
    <col min="3866" max="3866" width="13.8984375" style="15" bestFit="1" customWidth="1"/>
    <col min="3867" max="3867" width="14.59765625" style="15" customWidth="1"/>
    <col min="3868" max="4104" width="9" style="15"/>
    <col min="4105" max="4105" width="14.09765625" style="15" customWidth="1"/>
    <col min="4106" max="4106" width="14.69921875" style="15" bestFit="1" customWidth="1"/>
    <col min="4107" max="4107" width="21.3984375" style="15" bestFit="1" customWidth="1"/>
    <col min="4108" max="4108" width="14.69921875" style="15" bestFit="1" customWidth="1"/>
    <col min="4109" max="4109" width="21.3984375" style="15" bestFit="1" customWidth="1"/>
    <col min="4110" max="4110" width="14.69921875" style="15" bestFit="1" customWidth="1"/>
    <col min="4111" max="4111" width="21.3984375" style="15" bestFit="1" customWidth="1"/>
    <col min="4112" max="4112" width="14.69921875" style="15" bestFit="1" customWidth="1"/>
    <col min="4113" max="4113" width="21.3984375" style="15" bestFit="1" customWidth="1"/>
    <col min="4114" max="4114" width="14.69921875" style="15" bestFit="1" customWidth="1"/>
    <col min="4115" max="4115" width="21.3984375" style="15" bestFit="1" customWidth="1"/>
    <col min="4116" max="4116" width="16.59765625" style="15" bestFit="1" customWidth="1"/>
    <col min="4117" max="4117" width="14.09765625" style="15" bestFit="1" customWidth="1"/>
    <col min="4118" max="4118" width="16.59765625" style="15" bestFit="1" customWidth="1"/>
    <col min="4119" max="4119" width="14.09765625" style="15" bestFit="1" customWidth="1"/>
    <col min="4120" max="4120" width="14.3984375" style="15" bestFit="1" customWidth="1"/>
    <col min="4121" max="4121" width="14.59765625" style="15" customWidth="1"/>
    <col min="4122" max="4122" width="13.8984375" style="15" bestFit="1" customWidth="1"/>
    <col min="4123" max="4123" width="14.59765625" style="15" customWidth="1"/>
    <col min="4124" max="4360" width="9" style="15"/>
    <col min="4361" max="4361" width="14.09765625" style="15" customWidth="1"/>
    <col min="4362" max="4362" width="14.69921875" style="15" bestFit="1" customWidth="1"/>
    <col min="4363" max="4363" width="21.3984375" style="15" bestFit="1" customWidth="1"/>
    <col min="4364" max="4364" width="14.69921875" style="15" bestFit="1" customWidth="1"/>
    <col min="4365" max="4365" width="21.3984375" style="15" bestFit="1" customWidth="1"/>
    <col min="4366" max="4366" width="14.69921875" style="15" bestFit="1" customWidth="1"/>
    <col min="4367" max="4367" width="21.3984375" style="15" bestFit="1" customWidth="1"/>
    <col min="4368" max="4368" width="14.69921875" style="15" bestFit="1" customWidth="1"/>
    <col min="4369" max="4369" width="21.3984375" style="15" bestFit="1" customWidth="1"/>
    <col min="4370" max="4370" width="14.69921875" style="15" bestFit="1" customWidth="1"/>
    <col min="4371" max="4371" width="21.3984375" style="15" bestFit="1" customWidth="1"/>
    <col min="4372" max="4372" width="16.59765625" style="15" bestFit="1" customWidth="1"/>
    <col min="4373" max="4373" width="14.09765625" style="15" bestFit="1" customWidth="1"/>
    <col min="4374" max="4374" width="16.59765625" style="15" bestFit="1" customWidth="1"/>
    <col min="4375" max="4375" width="14.09765625" style="15" bestFit="1" customWidth="1"/>
    <col min="4376" max="4376" width="14.3984375" style="15" bestFit="1" customWidth="1"/>
    <col min="4377" max="4377" width="14.59765625" style="15" customWidth="1"/>
    <col min="4378" max="4378" width="13.8984375" style="15" bestFit="1" customWidth="1"/>
    <col min="4379" max="4379" width="14.59765625" style="15" customWidth="1"/>
    <col min="4380" max="4616" width="9" style="15"/>
    <col min="4617" max="4617" width="14.09765625" style="15" customWidth="1"/>
    <col min="4618" max="4618" width="14.69921875" style="15" bestFit="1" customWidth="1"/>
    <col min="4619" max="4619" width="21.3984375" style="15" bestFit="1" customWidth="1"/>
    <col min="4620" max="4620" width="14.69921875" style="15" bestFit="1" customWidth="1"/>
    <col min="4621" max="4621" width="21.3984375" style="15" bestFit="1" customWidth="1"/>
    <col min="4622" max="4622" width="14.69921875" style="15" bestFit="1" customWidth="1"/>
    <col min="4623" max="4623" width="21.3984375" style="15" bestFit="1" customWidth="1"/>
    <col min="4624" max="4624" width="14.69921875" style="15" bestFit="1" customWidth="1"/>
    <col min="4625" max="4625" width="21.3984375" style="15" bestFit="1" customWidth="1"/>
    <col min="4626" max="4626" width="14.69921875" style="15" bestFit="1" customWidth="1"/>
    <col min="4627" max="4627" width="21.3984375" style="15" bestFit="1" customWidth="1"/>
    <col min="4628" max="4628" width="16.59765625" style="15" bestFit="1" customWidth="1"/>
    <col min="4629" max="4629" width="14.09765625" style="15" bestFit="1" customWidth="1"/>
    <col min="4630" max="4630" width="16.59765625" style="15" bestFit="1" customWidth="1"/>
    <col min="4631" max="4631" width="14.09765625" style="15" bestFit="1" customWidth="1"/>
    <col min="4632" max="4632" width="14.3984375" style="15" bestFit="1" customWidth="1"/>
    <col min="4633" max="4633" width="14.59765625" style="15" customWidth="1"/>
    <col min="4634" max="4634" width="13.8984375" style="15" bestFit="1" customWidth="1"/>
    <col min="4635" max="4635" width="14.59765625" style="15" customWidth="1"/>
    <col min="4636" max="4872" width="9" style="15"/>
    <col min="4873" max="4873" width="14.09765625" style="15" customWidth="1"/>
    <col min="4874" max="4874" width="14.69921875" style="15" bestFit="1" customWidth="1"/>
    <col min="4875" max="4875" width="21.3984375" style="15" bestFit="1" customWidth="1"/>
    <col min="4876" max="4876" width="14.69921875" style="15" bestFit="1" customWidth="1"/>
    <col min="4877" max="4877" width="21.3984375" style="15" bestFit="1" customWidth="1"/>
    <col min="4878" max="4878" width="14.69921875" style="15" bestFit="1" customWidth="1"/>
    <col min="4879" max="4879" width="21.3984375" style="15" bestFit="1" customWidth="1"/>
    <col min="4880" max="4880" width="14.69921875" style="15" bestFit="1" customWidth="1"/>
    <col min="4881" max="4881" width="21.3984375" style="15" bestFit="1" customWidth="1"/>
    <col min="4882" max="4882" width="14.69921875" style="15" bestFit="1" customWidth="1"/>
    <col min="4883" max="4883" width="21.3984375" style="15" bestFit="1" customWidth="1"/>
    <col min="4884" max="4884" width="16.59765625" style="15" bestFit="1" customWidth="1"/>
    <col min="4885" max="4885" width="14.09765625" style="15" bestFit="1" customWidth="1"/>
    <col min="4886" max="4886" width="16.59765625" style="15" bestFit="1" customWidth="1"/>
    <col min="4887" max="4887" width="14.09765625" style="15" bestFit="1" customWidth="1"/>
    <col min="4888" max="4888" width="14.3984375" style="15" bestFit="1" customWidth="1"/>
    <col min="4889" max="4889" width="14.59765625" style="15" customWidth="1"/>
    <col min="4890" max="4890" width="13.8984375" style="15" bestFit="1" customWidth="1"/>
    <col min="4891" max="4891" width="14.59765625" style="15" customWidth="1"/>
    <col min="4892" max="5128" width="9" style="15"/>
    <col min="5129" max="5129" width="14.09765625" style="15" customWidth="1"/>
    <col min="5130" max="5130" width="14.69921875" style="15" bestFit="1" customWidth="1"/>
    <col min="5131" max="5131" width="21.3984375" style="15" bestFit="1" customWidth="1"/>
    <col min="5132" max="5132" width="14.69921875" style="15" bestFit="1" customWidth="1"/>
    <col min="5133" max="5133" width="21.3984375" style="15" bestFit="1" customWidth="1"/>
    <col min="5134" max="5134" width="14.69921875" style="15" bestFit="1" customWidth="1"/>
    <col min="5135" max="5135" width="21.3984375" style="15" bestFit="1" customWidth="1"/>
    <col min="5136" max="5136" width="14.69921875" style="15" bestFit="1" customWidth="1"/>
    <col min="5137" max="5137" width="21.3984375" style="15" bestFit="1" customWidth="1"/>
    <col min="5138" max="5138" width="14.69921875" style="15" bestFit="1" customWidth="1"/>
    <col min="5139" max="5139" width="21.3984375" style="15" bestFit="1" customWidth="1"/>
    <col min="5140" max="5140" width="16.59765625" style="15" bestFit="1" customWidth="1"/>
    <col min="5141" max="5141" width="14.09765625" style="15" bestFit="1" customWidth="1"/>
    <col min="5142" max="5142" width="16.59765625" style="15" bestFit="1" customWidth="1"/>
    <col min="5143" max="5143" width="14.09765625" style="15" bestFit="1" customWidth="1"/>
    <col min="5144" max="5144" width="14.3984375" style="15" bestFit="1" customWidth="1"/>
    <col min="5145" max="5145" width="14.59765625" style="15" customWidth="1"/>
    <col min="5146" max="5146" width="13.8984375" style="15" bestFit="1" customWidth="1"/>
    <col min="5147" max="5147" width="14.59765625" style="15" customWidth="1"/>
    <col min="5148" max="5384" width="9" style="15"/>
    <col min="5385" max="5385" width="14.09765625" style="15" customWidth="1"/>
    <col min="5386" max="5386" width="14.69921875" style="15" bestFit="1" customWidth="1"/>
    <col min="5387" max="5387" width="21.3984375" style="15" bestFit="1" customWidth="1"/>
    <col min="5388" max="5388" width="14.69921875" style="15" bestFit="1" customWidth="1"/>
    <col min="5389" max="5389" width="21.3984375" style="15" bestFit="1" customWidth="1"/>
    <col min="5390" max="5390" width="14.69921875" style="15" bestFit="1" customWidth="1"/>
    <col min="5391" max="5391" width="21.3984375" style="15" bestFit="1" customWidth="1"/>
    <col min="5392" max="5392" width="14.69921875" style="15" bestFit="1" customWidth="1"/>
    <col min="5393" max="5393" width="21.3984375" style="15" bestFit="1" customWidth="1"/>
    <col min="5394" max="5394" width="14.69921875" style="15" bestFit="1" customWidth="1"/>
    <col min="5395" max="5395" width="21.3984375" style="15" bestFit="1" customWidth="1"/>
    <col min="5396" max="5396" width="16.59765625" style="15" bestFit="1" customWidth="1"/>
    <col min="5397" max="5397" width="14.09765625" style="15" bestFit="1" customWidth="1"/>
    <col min="5398" max="5398" width="16.59765625" style="15" bestFit="1" customWidth="1"/>
    <col min="5399" max="5399" width="14.09765625" style="15" bestFit="1" customWidth="1"/>
    <col min="5400" max="5400" width="14.3984375" style="15" bestFit="1" customWidth="1"/>
    <col min="5401" max="5401" width="14.59765625" style="15" customWidth="1"/>
    <col min="5402" max="5402" width="13.8984375" style="15" bestFit="1" customWidth="1"/>
    <col min="5403" max="5403" width="14.59765625" style="15" customWidth="1"/>
    <col min="5404" max="5640" width="9" style="15"/>
    <col min="5641" max="5641" width="14.09765625" style="15" customWidth="1"/>
    <col min="5642" max="5642" width="14.69921875" style="15" bestFit="1" customWidth="1"/>
    <col min="5643" max="5643" width="21.3984375" style="15" bestFit="1" customWidth="1"/>
    <col min="5644" max="5644" width="14.69921875" style="15" bestFit="1" customWidth="1"/>
    <col min="5645" max="5645" width="21.3984375" style="15" bestFit="1" customWidth="1"/>
    <col min="5646" max="5646" width="14.69921875" style="15" bestFit="1" customWidth="1"/>
    <col min="5647" max="5647" width="21.3984375" style="15" bestFit="1" customWidth="1"/>
    <col min="5648" max="5648" width="14.69921875" style="15" bestFit="1" customWidth="1"/>
    <col min="5649" max="5649" width="21.3984375" style="15" bestFit="1" customWidth="1"/>
    <col min="5650" max="5650" width="14.69921875" style="15" bestFit="1" customWidth="1"/>
    <col min="5651" max="5651" width="21.3984375" style="15" bestFit="1" customWidth="1"/>
    <col min="5652" max="5652" width="16.59765625" style="15" bestFit="1" customWidth="1"/>
    <col min="5653" max="5653" width="14.09765625" style="15" bestFit="1" customWidth="1"/>
    <col min="5654" max="5654" width="16.59765625" style="15" bestFit="1" customWidth="1"/>
    <col min="5655" max="5655" width="14.09765625" style="15" bestFit="1" customWidth="1"/>
    <col min="5656" max="5656" width="14.3984375" style="15" bestFit="1" customWidth="1"/>
    <col min="5657" max="5657" width="14.59765625" style="15" customWidth="1"/>
    <col min="5658" max="5658" width="13.8984375" style="15" bestFit="1" customWidth="1"/>
    <col min="5659" max="5659" width="14.59765625" style="15" customWidth="1"/>
    <col min="5660" max="5896" width="9" style="15"/>
    <col min="5897" max="5897" width="14.09765625" style="15" customWidth="1"/>
    <col min="5898" max="5898" width="14.69921875" style="15" bestFit="1" customWidth="1"/>
    <col min="5899" max="5899" width="21.3984375" style="15" bestFit="1" customWidth="1"/>
    <col min="5900" max="5900" width="14.69921875" style="15" bestFit="1" customWidth="1"/>
    <col min="5901" max="5901" width="21.3984375" style="15" bestFit="1" customWidth="1"/>
    <col min="5902" max="5902" width="14.69921875" style="15" bestFit="1" customWidth="1"/>
    <col min="5903" max="5903" width="21.3984375" style="15" bestFit="1" customWidth="1"/>
    <col min="5904" max="5904" width="14.69921875" style="15" bestFit="1" customWidth="1"/>
    <col min="5905" max="5905" width="21.3984375" style="15" bestFit="1" customWidth="1"/>
    <col min="5906" max="5906" width="14.69921875" style="15" bestFit="1" customWidth="1"/>
    <col min="5907" max="5907" width="21.3984375" style="15" bestFit="1" customWidth="1"/>
    <col min="5908" max="5908" width="16.59765625" style="15" bestFit="1" customWidth="1"/>
    <col min="5909" max="5909" width="14.09765625" style="15" bestFit="1" customWidth="1"/>
    <col min="5910" max="5910" width="16.59765625" style="15" bestFit="1" customWidth="1"/>
    <col min="5911" max="5911" width="14.09765625" style="15" bestFit="1" customWidth="1"/>
    <col min="5912" max="5912" width="14.3984375" style="15" bestFit="1" customWidth="1"/>
    <col min="5913" max="5913" width="14.59765625" style="15" customWidth="1"/>
    <col min="5914" max="5914" width="13.8984375" style="15" bestFit="1" customWidth="1"/>
    <col min="5915" max="5915" width="14.59765625" style="15" customWidth="1"/>
    <col min="5916" max="6152" width="9" style="15"/>
    <col min="6153" max="6153" width="14.09765625" style="15" customWidth="1"/>
    <col min="6154" max="6154" width="14.69921875" style="15" bestFit="1" customWidth="1"/>
    <col min="6155" max="6155" width="21.3984375" style="15" bestFit="1" customWidth="1"/>
    <col min="6156" max="6156" width="14.69921875" style="15" bestFit="1" customWidth="1"/>
    <col min="6157" max="6157" width="21.3984375" style="15" bestFit="1" customWidth="1"/>
    <col min="6158" max="6158" width="14.69921875" style="15" bestFit="1" customWidth="1"/>
    <col min="6159" max="6159" width="21.3984375" style="15" bestFit="1" customWidth="1"/>
    <col min="6160" max="6160" width="14.69921875" style="15" bestFit="1" customWidth="1"/>
    <col min="6161" max="6161" width="21.3984375" style="15" bestFit="1" customWidth="1"/>
    <col min="6162" max="6162" width="14.69921875" style="15" bestFit="1" customWidth="1"/>
    <col min="6163" max="6163" width="21.3984375" style="15" bestFit="1" customWidth="1"/>
    <col min="6164" max="6164" width="16.59765625" style="15" bestFit="1" customWidth="1"/>
    <col min="6165" max="6165" width="14.09765625" style="15" bestFit="1" customWidth="1"/>
    <col min="6166" max="6166" width="16.59765625" style="15" bestFit="1" customWidth="1"/>
    <col min="6167" max="6167" width="14.09765625" style="15" bestFit="1" customWidth="1"/>
    <col min="6168" max="6168" width="14.3984375" style="15" bestFit="1" customWidth="1"/>
    <col min="6169" max="6169" width="14.59765625" style="15" customWidth="1"/>
    <col min="6170" max="6170" width="13.8984375" style="15" bestFit="1" customWidth="1"/>
    <col min="6171" max="6171" width="14.59765625" style="15" customWidth="1"/>
    <col min="6172" max="6408" width="9" style="15"/>
    <col min="6409" max="6409" width="14.09765625" style="15" customWidth="1"/>
    <col min="6410" max="6410" width="14.69921875" style="15" bestFit="1" customWidth="1"/>
    <col min="6411" max="6411" width="21.3984375" style="15" bestFit="1" customWidth="1"/>
    <col min="6412" max="6412" width="14.69921875" style="15" bestFit="1" customWidth="1"/>
    <col min="6413" max="6413" width="21.3984375" style="15" bestFit="1" customWidth="1"/>
    <col min="6414" max="6414" width="14.69921875" style="15" bestFit="1" customWidth="1"/>
    <col min="6415" max="6415" width="21.3984375" style="15" bestFit="1" customWidth="1"/>
    <col min="6416" max="6416" width="14.69921875" style="15" bestFit="1" customWidth="1"/>
    <col min="6417" max="6417" width="21.3984375" style="15" bestFit="1" customWidth="1"/>
    <col min="6418" max="6418" width="14.69921875" style="15" bestFit="1" customWidth="1"/>
    <col min="6419" max="6419" width="21.3984375" style="15" bestFit="1" customWidth="1"/>
    <col min="6420" max="6420" width="16.59765625" style="15" bestFit="1" customWidth="1"/>
    <col min="6421" max="6421" width="14.09765625" style="15" bestFit="1" customWidth="1"/>
    <col min="6422" max="6422" width="16.59765625" style="15" bestFit="1" customWidth="1"/>
    <col min="6423" max="6423" width="14.09765625" style="15" bestFit="1" customWidth="1"/>
    <col min="6424" max="6424" width="14.3984375" style="15" bestFit="1" customWidth="1"/>
    <col min="6425" max="6425" width="14.59765625" style="15" customWidth="1"/>
    <col min="6426" max="6426" width="13.8984375" style="15" bestFit="1" customWidth="1"/>
    <col min="6427" max="6427" width="14.59765625" style="15" customWidth="1"/>
    <col min="6428" max="6664" width="9" style="15"/>
    <col min="6665" max="6665" width="14.09765625" style="15" customWidth="1"/>
    <col min="6666" max="6666" width="14.69921875" style="15" bestFit="1" customWidth="1"/>
    <col min="6667" max="6667" width="21.3984375" style="15" bestFit="1" customWidth="1"/>
    <col min="6668" max="6668" width="14.69921875" style="15" bestFit="1" customWidth="1"/>
    <col min="6669" max="6669" width="21.3984375" style="15" bestFit="1" customWidth="1"/>
    <col min="6670" max="6670" width="14.69921875" style="15" bestFit="1" customWidth="1"/>
    <col min="6671" max="6671" width="21.3984375" style="15" bestFit="1" customWidth="1"/>
    <col min="6672" max="6672" width="14.69921875" style="15" bestFit="1" customWidth="1"/>
    <col min="6673" max="6673" width="21.3984375" style="15" bestFit="1" customWidth="1"/>
    <col min="6674" max="6674" width="14.69921875" style="15" bestFit="1" customWidth="1"/>
    <col min="6675" max="6675" width="21.3984375" style="15" bestFit="1" customWidth="1"/>
    <col min="6676" max="6676" width="16.59765625" style="15" bestFit="1" customWidth="1"/>
    <col min="6677" max="6677" width="14.09765625" style="15" bestFit="1" customWidth="1"/>
    <col min="6678" max="6678" width="16.59765625" style="15" bestFit="1" customWidth="1"/>
    <col min="6679" max="6679" width="14.09765625" style="15" bestFit="1" customWidth="1"/>
    <col min="6680" max="6680" width="14.3984375" style="15" bestFit="1" customWidth="1"/>
    <col min="6681" max="6681" width="14.59765625" style="15" customWidth="1"/>
    <col min="6682" max="6682" width="13.8984375" style="15" bestFit="1" customWidth="1"/>
    <col min="6683" max="6683" width="14.59765625" style="15" customWidth="1"/>
    <col min="6684" max="6920" width="9" style="15"/>
    <col min="6921" max="6921" width="14.09765625" style="15" customWidth="1"/>
    <col min="6922" max="6922" width="14.69921875" style="15" bestFit="1" customWidth="1"/>
    <col min="6923" max="6923" width="21.3984375" style="15" bestFit="1" customWidth="1"/>
    <col min="6924" max="6924" width="14.69921875" style="15" bestFit="1" customWidth="1"/>
    <col min="6925" max="6925" width="21.3984375" style="15" bestFit="1" customWidth="1"/>
    <col min="6926" max="6926" width="14.69921875" style="15" bestFit="1" customWidth="1"/>
    <col min="6927" max="6927" width="21.3984375" style="15" bestFit="1" customWidth="1"/>
    <col min="6928" max="6928" width="14.69921875" style="15" bestFit="1" customWidth="1"/>
    <col min="6929" max="6929" width="21.3984375" style="15" bestFit="1" customWidth="1"/>
    <col min="6930" max="6930" width="14.69921875" style="15" bestFit="1" customWidth="1"/>
    <col min="6931" max="6931" width="21.3984375" style="15" bestFit="1" customWidth="1"/>
    <col min="6932" max="6932" width="16.59765625" style="15" bestFit="1" customWidth="1"/>
    <col min="6933" max="6933" width="14.09765625" style="15" bestFit="1" customWidth="1"/>
    <col min="6934" max="6934" width="16.59765625" style="15" bestFit="1" customWidth="1"/>
    <col min="6935" max="6935" width="14.09765625" style="15" bestFit="1" customWidth="1"/>
    <col min="6936" max="6936" width="14.3984375" style="15" bestFit="1" customWidth="1"/>
    <col min="6937" max="6937" width="14.59765625" style="15" customWidth="1"/>
    <col min="6938" max="6938" width="13.8984375" style="15" bestFit="1" customWidth="1"/>
    <col min="6939" max="6939" width="14.59765625" style="15" customWidth="1"/>
    <col min="6940" max="7176" width="9" style="15"/>
    <col min="7177" max="7177" width="14.09765625" style="15" customWidth="1"/>
    <col min="7178" max="7178" width="14.69921875" style="15" bestFit="1" customWidth="1"/>
    <col min="7179" max="7179" width="21.3984375" style="15" bestFit="1" customWidth="1"/>
    <col min="7180" max="7180" width="14.69921875" style="15" bestFit="1" customWidth="1"/>
    <col min="7181" max="7181" width="21.3984375" style="15" bestFit="1" customWidth="1"/>
    <col min="7182" max="7182" width="14.69921875" style="15" bestFit="1" customWidth="1"/>
    <col min="7183" max="7183" width="21.3984375" style="15" bestFit="1" customWidth="1"/>
    <col min="7184" max="7184" width="14.69921875" style="15" bestFit="1" customWidth="1"/>
    <col min="7185" max="7185" width="21.3984375" style="15" bestFit="1" customWidth="1"/>
    <col min="7186" max="7186" width="14.69921875" style="15" bestFit="1" customWidth="1"/>
    <col min="7187" max="7187" width="21.3984375" style="15" bestFit="1" customWidth="1"/>
    <col min="7188" max="7188" width="16.59765625" style="15" bestFit="1" customWidth="1"/>
    <col min="7189" max="7189" width="14.09765625" style="15" bestFit="1" customWidth="1"/>
    <col min="7190" max="7190" width="16.59765625" style="15" bestFit="1" customWidth="1"/>
    <col min="7191" max="7191" width="14.09765625" style="15" bestFit="1" customWidth="1"/>
    <col min="7192" max="7192" width="14.3984375" style="15" bestFit="1" customWidth="1"/>
    <col min="7193" max="7193" width="14.59765625" style="15" customWidth="1"/>
    <col min="7194" max="7194" width="13.8984375" style="15" bestFit="1" customWidth="1"/>
    <col min="7195" max="7195" width="14.59765625" style="15" customWidth="1"/>
    <col min="7196" max="7432" width="9" style="15"/>
    <col min="7433" max="7433" width="14.09765625" style="15" customWidth="1"/>
    <col min="7434" max="7434" width="14.69921875" style="15" bestFit="1" customWidth="1"/>
    <col min="7435" max="7435" width="21.3984375" style="15" bestFit="1" customWidth="1"/>
    <col min="7436" max="7436" width="14.69921875" style="15" bestFit="1" customWidth="1"/>
    <col min="7437" max="7437" width="21.3984375" style="15" bestFit="1" customWidth="1"/>
    <col min="7438" max="7438" width="14.69921875" style="15" bestFit="1" customWidth="1"/>
    <col min="7439" max="7439" width="21.3984375" style="15" bestFit="1" customWidth="1"/>
    <col min="7440" max="7440" width="14.69921875" style="15" bestFit="1" customWidth="1"/>
    <col min="7441" max="7441" width="21.3984375" style="15" bestFit="1" customWidth="1"/>
    <col min="7442" max="7442" width="14.69921875" style="15" bestFit="1" customWidth="1"/>
    <col min="7443" max="7443" width="21.3984375" style="15" bestFit="1" customWidth="1"/>
    <col min="7444" max="7444" width="16.59765625" style="15" bestFit="1" customWidth="1"/>
    <col min="7445" max="7445" width="14.09765625" style="15" bestFit="1" customWidth="1"/>
    <col min="7446" max="7446" width="16.59765625" style="15" bestFit="1" customWidth="1"/>
    <col min="7447" max="7447" width="14.09765625" style="15" bestFit="1" customWidth="1"/>
    <col min="7448" max="7448" width="14.3984375" style="15" bestFit="1" customWidth="1"/>
    <col min="7449" max="7449" width="14.59765625" style="15" customWidth="1"/>
    <col min="7450" max="7450" width="13.8984375" style="15" bestFit="1" customWidth="1"/>
    <col min="7451" max="7451" width="14.59765625" style="15" customWidth="1"/>
    <col min="7452" max="7688" width="9" style="15"/>
    <col min="7689" max="7689" width="14.09765625" style="15" customWidth="1"/>
    <col min="7690" max="7690" width="14.69921875" style="15" bestFit="1" customWidth="1"/>
    <col min="7691" max="7691" width="21.3984375" style="15" bestFit="1" customWidth="1"/>
    <col min="7692" max="7692" width="14.69921875" style="15" bestFit="1" customWidth="1"/>
    <col min="7693" max="7693" width="21.3984375" style="15" bestFit="1" customWidth="1"/>
    <col min="7694" max="7694" width="14.69921875" style="15" bestFit="1" customWidth="1"/>
    <col min="7695" max="7695" width="21.3984375" style="15" bestFit="1" customWidth="1"/>
    <col min="7696" max="7696" width="14.69921875" style="15" bestFit="1" customWidth="1"/>
    <col min="7697" max="7697" width="21.3984375" style="15" bestFit="1" customWidth="1"/>
    <col min="7698" max="7698" width="14.69921875" style="15" bestFit="1" customWidth="1"/>
    <col min="7699" max="7699" width="21.3984375" style="15" bestFit="1" customWidth="1"/>
    <col min="7700" max="7700" width="16.59765625" style="15" bestFit="1" customWidth="1"/>
    <col min="7701" max="7701" width="14.09765625" style="15" bestFit="1" customWidth="1"/>
    <col min="7702" max="7702" width="16.59765625" style="15" bestFit="1" customWidth="1"/>
    <col min="7703" max="7703" width="14.09765625" style="15" bestFit="1" customWidth="1"/>
    <col min="7704" max="7704" width="14.3984375" style="15" bestFit="1" customWidth="1"/>
    <col min="7705" max="7705" width="14.59765625" style="15" customWidth="1"/>
    <col min="7706" max="7706" width="13.8984375" style="15" bestFit="1" customWidth="1"/>
    <col min="7707" max="7707" width="14.59765625" style="15" customWidth="1"/>
    <col min="7708" max="7944" width="9" style="15"/>
    <col min="7945" max="7945" width="14.09765625" style="15" customWidth="1"/>
    <col min="7946" max="7946" width="14.69921875" style="15" bestFit="1" customWidth="1"/>
    <col min="7947" max="7947" width="21.3984375" style="15" bestFit="1" customWidth="1"/>
    <col min="7948" max="7948" width="14.69921875" style="15" bestFit="1" customWidth="1"/>
    <col min="7949" max="7949" width="21.3984375" style="15" bestFit="1" customWidth="1"/>
    <col min="7950" max="7950" width="14.69921875" style="15" bestFit="1" customWidth="1"/>
    <col min="7951" max="7951" width="21.3984375" style="15" bestFit="1" customWidth="1"/>
    <col min="7952" max="7952" width="14.69921875" style="15" bestFit="1" customWidth="1"/>
    <col min="7953" max="7953" width="21.3984375" style="15" bestFit="1" customWidth="1"/>
    <col min="7954" max="7954" width="14.69921875" style="15" bestFit="1" customWidth="1"/>
    <col min="7955" max="7955" width="21.3984375" style="15" bestFit="1" customWidth="1"/>
    <col min="7956" max="7956" width="16.59765625" style="15" bestFit="1" customWidth="1"/>
    <col min="7957" max="7957" width="14.09765625" style="15" bestFit="1" customWidth="1"/>
    <col min="7958" max="7958" width="16.59765625" style="15" bestFit="1" customWidth="1"/>
    <col min="7959" max="7959" width="14.09765625" style="15" bestFit="1" customWidth="1"/>
    <col min="7960" max="7960" width="14.3984375" style="15" bestFit="1" customWidth="1"/>
    <col min="7961" max="7961" width="14.59765625" style="15" customWidth="1"/>
    <col min="7962" max="7962" width="13.8984375" style="15" bestFit="1" customWidth="1"/>
    <col min="7963" max="7963" width="14.59765625" style="15" customWidth="1"/>
    <col min="7964" max="8200" width="9" style="15"/>
    <col min="8201" max="8201" width="14.09765625" style="15" customWidth="1"/>
    <col min="8202" max="8202" width="14.69921875" style="15" bestFit="1" customWidth="1"/>
    <col min="8203" max="8203" width="21.3984375" style="15" bestFit="1" customWidth="1"/>
    <col min="8204" max="8204" width="14.69921875" style="15" bestFit="1" customWidth="1"/>
    <col min="8205" max="8205" width="21.3984375" style="15" bestFit="1" customWidth="1"/>
    <col min="8206" max="8206" width="14.69921875" style="15" bestFit="1" customWidth="1"/>
    <col min="8207" max="8207" width="21.3984375" style="15" bestFit="1" customWidth="1"/>
    <col min="8208" max="8208" width="14.69921875" style="15" bestFit="1" customWidth="1"/>
    <col min="8209" max="8209" width="21.3984375" style="15" bestFit="1" customWidth="1"/>
    <col min="8210" max="8210" width="14.69921875" style="15" bestFit="1" customWidth="1"/>
    <col min="8211" max="8211" width="21.3984375" style="15" bestFit="1" customWidth="1"/>
    <col min="8212" max="8212" width="16.59765625" style="15" bestFit="1" customWidth="1"/>
    <col min="8213" max="8213" width="14.09765625" style="15" bestFit="1" customWidth="1"/>
    <col min="8214" max="8214" width="16.59765625" style="15" bestFit="1" customWidth="1"/>
    <col min="8215" max="8215" width="14.09765625" style="15" bestFit="1" customWidth="1"/>
    <col min="8216" max="8216" width="14.3984375" style="15" bestFit="1" customWidth="1"/>
    <col min="8217" max="8217" width="14.59765625" style="15" customWidth="1"/>
    <col min="8218" max="8218" width="13.8984375" style="15" bestFit="1" customWidth="1"/>
    <col min="8219" max="8219" width="14.59765625" style="15" customWidth="1"/>
    <col min="8220" max="8456" width="9" style="15"/>
    <col min="8457" max="8457" width="14.09765625" style="15" customWidth="1"/>
    <col min="8458" max="8458" width="14.69921875" style="15" bestFit="1" customWidth="1"/>
    <col min="8459" max="8459" width="21.3984375" style="15" bestFit="1" customWidth="1"/>
    <col min="8460" max="8460" width="14.69921875" style="15" bestFit="1" customWidth="1"/>
    <col min="8461" max="8461" width="21.3984375" style="15" bestFit="1" customWidth="1"/>
    <col min="8462" max="8462" width="14.69921875" style="15" bestFit="1" customWidth="1"/>
    <col min="8463" max="8463" width="21.3984375" style="15" bestFit="1" customWidth="1"/>
    <col min="8464" max="8464" width="14.69921875" style="15" bestFit="1" customWidth="1"/>
    <col min="8465" max="8465" width="21.3984375" style="15" bestFit="1" customWidth="1"/>
    <col min="8466" max="8466" width="14.69921875" style="15" bestFit="1" customWidth="1"/>
    <col min="8467" max="8467" width="21.3984375" style="15" bestFit="1" customWidth="1"/>
    <col min="8468" max="8468" width="16.59765625" style="15" bestFit="1" customWidth="1"/>
    <col min="8469" max="8469" width="14.09765625" style="15" bestFit="1" customWidth="1"/>
    <col min="8470" max="8470" width="16.59765625" style="15" bestFit="1" customWidth="1"/>
    <col min="8471" max="8471" width="14.09765625" style="15" bestFit="1" customWidth="1"/>
    <col min="8472" max="8472" width="14.3984375" style="15" bestFit="1" customWidth="1"/>
    <col min="8473" max="8473" width="14.59765625" style="15" customWidth="1"/>
    <col min="8474" max="8474" width="13.8984375" style="15" bestFit="1" customWidth="1"/>
    <col min="8475" max="8475" width="14.59765625" style="15" customWidth="1"/>
    <col min="8476" max="8712" width="9" style="15"/>
    <col min="8713" max="8713" width="14.09765625" style="15" customWidth="1"/>
    <col min="8714" max="8714" width="14.69921875" style="15" bestFit="1" customWidth="1"/>
    <col min="8715" max="8715" width="21.3984375" style="15" bestFit="1" customWidth="1"/>
    <col min="8716" max="8716" width="14.69921875" style="15" bestFit="1" customWidth="1"/>
    <col min="8717" max="8717" width="21.3984375" style="15" bestFit="1" customWidth="1"/>
    <col min="8718" max="8718" width="14.69921875" style="15" bestFit="1" customWidth="1"/>
    <col min="8719" max="8719" width="21.3984375" style="15" bestFit="1" customWidth="1"/>
    <col min="8720" max="8720" width="14.69921875" style="15" bestFit="1" customWidth="1"/>
    <col min="8721" max="8721" width="21.3984375" style="15" bestFit="1" customWidth="1"/>
    <col min="8722" max="8722" width="14.69921875" style="15" bestFit="1" customWidth="1"/>
    <col min="8723" max="8723" width="21.3984375" style="15" bestFit="1" customWidth="1"/>
    <col min="8724" max="8724" width="16.59765625" style="15" bestFit="1" customWidth="1"/>
    <col min="8725" max="8725" width="14.09765625" style="15" bestFit="1" customWidth="1"/>
    <col min="8726" max="8726" width="16.59765625" style="15" bestFit="1" customWidth="1"/>
    <col min="8727" max="8727" width="14.09765625" style="15" bestFit="1" customWidth="1"/>
    <col min="8728" max="8728" width="14.3984375" style="15" bestFit="1" customWidth="1"/>
    <col min="8729" max="8729" width="14.59765625" style="15" customWidth="1"/>
    <col min="8730" max="8730" width="13.8984375" style="15" bestFit="1" customWidth="1"/>
    <col min="8731" max="8731" width="14.59765625" style="15" customWidth="1"/>
    <col min="8732" max="8968" width="9" style="15"/>
    <col min="8969" max="8969" width="14.09765625" style="15" customWidth="1"/>
    <col min="8970" max="8970" width="14.69921875" style="15" bestFit="1" customWidth="1"/>
    <col min="8971" max="8971" width="21.3984375" style="15" bestFit="1" customWidth="1"/>
    <col min="8972" max="8972" width="14.69921875" style="15" bestFit="1" customWidth="1"/>
    <col min="8973" max="8973" width="21.3984375" style="15" bestFit="1" customWidth="1"/>
    <col min="8974" max="8974" width="14.69921875" style="15" bestFit="1" customWidth="1"/>
    <col min="8975" max="8975" width="21.3984375" style="15" bestFit="1" customWidth="1"/>
    <col min="8976" max="8976" width="14.69921875" style="15" bestFit="1" customWidth="1"/>
    <col min="8977" max="8977" width="21.3984375" style="15" bestFit="1" customWidth="1"/>
    <col min="8978" max="8978" width="14.69921875" style="15" bestFit="1" customWidth="1"/>
    <col min="8979" max="8979" width="21.3984375" style="15" bestFit="1" customWidth="1"/>
    <col min="8980" max="8980" width="16.59765625" style="15" bestFit="1" customWidth="1"/>
    <col min="8981" max="8981" width="14.09765625" style="15" bestFit="1" customWidth="1"/>
    <col min="8982" max="8982" width="16.59765625" style="15" bestFit="1" customWidth="1"/>
    <col min="8983" max="8983" width="14.09765625" style="15" bestFit="1" customWidth="1"/>
    <col min="8984" max="8984" width="14.3984375" style="15" bestFit="1" customWidth="1"/>
    <col min="8985" max="8985" width="14.59765625" style="15" customWidth="1"/>
    <col min="8986" max="8986" width="13.8984375" style="15" bestFit="1" customWidth="1"/>
    <col min="8987" max="8987" width="14.59765625" style="15" customWidth="1"/>
    <col min="8988" max="9224" width="9" style="15"/>
    <col min="9225" max="9225" width="14.09765625" style="15" customWidth="1"/>
    <col min="9226" max="9226" width="14.69921875" style="15" bestFit="1" customWidth="1"/>
    <col min="9227" max="9227" width="21.3984375" style="15" bestFit="1" customWidth="1"/>
    <col min="9228" max="9228" width="14.69921875" style="15" bestFit="1" customWidth="1"/>
    <col min="9229" max="9229" width="21.3984375" style="15" bestFit="1" customWidth="1"/>
    <col min="9230" max="9230" width="14.69921875" style="15" bestFit="1" customWidth="1"/>
    <col min="9231" max="9231" width="21.3984375" style="15" bestFit="1" customWidth="1"/>
    <col min="9232" max="9232" width="14.69921875" style="15" bestFit="1" customWidth="1"/>
    <col min="9233" max="9233" width="21.3984375" style="15" bestFit="1" customWidth="1"/>
    <col min="9234" max="9234" width="14.69921875" style="15" bestFit="1" customWidth="1"/>
    <col min="9235" max="9235" width="21.3984375" style="15" bestFit="1" customWidth="1"/>
    <col min="9236" max="9236" width="16.59765625" style="15" bestFit="1" customWidth="1"/>
    <col min="9237" max="9237" width="14.09765625" style="15" bestFit="1" customWidth="1"/>
    <col min="9238" max="9238" width="16.59765625" style="15" bestFit="1" customWidth="1"/>
    <col min="9239" max="9239" width="14.09765625" style="15" bestFit="1" customWidth="1"/>
    <col min="9240" max="9240" width="14.3984375" style="15" bestFit="1" customWidth="1"/>
    <col min="9241" max="9241" width="14.59765625" style="15" customWidth="1"/>
    <col min="9242" max="9242" width="13.8984375" style="15" bestFit="1" customWidth="1"/>
    <col min="9243" max="9243" width="14.59765625" style="15" customWidth="1"/>
    <col min="9244" max="9480" width="9" style="15"/>
    <col min="9481" max="9481" width="14.09765625" style="15" customWidth="1"/>
    <col min="9482" max="9482" width="14.69921875" style="15" bestFit="1" customWidth="1"/>
    <col min="9483" max="9483" width="21.3984375" style="15" bestFit="1" customWidth="1"/>
    <col min="9484" max="9484" width="14.69921875" style="15" bestFit="1" customWidth="1"/>
    <col min="9485" max="9485" width="21.3984375" style="15" bestFit="1" customWidth="1"/>
    <col min="9486" max="9486" width="14.69921875" style="15" bestFit="1" customWidth="1"/>
    <col min="9487" max="9487" width="21.3984375" style="15" bestFit="1" customWidth="1"/>
    <col min="9488" max="9488" width="14.69921875" style="15" bestFit="1" customWidth="1"/>
    <col min="9489" max="9489" width="21.3984375" style="15" bestFit="1" customWidth="1"/>
    <col min="9490" max="9490" width="14.69921875" style="15" bestFit="1" customWidth="1"/>
    <col min="9491" max="9491" width="21.3984375" style="15" bestFit="1" customWidth="1"/>
    <col min="9492" max="9492" width="16.59765625" style="15" bestFit="1" customWidth="1"/>
    <col min="9493" max="9493" width="14.09765625" style="15" bestFit="1" customWidth="1"/>
    <col min="9494" max="9494" width="16.59765625" style="15" bestFit="1" customWidth="1"/>
    <col min="9495" max="9495" width="14.09765625" style="15" bestFit="1" customWidth="1"/>
    <col min="9496" max="9496" width="14.3984375" style="15" bestFit="1" customWidth="1"/>
    <col min="9497" max="9497" width="14.59765625" style="15" customWidth="1"/>
    <col min="9498" max="9498" width="13.8984375" style="15" bestFit="1" customWidth="1"/>
    <col min="9499" max="9499" width="14.59765625" style="15" customWidth="1"/>
    <col min="9500" max="9736" width="9" style="15"/>
    <col min="9737" max="9737" width="14.09765625" style="15" customWidth="1"/>
    <col min="9738" max="9738" width="14.69921875" style="15" bestFit="1" customWidth="1"/>
    <col min="9739" max="9739" width="21.3984375" style="15" bestFit="1" customWidth="1"/>
    <col min="9740" max="9740" width="14.69921875" style="15" bestFit="1" customWidth="1"/>
    <col min="9741" max="9741" width="21.3984375" style="15" bestFit="1" customWidth="1"/>
    <col min="9742" max="9742" width="14.69921875" style="15" bestFit="1" customWidth="1"/>
    <col min="9743" max="9743" width="21.3984375" style="15" bestFit="1" customWidth="1"/>
    <col min="9744" max="9744" width="14.69921875" style="15" bestFit="1" customWidth="1"/>
    <col min="9745" max="9745" width="21.3984375" style="15" bestFit="1" customWidth="1"/>
    <col min="9746" max="9746" width="14.69921875" style="15" bestFit="1" customWidth="1"/>
    <col min="9747" max="9747" width="21.3984375" style="15" bestFit="1" customWidth="1"/>
    <col min="9748" max="9748" width="16.59765625" style="15" bestFit="1" customWidth="1"/>
    <col min="9749" max="9749" width="14.09765625" style="15" bestFit="1" customWidth="1"/>
    <col min="9750" max="9750" width="16.59765625" style="15" bestFit="1" customWidth="1"/>
    <col min="9751" max="9751" width="14.09765625" style="15" bestFit="1" customWidth="1"/>
    <col min="9752" max="9752" width="14.3984375" style="15" bestFit="1" customWidth="1"/>
    <col min="9753" max="9753" width="14.59765625" style="15" customWidth="1"/>
    <col min="9754" max="9754" width="13.8984375" style="15" bestFit="1" customWidth="1"/>
    <col min="9755" max="9755" width="14.59765625" style="15" customWidth="1"/>
    <col min="9756" max="9992" width="9" style="15"/>
    <col min="9993" max="9993" width="14.09765625" style="15" customWidth="1"/>
    <col min="9994" max="9994" width="14.69921875" style="15" bestFit="1" customWidth="1"/>
    <col min="9995" max="9995" width="21.3984375" style="15" bestFit="1" customWidth="1"/>
    <col min="9996" max="9996" width="14.69921875" style="15" bestFit="1" customWidth="1"/>
    <col min="9997" max="9997" width="21.3984375" style="15" bestFit="1" customWidth="1"/>
    <col min="9998" max="9998" width="14.69921875" style="15" bestFit="1" customWidth="1"/>
    <col min="9999" max="9999" width="21.3984375" style="15" bestFit="1" customWidth="1"/>
    <col min="10000" max="10000" width="14.69921875" style="15" bestFit="1" customWidth="1"/>
    <col min="10001" max="10001" width="21.3984375" style="15" bestFit="1" customWidth="1"/>
    <col min="10002" max="10002" width="14.69921875" style="15" bestFit="1" customWidth="1"/>
    <col min="10003" max="10003" width="21.3984375" style="15" bestFit="1" customWidth="1"/>
    <col min="10004" max="10004" width="16.59765625" style="15" bestFit="1" customWidth="1"/>
    <col min="10005" max="10005" width="14.09765625" style="15" bestFit="1" customWidth="1"/>
    <col min="10006" max="10006" width="16.59765625" style="15" bestFit="1" customWidth="1"/>
    <col min="10007" max="10007" width="14.09765625" style="15" bestFit="1" customWidth="1"/>
    <col min="10008" max="10008" width="14.3984375" style="15" bestFit="1" customWidth="1"/>
    <col min="10009" max="10009" width="14.59765625" style="15" customWidth="1"/>
    <col min="10010" max="10010" width="13.8984375" style="15" bestFit="1" customWidth="1"/>
    <col min="10011" max="10011" width="14.59765625" style="15" customWidth="1"/>
    <col min="10012" max="10248" width="9" style="15"/>
    <col min="10249" max="10249" width="14.09765625" style="15" customWidth="1"/>
    <col min="10250" max="10250" width="14.69921875" style="15" bestFit="1" customWidth="1"/>
    <col min="10251" max="10251" width="21.3984375" style="15" bestFit="1" customWidth="1"/>
    <col min="10252" max="10252" width="14.69921875" style="15" bestFit="1" customWidth="1"/>
    <col min="10253" max="10253" width="21.3984375" style="15" bestFit="1" customWidth="1"/>
    <col min="10254" max="10254" width="14.69921875" style="15" bestFit="1" customWidth="1"/>
    <col min="10255" max="10255" width="21.3984375" style="15" bestFit="1" customWidth="1"/>
    <col min="10256" max="10256" width="14.69921875" style="15" bestFit="1" customWidth="1"/>
    <col min="10257" max="10257" width="21.3984375" style="15" bestFit="1" customWidth="1"/>
    <col min="10258" max="10258" width="14.69921875" style="15" bestFit="1" customWidth="1"/>
    <col min="10259" max="10259" width="21.3984375" style="15" bestFit="1" customWidth="1"/>
    <col min="10260" max="10260" width="16.59765625" style="15" bestFit="1" customWidth="1"/>
    <col min="10261" max="10261" width="14.09765625" style="15" bestFit="1" customWidth="1"/>
    <col min="10262" max="10262" width="16.59765625" style="15" bestFit="1" customWidth="1"/>
    <col min="10263" max="10263" width="14.09765625" style="15" bestFit="1" customWidth="1"/>
    <col min="10264" max="10264" width="14.3984375" style="15" bestFit="1" customWidth="1"/>
    <col min="10265" max="10265" width="14.59765625" style="15" customWidth="1"/>
    <col min="10266" max="10266" width="13.8984375" style="15" bestFit="1" customWidth="1"/>
    <col min="10267" max="10267" width="14.59765625" style="15" customWidth="1"/>
    <col min="10268" max="10504" width="9" style="15"/>
    <col min="10505" max="10505" width="14.09765625" style="15" customWidth="1"/>
    <col min="10506" max="10506" width="14.69921875" style="15" bestFit="1" customWidth="1"/>
    <col min="10507" max="10507" width="21.3984375" style="15" bestFit="1" customWidth="1"/>
    <col min="10508" max="10508" width="14.69921875" style="15" bestFit="1" customWidth="1"/>
    <col min="10509" max="10509" width="21.3984375" style="15" bestFit="1" customWidth="1"/>
    <col min="10510" max="10510" width="14.69921875" style="15" bestFit="1" customWidth="1"/>
    <col min="10511" max="10511" width="21.3984375" style="15" bestFit="1" customWidth="1"/>
    <col min="10512" max="10512" width="14.69921875" style="15" bestFit="1" customWidth="1"/>
    <col min="10513" max="10513" width="21.3984375" style="15" bestFit="1" customWidth="1"/>
    <col min="10514" max="10514" width="14.69921875" style="15" bestFit="1" customWidth="1"/>
    <col min="10515" max="10515" width="21.3984375" style="15" bestFit="1" customWidth="1"/>
    <col min="10516" max="10516" width="16.59765625" style="15" bestFit="1" customWidth="1"/>
    <col min="10517" max="10517" width="14.09765625" style="15" bestFit="1" customWidth="1"/>
    <col min="10518" max="10518" width="16.59765625" style="15" bestFit="1" customWidth="1"/>
    <col min="10519" max="10519" width="14.09765625" style="15" bestFit="1" customWidth="1"/>
    <col min="10520" max="10520" width="14.3984375" style="15" bestFit="1" customWidth="1"/>
    <col min="10521" max="10521" width="14.59765625" style="15" customWidth="1"/>
    <col min="10522" max="10522" width="13.8984375" style="15" bestFit="1" customWidth="1"/>
    <col min="10523" max="10523" width="14.59765625" style="15" customWidth="1"/>
    <col min="10524" max="10760" width="9" style="15"/>
    <col min="10761" max="10761" width="14.09765625" style="15" customWidth="1"/>
    <col min="10762" max="10762" width="14.69921875" style="15" bestFit="1" customWidth="1"/>
    <col min="10763" max="10763" width="21.3984375" style="15" bestFit="1" customWidth="1"/>
    <col min="10764" max="10764" width="14.69921875" style="15" bestFit="1" customWidth="1"/>
    <col min="10765" max="10765" width="21.3984375" style="15" bestFit="1" customWidth="1"/>
    <col min="10766" max="10766" width="14.69921875" style="15" bestFit="1" customWidth="1"/>
    <col min="10767" max="10767" width="21.3984375" style="15" bestFit="1" customWidth="1"/>
    <col min="10768" max="10768" width="14.69921875" style="15" bestFit="1" customWidth="1"/>
    <col min="10769" max="10769" width="21.3984375" style="15" bestFit="1" customWidth="1"/>
    <col min="10770" max="10770" width="14.69921875" style="15" bestFit="1" customWidth="1"/>
    <col min="10771" max="10771" width="21.3984375" style="15" bestFit="1" customWidth="1"/>
    <col min="10772" max="10772" width="16.59765625" style="15" bestFit="1" customWidth="1"/>
    <col min="10773" max="10773" width="14.09765625" style="15" bestFit="1" customWidth="1"/>
    <col min="10774" max="10774" width="16.59765625" style="15" bestFit="1" customWidth="1"/>
    <col min="10775" max="10775" width="14.09765625" style="15" bestFit="1" customWidth="1"/>
    <col min="10776" max="10776" width="14.3984375" style="15" bestFit="1" customWidth="1"/>
    <col min="10777" max="10777" width="14.59765625" style="15" customWidth="1"/>
    <col min="10778" max="10778" width="13.8984375" style="15" bestFit="1" customWidth="1"/>
    <col min="10779" max="10779" width="14.59765625" style="15" customWidth="1"/>
    <col min="10780" max="11016" width="9" style="15"/>
    <col min="11017" max="11017" width="14.09765625" style="15" customWidth="1"/>
    <col min="11018" max="11018" width="14.69921875" style="15" bestFit="1" customWidth="1"/>
    <col min="11019" max="11019" width="21.3984375" style="15" bestFit="1" customWidth="1"/>
    <col min="11020" max="11020" width="14.69921875" style="15" bestFit="1" customWidth="1"/>
    <col min="11021" max="11021" width="21.3984375" style="15" bestFit="1" customWidth="1"/>
    <col min="11022" max="11022" width="14.69921875" style="15" bestFit="1" customWidth="1"/>
    <col min="11023" max="11023" width="21.3984375" style="15" bestFit="1" customWidth="1"/>
    <col min="11024" max="11024" width="14.69921875" style="15" bestFit="1" customWidth="1"/>
    <col min="11025" max="11025" width="21.3984375" style="15" bestFit="1" customWidth="1"/>
    <col min="11026" max="11026" width="14.69921875" style="15" bestFit="1" customWidth="1"/>
    <col min="11027" max="11027" width="21.3984375" style="15" bestFit="1" customWidth="1"/>
    <col min="11028" max="11028" width="16.59765625" style="15" bestFit="1" customWidth="1"/>
    <col min="11029" max="11029" width="14.09765625" style="15" bestFit="1" customWidth="1"/>
    <col min="11030" max="11030" width="16.59765625" style="15" bestFit="1" customWidth="1"/>
    <col min="11031" max="11031" width="14.09765625" style="15" bestFit="1" customWidth="1"/>
    <col min="11032" max="11032" width="14.3984375" style="15" bestFit="1" customWidth="1"/>
    <col min="11033" max="11033" width="14.59765625" style="15" customWidth="1"/>
    <col min="11034" max="11034" width="13.8984375" style="15" bestFit="1" customWidth="1"/>
    <col min="11035" max="11035" width="14.59765625" style="15" customWidth="1"/>
    <col min="11036" max="11272" width="9" style="15"/>
    <col min="11273" max="11273" width="14.09765625" style="15" customWidth="1"/>
    <col min="11274" max="11274" width="14.69921875" style="15" bestFit="1" customWidth="1"/>
    <col min="11275" max="11275" width="21.3984375" style="15" bestFit="1" customWidth="1"/>
    <col min="11276" max="11276" width="14.69921875" style="15" bestFit="1" customWidth="1"/>
    <col min="11277" max="11277" width="21.3984375" style="15" bestFit="1" customWidth="1"/>
    <col min="11278" max="11278" width="14.69921875" style="15" bestFit="1" customWidth="1"/>
    <col min="11279" max="11279" width="21.3984375" style="15" bestFit="1" customWidth="1"/>
    <col min="11280" max="11280" width="14.69921875" style="15" bestFit="1" customWidth="1"/>
    <col min="11281" max="11281" width="21.3984375" style="15" bestFit="1" customWidth="1"/>
    <col min="11282" max="11282" width="14.69921875" style="15" bestFit="1" customWidth="1"/>
    <col min="11283" max="11283" width="21.3984375" style="15" bestFit="1" customWidth="1"/>
    <col min="11284" max="11284" width="16.59765625" style="15" bestFit="1" customWidth="1"/>
    <col min="11285" max="11285" width="14.09765625" style="15" bestFit="1" customWidth="1"/>
    <col min="11286" max="11286" width="16.59765625" style="15" bestFit="1" customWidth="1"/>
    <col min="11287" max="11287" width="14.09765625" style="15" bestFit="1" customWidth="1"/>
    <col min="11288" max="11288" width="14.3984375" style="15" bestFit="1" customWidth="1"/>
    <col min="11289" max="11289" width="14.59765625" style="15" customWidth="1"/>
    <col min="11290" max="11290" width="13.8984375" style="15" bestFit="1" customWidth="1"/>
    <col min="11291" max="11291" width="14.59765625" style="15" customWidth="1"/>
    <col min="11292" max="11528" width="9" style="15"/>
    <col min="11529" max="11529" width="14.09765625" style="15" customWidth="1"/>
    <col min="11530" max="11530" width="14.69921875" style="15" bestFit="1" customWidth="1"/>
    <col min="11531" max="11531" width="21.3984375" style="15" bestFit="1" customWidth="1"/>
    <col min="11532" max="11532" width="14.69921875" style="15" bestFit="1" customWidth="1"/>
    <col min="11533" max="11533" width="21.3984375" style="15" bestFit="1" customWidth="1"/>
    <col min="11534" max="11534" width="14.69921875" style="15" bestFit="1" customWidth="1"/>
    <col min="11535" max="11535" width="21.3984375" style="15" bestFit="1" customWidth="1"/>
    <col min="11536" max="11536" width="14.69921875" style="15" bestFit="1" customWidth="1"/>
    <col min="11537" max="11537" width="21.3984375" style="15" bestFit="1" customWidth="1"/>
    <col min="11538" max="11538" width="14.69921875" style="15" bestFit="1" customWidth="1"/>
    <col min="11539" max="11539" width="21.3984375" style="15" bestFit="1" customWidth="1"/>
    <col min="11540" max="11540" width="16.59765625" style="15" bestFit="1" customWidth="1"/>
    <col min="11541" max="11541" width="14.09765625" style="15" bestFit="1" customWidth="1"/>
    <col min="11542" max="11542" width="16.59765625" style="15" bestFit="1" customWidth="1"/>
    <col min="11543" max="11543" width="14.09765625" style="15" bestFit="1" customWidth="1"/>
    <col min="11544" max="11544" width="14.3984375" style="15" bestFit="1" customWidth="1"/>
    <col min="11545" max="11545" width="14.59765625" style="15" customWidth="1"/>
    <col min="11546" max="11546" width="13.8984375" style="15" bestFit="1" customWidth="1"/>
    <col min="11547" max="11547" width="14.59765625" style="15" customWidth="1"/>
    <col min="11548" max="11784" width="9" style="15"/>
    <col min="11785" max="11785" width="14.09765625" style="15" customWidth="1"/>
    <col min="11786" max="11786" width="14.69921875" style="15" bestFit="1" customWidth="1"/>
    <col min="11787" max="11787" width="21.3984375" style="15" bestFit="1" customWidth="1"/>
    <col min="11788" max="11788" width="14.69921875" style="15" bestFit="1" customWidth="1"/>
    <col min="11789" max="11789" width="21.3984375" style="15" bestFit="1" customWidth="1"/>
    <col min="11790" max="11790" width="14.69921875" style="15" bestFit="1" customWidth="1"/>
    <col min="11791" max="11791" width="21.3984375" style="15" bestFit="1" customWidth="1"/>
    <col min="11792" max="11792" width="14.69921875" style="15" bestFit="1" customWidth="1"/>
    <col min="11793" max="11793" width="21.3984375" style="15" bestFit="1" customWidth="1"/>
    <col min="11794" max="11794" width="14.69921875" style="15" bestFit="1" customWidth="1"/>
    <col min="11795" max="11795" width="21.3984375" style="15" bestFit="1" customWidth="1"/>
    <col min="11796" max="11796" width="16.59765625" style="15" bestFit="1" customWidth="1"/>
    <col min="11797" max="11797" width="14.09765625" style="15" bestFit="1" customWidth="1"/>
    <col min="11798" max="11798" width="16.59765625" style="15" bestFit="1" customWidth="1"/>
    <col min="11799" max="11799" width="14.09765625" style="15" bestFit="1" customWidth="1"/>
    <col min="11800" max="11800" width="14.3984375" style="15" bestFit="1" customWidth="1"/>
    <col min="11801" max="11801" width="14.59765625" style="15" customWidth="1"/>
    <col min="11802" max="11802" width="13.8984375" style="15" bestFit="1" customWidth="1"/>
    <col min="11803" max="11803" width="14.59765625" style="15" customWidth="1"/>
    <col min="11804" max="12040" width="9" style="15"/>
    <col min="12041" max="12041" width="14.09765625" style="15" customWidth="1"/>
    <col min="12042" max="12042" width="14.69921875" style="15" bestFit="1" customWidth="1"/>
    <col min="12043" max="12043" width="21.3984375" style="15" bestFit="1" customWidth="1"/>
    <col min="12044" max="12044" width="14.69921875" style="15" bestFit="1" customWidth="1"/>
    <col min="12045" max="12045" width="21.3984375" style="15" bestFit="1" customWidth="1"/>
    <col min="12046" max="12046" width="14.69921875" style="15" bestFit="1" customWidth="1"/>
    <col min="12047" max="12047" width="21.3984375" style="15" bestFit="1" customWidth="1"/>
    <col min="12048" max="12048" width="14.69921875" style="15" bestFit="1" customWidth="1"/>
    <col min="12049" max="12049" width="21.3984375" style="15" bestFit="1" customWidth="1"/>
    <col min="12050" max="12050" width="14.69921875" style="15" bestFit="1" customWidth="1"/>
    <col min="12051" max="12051" width="21.3984375" style="15" bestFit="1" customWidth="1"/>
    <col min="12052" max="12052" width="16.59765625" style="15" bestFit="1" customWidth="1"/>
    <col min="12053" max="12053" width="14.09765625" style="15" bestFit="1" customWidth="1"/>
    <col min="12054" max="12054" width="16.59765625" style="15" bestFit="1" customWidth="1"/>
    <col min="12055" max="12055" width="14.09765625" style="15" bestFit="1" customWidth="1"/>
    <col min="12056" max="12056" width="14.3984375" style="15" bestFit="1" customWidth="1"/>
    <col min="12057" max="12057" width="14.59765625" style="15" customWidth="1"/>
    <col min="12058" max="12058" width="13.8984375" style="15" bestFit="1" customWidth="1"/>
    <col min="12059" max="12059" width="14.59765625" style="15" customWidth="1"/>
    <col min="12060" max="12296" width="9" style="15"/>
    <col min="12297" max="12297" width="14.09765625" style="15" customWidth="1"/>
    <col min="12298" max="12298" width="14.69921875" style="15" bestFit="1" customWidth="1"/>
    <col min="12299" max="12299" width="21.3984375" style="15" bestFit="1" customWidth="1"/>
    <col min="12300" max="12300" width="14.69921875" style="15" bestFit="1" customWidth="1"/>
    <col min="12301" max="12301" width="21.3984375" style="15" bestFit="1" customWidth="1"/>
    <col min="12302" max="12302" width="14.69921875" style="15" bestFit="1" customWidth="1"/>
    <col min="12303" max="12303" width="21.3984375" style="15" bestFit="1" customWidth="1"/>
    <col min="12304" max="12304" width="14.69921875" style="15" bestFit="1" customWidth="1"/>
    <col min="12305" max="12305" width="21.3984375" style="15" bestFit="1" customWidth="1"/>
    <col min="12306" max="12306" width="14.69921875" style="15" bestFit="1" customWidth="1"/>
    <col min="12307" max="12307" width="21.3984375" style="15" bestFit="1" customWidth="1"/>
    <col min="12308" max="12308" width="16.59765625" style="15" bestFit="1" customWidth="1"/>
    <col min="12309" max="12309" width="14.09765625" style="15" bestFit="1" customWidth="1"/>
    <col min="12310" max="12310" width="16.59765625" style="15" bestFit="1" customWidth="1"/>
    <col min="12311" max="12311" width="14.09765625" style="15" bestFit="1" customWidth="1"/>
    <col min="12312" max="12312" width="14.3984375" style="15" bestFit="1" customWidth="1"/>
    <col min="12313" max="12313" width="14.59765625" style="15" customWidth="1"/>
    <col min="12314" max="12314" width="13.8984375" style="15" bestFit="1" customWidth="1"/>
    <col min="12315" max="12315" width="14.59765625" style="15" customWidth="1"/>
    <col min="12316" max="12552" width="9" style="15"/>
    <col min="12553" max="12553" width="14.09765625" style="15" customWidth="1"/>
    <col min="12554" max="12554" width="14.69921875" style="15" bestFit="1" customWidth="1"/>
    <col min="12555" max="12555" width="21.3984375" style="15" bestFit="1" customWidth="1"/>
    <col min="12556" max="12556" width="14.69921875" style="15" bestFit="1" customWidth="1"/>
    <col min="12557" max="12557" width="21.3984375" style="15" bestFit="1" customWidth="1"/>
    <col min="12558" max="12558" width="14.69921875" style="15" bestFit="1" customWidth="1"/>
    <col min="12559" max="12559" width="21.3984375" style="15" bestFit="1" customWidth="1"/>
    <col min="12560" max="12560" width="14.69921875" style="15" bestFit="1" customWidth="1"/>
    <col min="12561" max="12561" width="21.3984375" style="15" bestFit="1" customWidth="1"/>
    <col min="12562" max="12562" width="14.69921875" style="15" bestFit="1" customWidth="1"/>
    <col min="12563" max="12563" width="21.3984375" style="15" bestFit="1" customWidth="1"/>
    <col min="12564" max="12564" width="16.59765625" style="15" bestFit="1" customWidth="1"/>
    <col min="12565" max="12565" width="14.09765625" style="15" bestFit="1" customWidth="1"/>
    <col min="12566" max="12566" width="16.59765625" style="15" bestFit="1" customWidth="1"/>
    <col min="12567" max="12567" width="14.09765625" style="15" bestFit="1" customWidth="1"/>
    <col min="12568" max="12568" width="14.3984375" style="15" bestFit="1" customWidth="1"/>
    <col min="12569" max="12569" width="14.59765625" style="15" customWidth="1"/>
    <col min="12570" max="12570" width="13.8984375" style="15" bestFit="1" customWidth="1"/>
    <col min="12571" max="12571" width="14.59765625" style="15" customWidth="1"/>
    <col min="12572" max="12808" width="9" style="15"/>
    <col min="12809" max="12809" width="14.09765625" style="15" customWidth="1"/>
    <col min="12810" max="12810" width="14.69921875" style="15" bestFit="1" customWidth="1"/>
    <col min="12811" max="12811" width="21.3984375" style="15" bestFit="1" customWidth="1"/>
    <col min="12812" max="12812" width="14.69921875" style="15" bestFit="1" customWidth="1"/>
    <col min="12813" max="12813" width="21.3984375" style="15" bestFit="1" customWidth="1"/>
    <col min="12814" max="12814" width="14.69921875" style="15" bestFit="1" customWidth="1"/>
    <col min="12815" max="12815" width="21.3984375" style="15" bestFit="1" customWidth="1"/>
    <col min="12816" max="12816" width="14.69921875" style="15" bestFit="1" customWidth="1"/>
    <col min="12817" max="12817" width="21.3984375" style="15" bestFit="1" customWidth="1"/>
    <col min="12818" max="12818" width="14.69921875" style="15" bestFit="1" customWidth="1"/>
    <col min="12819" max="12819" width="21.3984375" style="15" bestFit="1" customWidth="1"/>
    <col min="12820" max="12820" width="16.59765625" style="15" bestFit="1" customWidth="1"/>
    <col min="12821" max="12821" width="14.09765625" style="15" bestFit="1" customWidth="1"/>
    <col min="12822" max="12822" width="16.59765625" style="15" bestFit="1" customWidth="1"/>
    <col min="12823" max="12823" width="14.09765625" style="15" bestFit="1" customWidth="1"/>
    <col min="12824" max="12824" width="14.3984375" style="15" bestFit="1" customWidth="1"/>
    <col min="12825" max="12825" width="14.59765625" style="15" customWidth="1"/>
    <col min="12826" max="12826" width="13.8984375" style="15" bestFit="1" customWidth="1"/>
    <col min="12827" max="12827" width="14.59765625" style="15" customWidth="1"/>
    <col min="12828" max="13064" width="9" style="15"/>
    <col min="13065" max="13065" width="14.09765625" style="15" customWidth="1"/>
    <col min="13066" max="13066" width="14.69921875" style="15" bestFit="1" customWidth="1"/>
    <col min="13067" max="13067" width="21.3984375" style="15" bestFit="1" customWidth="1"/>
    <col min="13068" max="13068" width="14.69921875" style="15" bestFit="1" customWidth="1"/>
    <col min="13069" max="13069" width="21.3984375" style="15" bestFit="1" customWidth="1"/>
    <col min="13070" max="13070" width="14.69921875" style="15" bestFit="1" customWidth="1"/>
    <col min="13071" max="13071" width="21.3984375" style="15" bestFit="1" customWidth="1"/>
    <col min="13072" max="13072" width="14.69921875" style="15" bestFit="1" customWidth="1"/>
    <col min="13073" max="13073" width="21.3984375" style="15" bestFit="1" customWidth="1"/>
    <col min="13074" max="13074" width="14.69921875" style="15" bestFit="1" customWidth="1"/>
    <col min="13075" max="13075" width="21.3984375" style="15" bestFit="1" customWidth="1"/>
    <col min="13076" max="13076" width="16.59765625" style="15" bestFit="1" customWidth="1"/>
    <col min="13077" max="13077" width="14.09765625" style="15" bestFit="1" customWidth="1"/>
    <col min="13078" max="13078" width="16.59765625" style="15" bestFit="1" customWidth="1"/>
    <col min="13079" max="13079" width="14.09765625" style="15" bestFit="1" customWidth="1"/>
    <col min="13080" max="13080" width="14.3984375" style="15" bestFit="1" customWidth="1"/>
    <col min="13081" max="13081" width="14.59765625" style="15" customWidth="1"/>
    <col min="13082" max="13082" width="13.8984375" style="15" bestFit="1" customWidth="1"/>
    <col min="13083" max="13083" width="14.59765625" style="15" customWidth="1"/>
    <col min="13084" max="13320" width="9" style="15"/>
    <col min="13321" max="13321" width="14.09765625" style="15" customWidth="1"/>
    <col min="13322" max="13322" width="14.69921875" style="15" bestFit="1" customWidth="1"/>
    <col min="13323" max="13323" width="21.3984375" style="15" bestFit="1" customWidth="1"/>
    <col min="13324" max="13324" width="14.69921875" style="15" bestFit="1" customWidth="1"/>
    <col min="13325" max="13325" width="21.3984375" style="15" bestFit="1" customWidth="1"/>
    <col min="13326" max="13326" width="14.69921875" style="15" bestFit="1" customWidth="1"/>
    <col min="13327" max="13327" width="21.3984375" style="15" bestFit="1" customWidth="1"/>
    <col min="13328" max="13328" width="14.69921875" style="15" bestFit="1" customWidth="1"/>
    <col min="13329" max="13329" width="21.3984375" style="15" bestFit="1" customWidth="1"/>
    <col min="13330" max="13330" width="14.69921875" style="15" bestFit="1" customWidth="1"/>
    <col min="13331" max="13331" width="21.3984375" style="15" bestFit="1" customWidth="1"/>
    <col min="13332" max="13332" width="16.59765625" style="15" bestFit="1" customWidth="1"/>
    <col min="13333" max="13333" width="14.09765625" style="15" bestFit="1" customWidth="1"/>
    <col min="13334" max="13334" width="16.59765625" style="15" bestFit="1" customWidth="1"/>
    <col min="13335" max="13335" width="14.09765625" style="15" bestFit="1" customWidth="1"/>
    <col min="13336" max="13336" width="14.3984375" style="15" bestFit="1" customWidth="1"/>
    <col min="13337" max="13337" width="14.59765625" style="15" customWidth="1"/>
    <col min="13338" max="13338" width="13.8984375" style="15" bestFit="1" customWidth="1"/>
    <col min="13339" max="13339" width="14.59765625" style="15" customWidth="1"/>
    <col min="13340" max="13576" width="9" style="15"/>
    <col min="13577" max="13577" width="14.09765625" style="15" customWidth="1"/>
    <col min="13578" max="13578" width="14.69921875" style="15" bestFit="1" customWidth="1"/>
    <col min="13579" max="13579" width="21.3984375" style="15" bestFit="1" customWidth="1"/>
    <col min="13580" max="13580" width="14.69921875" style="15" bestFit="1" customWidth="1"/>
    <col min="13581" max="13581" width="21.3984375" style="15" bestFit="1" customWidth="1"/>
    <col min="13582" max="13582" width="14.69921875" style="15" bestFit="1" customWidth="1"/>
    <col min="13583" max="13583" width="21.3984375" style="15" bestFit="1" customWidth="1"/>
    <col min="13584" max="13584" width="14.69921875" style="15" bestFit="1" customWidth="1"/>
    <col min="13585" max="13585" width="21.3984375" style="15" bestFit="1" customWidth="1"/>
    <col min="13586" max="13586" width="14.69921875" style="15" bestFit="1" customWidth="1"/>
    <col min="13587" max="13587" width="21.3984375" style="15" bestFit="1" customWidth="1"/>
    <col min="13588" max="13588" width="16.59765625" style="15" bestFit="1" customWidth="1"/>
    <col min="13589" max="13589" width="14.09765625" style="15" bestFit="1" customWidth="1"/>
    <col min="13590" max="13590" width="16.59765625" style="15" bestFit="1" customWidth="1"/>
    <col min="13591" max="13591" width="14.09765625" style="15" bestFit="1" customWidth="1"/>
    <col min="13592" max="13592" width="14.3984375" style="15" bestFit="1" customWidth="1"/>
    <col min="13593" max="13593" width="14.59765625" style="15" customWidth="1"/>
    <col min="13594" max="13594" width="13.8984375" style="15" bestFit="1" customWidth="1"/>
    <col min="13595" max="13595" width="14.59765625" style="15" customWidth="1"/>
    <col min="13596" max="13832" width="9" style="15"/>
    <col min="13833" max="13833" width="14.09765625" style="15" customWidth="1"/>
    <col min="13834" max="13834" width="14.69921875" style="15" bestFit="1" customWidth="1"/>
    <col min="13835" max="13835" width="21.3984375" style="15" bestFit="1" customWidth="1"/>
    <col min="13836" max="13836" width="14.69921875" style="15" bestFit="1" customWidth="1"/>
    <col min="13837" max="13837" width="21.3984375" style="15" bestFit="1" customWidth="1"/>
    <col min="13838" max="13838" width="14.69921875" style="15" bestFit="1" customWidth="1"/>
    <col min="13839" max="13839" width="21.3984375" style="15" bestFit="1" customWidth="1"/>
    <col min="13840" max="13840" width="14.69921875" style="15" bestFit="1" customWidth="1"/>
    <col min="13841" max="13841" width="21.3984375" style="15" bestFit="1" customWidth="1"/>
    <col min="13842" max="13842" width="14.69921875" style="15" bestFit="1" customWidth="1"/>
    <col min="13843" max="13843" width="21.3984375" style="15" bestFit="1" customWidth="1"/>
    <col min="13844" max="13844" width="16.59765625" style="15" bestFit="1" customWidth="1"/>
    <col min="13845" max="13845" width="14.09765625" style="15" bestFit="1" customWidth="1"/>
    <col min="13846" max="13846" width="16.59765625" style="15" bestFit="1" customWidth="1"/>
    <col min="13847" max="13847" width="14.09765625" style="15" bestFit="1" customWidth="1"/>
    <col min="13848" max="13848" width="14.3984375" style="15" bestFit="1" customWidth="1"/>
    <col min="13849" max="13849" width="14.59765625" style="15" customWidth="1"/>
    <col min="13850" max="13850" width="13.8984375" style="15" bestFit="1" customWidth="1"/>
    <col min="13851" max="13851" width="14.59765625" style="15" customWidth="1"/>
    <col min="13852" max="14088" width="9" style="15"/>
    <col min="14089" max="14089" width="14.09765625" style="15" customWidth="1"/>
    <col min="14090" max="14090" width="14.69921875" style="15" bestFit="1" customWidth="1"/>
    <col min="14091" max="14091" width="21.3984375" style="15" bestFit="1" customWidth="1"/>
    <col min="14092" max="14092" width="14.69921875" style="15" bestFit="1" customWidth="1"/>
    <col min="14093" max="14093" width="21.3984375" style="15" bestFit="1" customWidth="1"/>
    <col min="14094" max="14094" width="14.69921875" style="15" bestFit="1" customWidth="1"/>
    <col min="14095" max="14095" width="21.3984375" style="15" bestFit="1" customWidth="1"/>
    <col min="14096" max="14096" width="14.69921875" style="15" bestFit="1" customWidth="1"/>
    <col min="14097" max="14097" width="21.3984375" style="15" bestFit="1" customWidth="1"/>
    <col min="14098" max="14098" width="14.69921875" style="15" bestFit="1" customWidth="1"/>
    <col min="14099" max="14099" width="21.3984375" style="15" bestFit="1" customWidth="1"/>
    <col min="14100" max="14100" width="16.59765625" style="15" bestFit="1" customWidth="1"/>
    <col min="14101" max="14101" width="14.09765625" style="15" bestFit="1" customWidth="1"/>
    <col min="14102" max="14102" width="16.59765625" style="15" bestFit="1" customWidth="1"/>
    <col min="14103" max="14103" width="14.09765625" style="15" bestFit="1" customWidth="1"/>
    <col min="14104" max="14104" width="14.3984375" style="15" bestFit="1" customWidth="1"/>
    <col min="14105" max="14105" width="14.59765625" style="15" customWidth="1"/>
    <col min="14106" max="14106" width="13.8984375" style="15" bestFit="1" customWidth="1"/>
    <col min="14107" max="14107" width="14.59765625" style="15" customWidth="1"/>
    <col min="14108" max="14344" width="9" style="15"/>
    <col min="14345" max="14345" width="14.09765625" style="15" customWidth="1"/>
    <col min="14346" max="14346" width="14.69921875" style="15" bestFit="1" customWidth="1"/>
    <col min="14347" max="14347" width="21.3984375" style="15" bestFit="1" customWidth="1"/>
    <col min="14348" max="14348" width="14.69921875" style="15" bestFit="1" customWidth="1"/>
    <col min="14349" max="14349" width="21.3984375" style="15" bestFit="1" customWidth="1"/>
    <col min="14350" max="14350" width="14.69921875" style="15" bestFit="1" customWidth="1"/>
    <col min="14351" max="14351" width="21.3984375" style="15" bestFit="1" customWidth="1"/>
    <col min="14352" max="14352" width="14.69921875" style="15" bestFit="1" customWidth="1"/>
    <col min="14353" max="14353" width="21.3984375" style="15" bestFit="1" customWidth="1"/>
    <col min="14354" max="14354" width="14.69921875" style="15" bestFit="1" customWidth="1"/>
    <col min="14355" max="14355" width="21.3984375" style="15" bestFit="1" customWidth="1"/>
    <col min="14356" max="14356" width="16.59765625" style="15" bestFit="1" customWidth="1"/>
    <col min="14357" max="14357" width="14.09765625" style="15" bestFit="1" customWidth="1"/>
    <col min="14358" max="14358" width="16.59765625" style="15" bestFit="1" customWidth="1"/>
    <col min="14359" max="14359" width="14.09765625" style="15" bestFit="1" customWidth="1"/>
    <col min="14360" max="14360" width="14.3984375" style="15" bestFit="1" customWidth="1"/>
    <col min="14361" max="14361" width="14.59765625" style="15" customWidth="1"/>
    <col min="14362" max="14362" width="13.8984375" style="15" bestFit="1" customWidth="1"/>
    <col min="14363" max="14363" width="14.59765625" style="15" customWidth="1"/>
    <col min="14364" max="14600" width="9" style="15"/>
    <col min="14601" max="14601" width="14.09765625" style="15" customWidth="1"/>
    <col min="14602" max="14602" width="14.69921875" style="15" bestFit="1" customWidth="1"/>
    <col min="14603" max="14603" width="21.3984375" style="15" bestFit="1" customWidth="1"/>
    <col min="14604" max="14604" width="14.69921875" style="15" bestFit="1" customWidth="1"/>
    <col min="14605" max="14605" width="21.3984375" style="15" bestFit="1" customWidth="1"/>
    <col min="14606" max="14606" width="14.69921875" style="15" bestFit="1" customWidth="1"/>
    <col min="14607" max="14607" width="21.3984375" style="15" bestFit="1" customWidth="1"/>
    <col min="14608" max="14608" width="14.69921875" style="15" bestFit="1" customWidth="1"/>
    <col min="14609" max="14609" width="21.3984375" style="15" bestFit="1" customWidth="1"/>
    <col min="14610" max="14610" width="14.69921875" style="15" bestFit="1" customWidth="1"/>
    <col min="14611" max="14611" width="21.3984375" style="15" bestFit="1" customWidth="1"/>
    <col min="14612" max="14612" width="16.59765625" style="15" bestFit="1" customWidth="1"/>
    <col min="14613" max="14613" width="14.09765625" style="15" bestFit="1" customWidth="1"/>
    <col min="14614" max="14614" width="16.59765625" style="15" bestFit="1" customWidth="1"/>
    <col min="14615" max="14615" width="14.09765625" style="15" bestFit="1" customWidth="1"/>
    <col min="14616" max="14616" width="14.3984375" style="15" bestFit="1" customWidth="1"/>
    <col min="14617" max="14617" width="14.59765625" style="15" customWidth="1"/>
    <col min="14618" max="14618" width="13.8984375" style="15" bestFit="1" customWidth="1"/>
    <col min="14619" max="14619" width="14.59765625" style="15" customWidth="1"/>
    <col min="14620" max="14856" width="9" style="15"/>
    <col min="14857" max="14857" width="14.09765625" style="15" customWidth="1"/>
    <col min="14858" max="14858" width="14.69921875" style="15" bestFit="1" customWidth="1"/>
    <col min="14859" max="14859" width="21.3984375" style="15" bestFit="1" customWidth="1"/>
    <col min="14860" max="14860" width="14.69921875" style="15" bestFit="1" customWidth="1"/>
    <col min="14861" max="14861" width="21.3984375" style="15" bestFit="1" customWidth="1"/>
    <col min="14862" max="14862" width="14.69921875" style="15" bestFit="1" customWidth="1"/>
    <col min="14863" max="14863" width="21.3984375" style="15" bestFit="1" customWidth="1"/>
    <col min="14864" max="14864" width="14.69921875" style="15" bestFit="1" customWidth="1"/>
    <col min="14865" max="14865" width="21.3984375" style="15" bestFit="1" customWidth="1"/>
    <col min="14866" max="14866" width="14.69921875" style="15" bestFit="1" customWidth="1"/>
    <col min="14867" max="14867" width="21.3984375" style="15" bestFit="1" customWidth="1"/>
    <col min="14868" max="14868" width="16.59765625" style="15" bestFit="1" customWidth="1"/>
    <col min="14869" max="14869" width="14.09765625" style="15" bestFit="1" customWidth="1"/>
    <col min="14870" max="14870" width="16.59765625" style="15" bestFit="1" customWidth="1"/>
    <col min="14871" max="14871" width="14.09765625" style="15" bestFit="1" customWidth="1"/>
    <col min="14872" max="14872" width="14.3984375" style="15" bestFit="1" customWidth="1"/>
    <col min="14873" max="14873" width="14.59765625" style="15" customWidth="1"/>
    <col min="14874" max="14874" width="13.8984375" style="15" bestFit="1" customWidth="1"/>
    <col min="14875" max="14875" width="14.59765625" style="15" customWidth="1"/>
    <col min="14876" max="15112" width="9" style="15"/>
    <col min="15113" max="15113" width="14.09765625" style="15" customWidth="1"/>
    <col min="15114" max="15114" width="14.69921875" style="15" bestFit="1" customWidth="1"/>
    <col min="15115" max="15115" width="21.3984375" style="15" bestFit="1" customWidth="1"/>
    <col min="15116" max="15116" width="14.69921875" style="15" bestFit="1" customWidth="1"/>
    <col min="15117" max="15117" width="21.3984375" style="15" bestFit="1" customWidth="1"/>
    <col min="15118" max="15118" width="14.69921875" style="15" bestFit="1" customWidth="1"/>
    <col min="15119" max="15119" width="21.3984375" style="15" bestFit="1" customWidth="1"/>
    <col min="15120" max="15120" width="14.69921875" style="15" bestFit="1" customWidth="1"/>
    <col min="15121" max="15121" width="21.3984375" style="15" bestFit="1" customWidth="1"/>
    <col min="15122" max="15122" width="14.69921875" style="15" bestFit="1" customWidth="1"/>
    <col min="15123" max="15123" width="21.3984375" style="15" bestFit="1" customWidth="1"/>
    <col min="15124" max="15124" width="16.59765625" style="15" bestFit="1" customWidth="1"/>
    <col min="15125" max="15125" width="14.09765625" style="15" bestFit="1" customWidth="1"/>
    <col min="15126" max="15126" width="16.59765625" style="15" bestFit="1" customWidth="1"/>
    <col min="15127" max="15127" width="14.09765625" style="15" bestFit="1" customWidth="1"/>
    <col min="15128" max="15128" width="14.3984375" style="15" bestFit="1" customWidth="1"/>
    <col min="15129" max="15129" width="14.59765625" style="15" customWidth="1"/>
    <col min="15130" max="15130" width="13.8984375" style="15" bestFit="1" customWidth="1"/>
    <col min="15131" max="15131" width="14.59765625" style="15" customWidth="1"/>
    <col min="15132" max="15368" width="9" style="15"/>
    <col min="15369" max="15369" width="14.09765625" style="15" customWidth="1"/>
    <col min="15370" max="15370" width="14.69921875" style="15" bestFit="1" customWidth="1"/>
    <col min="15371" max="15371" width="21.3984375" style="15" bestFit="1" customWidth="1"/>
    <col min="15372" max="15372" width="14.69921875" style="15" bestFit="1" customWidth="1"/>
    <col min="15373" max="15373" width="21.3984375" style="15" bestFit="1" customWidth="1"/>
    <col min="15374" max="15374" width="14.69921875" style="15" bestFit="1" customWidth="1"/>
    <col min="15375" max="15375" width="21.3984375" style="15" bestFit="1" customWidth="1"/>
    <col min="15376" max="15376" width="14.69921875" style="15" bestFit="1" customWidth="1"/>
    <col min="15377" max="15377" width="21.3984375" style="15" bestFit="1" customWidth="1"/>
    <col min="15378" max="15378" width="14.69921875" style="15" bestFit="1" customWidth="1"/>
    <col min="15379" max="15379" width="21.3984375" style="15" bestFit="1" customWidth="1"/>
    <col min="15380" max="15380" width="16.59765625" style="15" bestFit="1" customWidth="1"/>
    <col min="15381" max="15381" width="14.09765625" style="15" bestFit="1" customWidth="1"/>
    <col min="15382" max="15382" width="16.59765625" style="15" bestFit="1" customWidth="1"/>
    <col min="15383" max="15383" width="14.09765625" style="15" bestFit="1" customWidth="1"/>
    <col min="15384" max="15384" width="14.3984375" style="15" bestFit="1" customWidth="1"/>
    <col min="15385" max="15385" width="14.59765625" style="15" customWidth="1"/>
    <col min="15386" max="15386" width="13.8984375" style="15" bestFit="1" customWidth="1"/>
    <col min="15387" max="15387" width="14.59765625" style="15" customWidth="1"/>
    <col min="15388" max="15624" width="9" style="15"/>
    <col min="15625" max="15625" width="14.09765625" style="15" customWidth="1"/>
    <col min="15626" max="15626" width="14.69921875" style="15" bestFit="1" customWidth="1"/>
    <col min="15627" max="15627" width="21.3984375" style="15" bestFit="1" customWidth="1"/>
    <col min="15628" max="15628" width="14.69921875" style="15" bestFit="1" customWidth="1"/>
    <col min="15629" max="15629" width="21.3984375" style="15" bestFit="1" customWidth="1"/>
    <col min="15630" max="15630" width="14.69921875" style="15" bestFit="1" customWidth="1"/>
    <col min="15631" max="15631" width="21.3984375" style="15" bestFit="1" customWidth="1"/>
    <col min="15632" max="15632" width="14.69921875" style="15" bestFit="1" customWidth="1"/>
    <col min="15633" max="15633" width="21.3984375" style="15" bestFit="1" customWidth="1"/>
    <col min="15634" max="15634" width="14.69921875" style="15" bestFit="1" customWidth="1"/>
    <col min="15635" max="15635" width="21.3984375" style="15" bestFit="1" customWidth="1"/>
    <col min="15636" max="15636" width="16.59765625" style="15" bestFit="1" customWidth="1"/>
    <col min="15637" max="15637" width="14.09765625" style="15" bestFit="1" customWidth="1"/>
    <col min="15638" max="15638" width="16.59765625" style="15" bestFit="1" customWidth="1"/>
    <col min="15639" max="15639" width="14.09765625" style="15" bestFit="1" customWidth="1"/>
    <col min="15640" max="15640" width="14.3984375" style="15" bestFit="1" customWidth="1"/>
    <col min="15641" max="15641" width="14.59765625" style="15" customWidth="1"/>
    <col min="15642" max="15642" width="13.8984375" style="15" bestFit="1" customWidth="1"/>
    <col min="15643" max="15643" width="14.59765625" style="15" customWidth="1"/>
    <col min="15644" max="15880" width="9" style="15"/>
    <col min="15881" max="15881" width="14.09765625" style="15" customWidth="1"/>
    <col min="15882" max="15882" width="14.69921875" style="15" bestFit="1" customWidth="1"/>
    <col min="15883" max="15883" width="21.3984375" style="15" bestFit="1" customWidth="1"/>
    <col min="15884" max="15884" width="14.69921875" style="15" bestFit="1" customWidth="1"/>
    <col min="15885" max="15885" width="21.3984375" style="15" bestFit="1" customWidth="1"/>
    <col min="15886" max="15886" width="14.69921875" style="15" bestFit="1" customWidth="1"/>
    <col min="15887" max="15887" width="21.3984375" style="15" bestFit="1" customWidth="1"/>
    <col min="15888" max="15888" width="14.69921875" style="15" bestFit="1" customWidth="1"/>
    <col min="15889" max="15889" width="21.3984375" style="15" bestFit="1" customWidth="1"/>
    <col min="15890" max="15890" width="14.69921875" style="15" bestFit="1" customWidth="1"/>
    <col min="15891" max="15891" width="21.3984375" style="15" bestFit="1" customWidth="1"/>
    <col min="15892" max="15892" width="16.59765625" style="15" bestFit="1" customWidth="1"/>
    <col min="15893" max="15893" width="14.09765625" style="15" bestFit="1" customWidth="1"/>
    <col min="15894" max="15894" width="16.59765625" style="15" bestFit="1" customWidth="1"/>
    <col min="15895" max="15895" width="14.09765625" style="15" bestFit="1" customWidth="1"/>
    <col min="15896" max="15896" width="14.3984375" style="15" bestFit="1" customWidth="1"/>
    <col min="15897" max="15897" width="14.59765625" style="15" customWidth="1"/>
    <col min="15898" max="15898" width="13.8984375" style="15" bestFit="1" customWidth="1"/>
    <col min="15899" max="15899" width="14.59765625" style="15" customWidth="1"/>
    <col min="15900" max="16136" width="9" style="15"/>
    <col min="16137" max="16137" width="14.09765625" style="15" customWidth="1"/>
    <col min="16138" max="16138" width="14.69921875" style="15" bestFit="1" customWidth="1"/>
    <col min="16139" max="16139" width="21.3984375" style="15" bestFit="1" customWidth="1"/>
    <col min="16140" max="16140" width="14.69921875" style="15" bestFit="1" customWidth="1"/>
    <col min="16141" max="16141" width="21.3984375" style="15" bestFit="1" customWidth="1"/>
    <col min="16142" max="16142" width="14.69921875" style="15" bestFit="1" customWidth="1"/>
    <col min="16143" max="16143" width="21.3984375" style="15" bestFit="1" customWidth="1"/>
    <col min="16144" max="16144" width="14.69921875" style="15" bestFit="1" customWidth="1"/>
    <col min="16145" max="16145" width="21.3984375" style="15" bestFit="1" customWidth="1"/>
    <col min="16146" max="16146" width="14.69921875" style="15" bestFit="1" customWidth="1"/>
    <col min="16147" max="16147" width="21.3984375" style="15" bestFit="1" customWidth="1"/>
    <col min="16148" max="16148" width="16.59765625" style="15" bestFit="1" customWidth="1"/>
    <col min="16149" max="16149" width="14.09765625" style="15" bestFit="1" customWidth="1"/>
    <col min="16150" max="16150" width="16.59765625" style="15" bestFit="1" customWidth="1"/>
    <col min="16151" max="16151" width="14.09765625" style="15" bestFit="1" customWidth="1"/>
    <col min="16152" max="16152" width="14.3984375" style="15" bestFit="1" customWidth="1"/>
    <col min="16153" max="16153" width="14.59765625" style="15" customWidth="1"/>
    <col min="16154" max="16154" width="13.8984375" style="15" bestFit="1" customWidth="1"/>
    <col min="16155" max="16155" width="14.59765625" style="15" customWidth="1"/>
    <col min="16156" max="16384" width="9" style="15"/>
  </cols>
  <sheetData>
    <row r="1" spans="1:27" s="13" customFormat="1" ht="33.6" x14ac:dyDescent="0.95">
      <c r="A1" s="1680" t="s">
        <v>892</v>
      </c>
      <c r="B1" s="1681"/>
      <c r="C1" s="1680"/>
      <c r="D1" s="1680"/>
      <c r="E1" s="615"/>
      <c r="F1" s="758"/>
      <c r="G1" s="615"/>
      <c r="H1" s="761"/>
      <c r="I1" s="615"/>
      <c r="J1" s="660"/>
      <c r="K1" s="615"/>
      <c r="L1" s="660"/>
      <c r="M1" s="615"/>
      <c r="N1" s="660"/>
      <c r="O1" s="615"/>
      <c r="P1" s="660"/>
      <c r="Q1" s="615"/>
      <c r="R1" s="660"/>
      <c r="S1" s="615"/>
      <c r="T1" s="660"/>
      <c r="U1" s="615"/>
      <c r="V1" s="660"/>
      <c r="W1" s="615"/>
      <c r="X1" s="660"/>
      <c r="Z1" s="615"/>
    </row>
    <row r="2" spans="1:27" s="13" customFormat="1" ht="33.6" x14ac:dyDescent="0.95">
      <c r="A2" s="1682" t="s">
        <v>1001</v>
      </c>
      <c r="B2" s="1683"/>
      <c r="C2" s="1682"/>
      <c r="D2" s="1682"/>
      <c r="E2" s="615"/>
      <c r="F2" s="758"/>
      <c r="G2" s="615"/>
      <c r="H2" s="761"/>
      <c r="I2" s="615"/>
      <c r="J2" s="660"/>
      <c r="K2" s="615"/>
      <c r="L2" s="660"/>
      <c r="M2" s="615"/>
      <c r="N2" s="660"/>
      <c r="O2" s="615"/>
      <c r="P2" s="660"/>
      <c r="Q2" s="615"/>
      <c r="R2" s="660"/>
      <c r="S2" s="615"/>
      <c r="T2" s="660"/>
      <c r="U2" s="615"/>
      <c r="V2" s="660"/>
      <c r="W2" s="615"/>
      <c r="X2" s="660"/>
      <c r="Z2" s="615"/>
    </row>
    <row r="3" spans="1:27" ht="25.8" x14ac:dyDescent="0.7">
      <c r="A3" s="14"/>
      <c r="C3" s="613"/>
      <c r="Y3" s="1685" t="s">
        <v>439</v>
      </c>
      <c r="Z3" s="1685"/>
      <c r="AA3" s="1685"/>
    </row>
    <row r="4" spans="1:27" s="638" customFormat="1" ht="60.75" customHeight="1" x14ac:dyDescent="0.25">
      <c r="A4" s="1664" t="s">
        <v>265</v>
      </c>
      <c r="B4" s="1690" t="s">
        <v>139</v>
      </c>
      <c r="C4" s="1690"/>
      <c r="D4" s="1690"/>
      <c r="E4" s="1690"/>
      <c r="F4" s="1690"/>
      <c r="G4" s="1690"/>
      <c r="H4" s="1690"/>
      <c r="I4" s="1690"/>
      <c r="J4" s="1690"/>
      <c r="K4" s="1690"/>
      <c r="L4" s="1690"/>
      <c r="M4" s="1690"/>
      <c r="N4" s="1690"/>
      <c r="O4" s="1690"/>
      <c r="P4" s="1686" t="s">
        <v>383</v>
      </c>
      <c r="Q4" s="1686"/>
      <c r="R4" s="1686" t="s">
        <v>384</v>
      </c>
      <c r="S4" s="1686"/>
      <c r="T4" s="1686" t="s">
        <v>385</v>
      </c>
      <c r="U4" s="1686"/>
      <c r="V4" s="1686" t="s">
        <v>688</v>
      </c>
      <c r="W4" s="1686"/>
      <c r="X4" s="1687" t="s">
        <v>268</v>
      </c>
      <c r="Y4" s="1687"/>
      <c r="Z4" s="1687"/>
      <c r="AA4" s="1687"/>
    </row>
    <row r="5" spans="1:27" s="604" customFormat="1" ht="60.75" customHeight="1" x14ac:dyDescent="0.25">
      <c r="A5" s="1664"/>
      <c r="B5" s="1691" t="s">
        <v>264</v>
      </c>
      <c r="C5" s="1691"/>
      <c r="D5" s="1691"/>
      <c r="E5" s="1691"/>
      <c r="F5" s="1691"/>
      <c r="G5" s="1691"/>
      <c r="H5" s="1691"/>
      <c r="I5" s="1691"/>
      <c r="J5" s="1691"/>
      <c r="K5" s="1692"/>
      <c r="L5" s="1688" t="s">
        <v>266</v>
      </c>
      <c r="M5" s="1689"/>
      <c r="N5" s="1686" t="s">
        <v>267</v>
      </c>
      <c r="O5" s="1686"/>
      <c r="P5" s="1686"/>
      <c r="Q5" s="1686"/>
      <c r="R5" s="1686"/>
      <c r="S5" s="1686"/>
      <c r="T5" s="1686"/>
      <c r="U5" s="1686"/>
      <c r="V5" s="1686"/>
      <c r="W5" s="1686"/>
      <c r="X5" s="1687"/>
      <c r="Y5" s="1687"/>
      <c r="Z5" s="1687"/>
      <c r="AA5" s="1687"/>
    </row>
    <row r="6" spans="1:27" s="604" customFormat="1" ht="60.75" customHeight="1" x14ac:dyDescent="0.25">
      <c r="A6" s="1664"/>
      <c r="B6" s="1684" t="s">
        <v>251</v>
      </c>
      <c r="C6" s="1679"/>
      <c r="D6" s="1678" t="s">
        <v>252</v>
      </c>
      <c r="E6" s="1679"/>
      <c r="F6" s="1678" t="s">
        <v>253</v>
      </c>
      <c r="G6" s="1679"/>
      <c r="H6" s="1678" t="s">
        <v>254</v>
      </c>
      <c r="I6" s="1679"/>
      <c r="J6" s="1678" t="s">
        <v>255</v>
      </c>
      <c r="K6" s="1679"/>
      <c r="L6" s="655" t="s">
        <v>256</v>
      </c>
      <c r="M6" s="598" t="s">
        <v>257</v>
      </c>
      <c r="N6" s="655" t="s">
        <v>256</v>
      </c>
      <c r="O6" s="598" t="s">
        <v>257</v>
      </c>
      <c r="P6" s="655" t="s">
        <v>256</v>
      </c>
      <c r="Q6" s="598" t="s">
        <v>257</v>
      </c>
      <c r="R6" s="655" t="s">
        <v>256</v>
      </c>
      <c r="S6" s="598" t="s">
        <v>257</v>
      </c>
      <c r="T6" s="655" t="s">
        <v>256</v>
      </c>
      <c r="U6" s="598" t="s">
        <v>257</v>
      </c>
      <c r="V6" s="655" t="s">
        <v>256</v>
      </c>
      <c r="W6" s="598" t="s">
        <v>257</v>
      </c>
      <c r="X6" s="655" t="s">
        <v>256</v>
      </c>
      <c r="Y6" s="1662" t="s">
        <v>258</v>
      </c>
      <c r="Z6" s="598" t="s">
        <v>257</v>
      </c>
      <c r="AA6" s="1662" t="s">
        <v>258</v>
      </c>
    </row>
    <row r="7" spans="1:27" s="604" customFormat="1" ht="60.75" customHeight="1" x14ac:dyDescent="0.25">
      <c r="A7" s="1664"/>
      <c r="B7" s="648" t="s">
        <v>648</v>
      </c>
      <c r="C7" s="599" t="s">
        <v>650</v>
      </c>
      <c r="D7" s="648" t="s">
        <v>648</v>
      </c>
      <c r="E7" s="599" t="s">
        <v>650</v>
      </c>
      <c r="F7" s="648" t="s">
        <v>648</v>
      </c>
      <c r="G7" s="599" t="s">
        <v>650</v>
      </c>
      <c r="H7" s="648" t="s">
        <v>648</v>
      </c>
      <c r="I7" s="599" t="s">
        <v>650</v>
      </c>
      <c r="J7" s="648" t="s">
        <v>648</v>
      </c>
      <c r="K7" s="599" t="s">
        <v>650</v>
      </c>
      <c r="L7" s="655" t="s">
        <v>259</v>
      </c>
      <c r="M7" s="598" t="s">
        <v>260</v>
      </c>
      <c r="N7" s="655" t="s">
        <v>259</v>
      </c>
      <c r="O7" s="598" t="s">
        <v>260</v>
      </c>
      <c r="P7" s="655" t="s">
        <v>259</v>
      </c>
      <c r="Q7" s="598" t="s">
        <v>260</v>
      </c>
      <c r="R7" s="655" t="s">
        <v>259</v>
      </c>
      <c r="S7" s="598" t="s">
        <v>260</v>
      </c>
      <c r="T7" s="655" t="s">
        <v>259</v>
      </c>
      <c r="U7" s="598" t="s">
        <v>260</v>
      </c>
      <c r="V7" s="655" t="s">
        <v>259</v>
      </c>
      <c r="W7" s="598" t="s">
        <v>260</v>
      </c>
      <c r="X7" s="655" t="s">
        <v>259</v>
      </c>
      <c r="Y7" s="1663"/>
      <c r="Z7" s="598" t="s">
        <v>260</v>
      </c>
      <c r="AA7" s="1663"/>
    </row>
    <row r="8" spans="1:27" s="604" customFormat="1" ht="60.75" customHeight="1" x14ac:dyDescent="0.25">
      <c r="A8" s="1664"/>
      <c r="B8" s="649" t="s">
        <v>882</v>
      </c>
      <c r="C8" s="600" t="s">
        <v>883</v>
      </c>
      <c r="D8" s="649" t="s">
        <v>882</v>
      </c>
      <c r="E8" s="600" t="s">
        <v>883</v>
      </c>
      <c r="F8" s="649" t="s">
        <v>882</v>
      </c>
      <c r="G8" s="600" t="s">
        <v>883</v>
      </c>
      <c r="H8" s="649" t="s">
        <v>882</v>
      </c>
      <c r="I8" s="600" t="s">
        <v>883</v>
      </c>
      <c r="J8" s="649" t="s">
        <v>882</v>
      </c>
      <c r="K8" s="600" t="s">
        <v>883</v>
      </c>
      <c r="L8" s="649" t="s">
        <v>882</v>
      </c>
      <c r="M8" s="600" t="s">
        <v>883</v>
      </c>
      <c r="N8" s="649" t="s">
        <v>882</v>
      </c>
      <c r="O8" s="600" t="s">
        <v>883</v>
      </c>
      <c r="P8" s="649" t="s">
        <v>882</v>
      </c>
      <c r="Q8" s="600" t="s">
        <v>883</v>
      </c>
      <c r="R8" s="649" t="s">
        <v>882</v>
      </c>
      <c r="S8" s="600" t="s">
        <v>883</v>
      </c>
      <c r="T8" s="649" t="s">
        <v>882</v>
      </c>
      <c r="U8" s="600" t="s">
        <v>883</v>
      </c>
      <c r="V8" s="649" t="s">
        <v>882</v>
      </c>
      <c r="W8" s="600" t="s">
        <v>883</v>
      </c>
      <c r="X8" s="765" t="s">
        <v>261</v>
      </c>
      <c r="Y8" s="600" t="s">
        <v>263</v>
      </c>
      <c r="Z8" s="600" t="s">
        <v>262</v>
      </c>
      <c r="AA8" s="600" t="s">
        <v>263</v>
      </c>
    </row>
    <row r="9" spans="1:27" s="604" customFormat="1" ht="53.25" customHeight="1" x14ac:dyDescent="0.25">
      <c r="A9" s="601" t="s">
        <v>636</v>
      </c>
      <c r="B9" s="650">
        <v>23047</v>
      </c>
      <c r="C9" s="602">
        <v>11062198.989999998</v>
      </c>
      <c r="D9" s="650">
        <v>8969</v>
      </c>
      <c r="E9" s="602">
        <v>2561892.9</v>
      </c>
      <c r="F9" s="760">
        <v>11739</v>
      </c>
      <c r="G9" s="602">
        <v>4044414.13</v>
      </c>
      <c r="H9" s="652">
        <v>0</v>
      </c>
      <c r="I9" s="602">
        <v>0</v>
      </c>
      <c r="J9" s="650">
        <v>43755</v>
      </c>
      <c r="K9" s="602">
        <v>17668506.02</v>
      </c>
      <c r="L9" s="763">
        <v>0</v>
      </c>
      <c r="M9" s="602">
        <v>0</v>
      </c>
      <c r="N9" s="650">
        <v>103</v>
      </c>
      <c r="O9" s="602">
        <v>125454210.233</v>
      </c>
      <c r="P9" s="650">
        <v>661</v>
      </c>
      <c r="Q9" s="602">
        <v>256659.64</v>
      </c>
      <c r="R9" s="650">
        <v>0</v>
      </c>
      <c r="S9" s="602">
        <v>0</v>
      </c>
      <c r="T9" s="650">
        <v>0</v>
      </c>
      <c r="U9" s="602">
        <v>0</v>
      </c>
      <c r="V9" s="650">
        <v>9254</v>
      </c>
      <c r="W9" s="602">
        <v>3102925</v>
      </c>
      <c r="X9" s="756">
        <v>53773</v>
      </c>
      <c r="Y9" s="602">
        <v>1.5990334371740109</v>
      </c>
      <c r="Z9" s="603">
        <v>146482300.89300001</v>
      </c>
      <c r="AA9" s="602">
        <v>3.8942472899154965</v>
      </c>
    </row>
    <row r="10" spans="1:27" s="604" customFormat="1" ht="53.25" customHeight="1" x14ac:dyDescent="0.25">
      <c r="A10" s="605" t="s">
        <v>159</v>
      </c>
      <c r="B10" s="650">
        <v>470312</v>
      </c>
      <c r="C10" s="602">
        <v>158531110.52900001</v>
      </c>
      <c r="D10" s="650">
        <v>72089</v>
      </c>
      <c r="E10" s="602">
        <v>28290744.780999999</v>
      </c>
      <c r="F10" s="760">
        <v>94633</v>
      </c>
      <c r="G10" s="602">
        <v>24586089.796</v>
      </c>
      <c r="H10" s="652">
        <v>0</v>
      </c>
      <c r="I10" s="602">
        <v>0</v>
      </c>
      <c r="J10" s="650">
        <v>637034</v>
      </c>
      <c r="K10" s="602">
        <v>211407945.10600001</v>
      </c>
      <c r="L10" s="763">
        <v>0</v>
      </c>
      <c r="M10" s="602">
        <v>0</v>
      </c>
      <c r="N10" s="650">
        <v>5847</v>
      </c>
      <c r="O10" s="602">
        <v>108814941.749</v>
      </c>
      <c r="P10" s="650">
        <v>16230</v>
      </c>
      <c r="Q10" s="602">
        <v>4162009.5839999998</v>
      </c>
      <c r="R10" s="650">
        <v>88035</v>
      </c>
      <c r="S10" s="602">
        <v>190784011.34165001</v>
      </c>
      <c r="T10" s="650">
        <v>71</v>
      </c>
      <c r="U10" s="602">
        <v>59796</v>
      </c>
      <c r="V10" s="650">
        <v>125935</v>
      </c>
      <c r="W10" s="602">
        <v>330415949.64999998</v>
      </c>
      <c r="X10" s="756">
        <v>873152</v>
      </c>
      <c r="Y10" s="602">
        <v>25.964689411700338</v>
      </c>
      <c r="Z10" s="603">
        <v>845644653.43065</v>
      </c>
      <c r="AA10" s="602">
        <v>22.481551557954866</v>
      </c>
    </row>
    <row r="11" spans="1:27" s="604" customFormat="1" ht="53.25" customHeight="1" x14ac:dyDescent="0.25">
      <c r="A11" s="605" t="s">
        <v>692</v>
      </c>
      <c r="B11" s="650">
        <v>2527</v>
      </c>
      <c r="C11" s="602">
        <v>634573.04300000006</v>
      </c>
      <c r="D11" s="650">
        <v>5223</v>
      </c>
      <c r="E11" s="602">
        <v>1964323.23</v>
      </c>
      <c r="F11" s="760">
        <v>521</v>
      </c>
      <c r="G11" s="602">
        <v>299800</v>
      </c>
      <c r="H11" s="652">
        <v>0</v>
      </c>
      <c r="I11" s="602">
        <v>0</v>
      </c>
      <c r="J11" s="650">
        <v>8271</v>
      </c>
      <c r="K11" s="602">
        <v>2898696.273</v>
      </c>
      <c r="L11" s="763">
        <v>0</v>
      </c>
      <c r="M11" s="602">
        <v>0</v>
      </c>
      <c r="N11" s="650">
        <v>79</v>
      </c>
      <c r="O11" s="602">
        <v>3756356.8789999997</v>
      </c>
      <c r="P11" s="650">
        <v>1033</v>
      </c>
      <c r="Q11" s="602">
        <v>325872.7</v>
      </c>
      <c r="R11" s="650">
        <v>0</v>
      </c>
      <c r="S11" s="602">
        <v>0</v>
      </c>
      <c r="T11" s="650">
        <v>0</v>
      </c>
      <c r="U11" s="602">
        <v>0</v>
      </c>
      <c r="V11" s="650">
        <v>2355</v>
      </c>
      <c r="W11" s="602">
        <v>352808.1</v>
      </c>
      <c r="X11" s="756">
        <v>11738</v>
      </c>
      <c r="Y11" s="602">
        <v>0.34904979237811806</v>
      </c>
      <c r="Z11" s="603">
        <v>7333733.9519999996</v>
      </c>
      <c r="AA11" s="602">
        <v>0.19496808415372205</v>
      </c>
    </row>
    <row r="12" spans="1:27" s="604" customFormat="1" ht="53.25" customHeight="1" x14ac:dyDescent="0.25">
      <c r="A12" s="605" t="s">
        <v>160</v>
      </c>
      <c r="B12" s="650">
        <v>45749</v>
      </c>
      <c r="C12" s="602">
        <v>15783682</v>
      </c>
      <c r="D12" s="650">
        <v>50717</v>
      </c>
      <c r="E12" s="602">
        <v>15936799</v>
      </c>
      <c r="F12" s="760">
        <v>8467</v>
      </c>
      <c r="G12" s="602">
        <v>2793871</v>
      </c>
      <c r="H12" s="652">
        <v>0</v>
      </c>
      <c r="I12" s="602">
        <v>0</v>
      </c>
      <c r="J12" s="650">
        <v>104933</v>
      </c>
      <c r="K12" s="602">
        <v>34514352</v>
      </c>
      <c r="L12" s="763">
        <v>0</v>
      </c>
      <c r="M12" s="602">
        <v>0</v>
      </c>
      <c r="N12" s="650">
        <v>1567</v>
      </c>
      <c r="O12" s="602">
        <v>44022670.294859998</v>
      </c>
      <c r="P12" s="650">
        <v>1618</v>
      </c>
      <c r="Q12" s="602">
        <v>728925</v>
      </c>
      <c r="R12" s="650">
        <v>4001</v>
      </c>
      <c r="S12" s="602">
        <v>8246536.0000000028</v>
      </c>
      <c r="T12" s="650">
        <v>0</v>
      </c>
      <c r="U12" s="602">
        <v>0</v>
      </c>
      <c r="V12" s="650">
        <v>6023</v>
      </c>
      <c r="W12" s="602">
        <v>2797735</v>
      </c>
      <c r="X12" s="756">
        <v>118142</v>
      </c>
      <c r="Y12" s="602">
        <v>3.5131573156530602</v>
      </c>
      <c r="Z12" s="603">
        <v>90310218.294860005</v>
      </c>
      <c r="AA12" s="602">
        <v>2.4009065989708369</v>
      </c>
    </row>
    <row r="13" spans="1:27" s="604" customFormat="1" ht="53.25" customHeight="1" x14ac:dyDescent="0.25">
      <c r="A13" s="605" t="s">
        <v>161</v>
      </c>
      <c r="B13" s="650">
        <v>42937</v>
      </c>
      <c r="C13" s="602">
        <v>13022739</v>
      </c>
      <c r="D13" s="650">
        <v>48936</v>
      </c>
      <c r="E13" s="602">
        <v>10127241</v>
      </c>
      <c r="F13" s="760">
        <v>3398</v>
      </c>
      <c r="G13" s="602">
        <v>472560</v>
      </c>
      <c r="H13" s="652">
        <v>0</v>
      </c>
      <c r="I13" s="602">
        <v>0</v>
      </c>
      <c r="J13" s="650">
        <v>95271</v>
      </c>
      <c r="K13" s="602">
        <v>23622540</v>
      </c>
      <c r="L13" s="763">
        <v>0</v>
      </c>
      <c r="M13" s="602">
        <v>0</v>
      </c>
      <c r="N13" s="650">
        <v>1212</v>
      </c>
      <c r="O13" s="602">
        <v>127081703</v>
      </c>
      <c r="P13" s="650">
        <v>1089</v>
      </c>
      <c r="Q13" s="602">
        <v>1901023</v>
      </c>
      <c r="R13" s="650">
        <v>1324</v>
      </c>
      <c r="S13" s="602">
        <v>2678611</v>
      </c>
      <c r="T13" s="650">
        <v>0</v>
      </c>
      <c r="U13" s="602">
        <v>0</v>
      </c>
      <c r="V13" s="650">
        <v>5896</v>
      </c>
      <c r="W13" s="602">
        <v>6066550</v>
      </c>
      <c r="X13" s="756">
        <v>104792</v>
      </c>
      <c r="Y13" s="602">
        <v>3.1161719068740625</v>
      </c>
      <c r="Z13" s="603">
        <v>161350427</v>
      </c>
      <c r="AA13" s="602">
        <v>4.2895179775366614</v>
      </c>
    </row>
    <row r="14" spans="1:27" s="604" customFormat="1" ht="53.25" customHeight="1" x14ac:dyDescent="0.25">
      <c r="A14" s="605" t="s">
        <v>162</v>
      </c>
      <c r="B14" s="650">
        <v>0</v>
      </c>
      <c r="C14" s="602">
        <v>0</v>
      </c>
      <c r="D14" s="650">
        <v>21</v>
      </c>
      <c r="E14" s="602">
        <v>2680</v>
      </c>
      <c r="F14" s="760">
        <v>0</v>
      </c>
      <c r="G14" s="602">
        <v>0</v>
      </c>
      <c r="H14" s="652">
        <v>0</v>
      </c>
      <c r="I14" s="602">
        <v>0</v>
      </c>
      <c r="J14" s="650">
        <v>21</v>
      </c>
      <c r="K14" s="602">
        <v>2680</v>
      </c>
      <c r="L14" s="763">
        <v>0</v>
      </c>
      <c r="M14" s="602">
        <v>0</v>
      </c>
      <c r="N14" s="650">
        <v>25</v>
      </c>
      <c r="O14" s="602">
        <v>4191582</v>
      </c>
      <c r="P14" s="650">
        <v>0</v>
      </c>
      <c r="Q14" s="602">
        <v>0</v>
      </c>
      <c r="R14" s="650">
        <v>0</v>
      </c>
      <c r="S14" s="602">
        <v>0</v>
      </c>
      <c r="T14" s="650">
        <v>0</v>
      </c>
      <c r="U14" s="602">
        <v>0</v>
      </c>
      <c r="V14" s="650">
        <v>0</v>
      </c>
      <c r="W14" s="602">
        <v>0</v>
      </c>
      <c r="X14" s="756">
        <v>46</v>
      </c>
      <c r="Y14" s="602">
        <v>1.3678897980399923E-3</v>
      </c>
      <c r="Z14" s="603">
        <v>4194262</v>
      </c>
      <c r="AA14" s="602">
        <v>0.1115048939504751</v>
      </c>
    </row>
    <row r="15" spans="1:27" s="604" customFormat="1" ht="53.25" customHeight="1" x14ac:dyDescent="0.25">
      <c r="A15" s="605" t="s">
        <v>163</v>
      </c>
      <c r="B15" s="650">
        <v>255</v>
      </c>
      <c r="C15" s="602">
        <v>232676.72</v>
      </c>
      <c r="D15" s="650">
        <v>12713</v>
      </c>
      <c r="E15" s="602">
        <v>1643243.94</v>
      </c>
      <c r="F15" s="760">
        <v>10810</v>
      </c>
      <c r="G15" s="602">
        <v>833840</v>
      </c>
      <c r="H15" s="652">
        <v>0</v>
      </c>
      <c r="I15" s="602">
        <v>0</v>
      </c>
      <c r="J15" s="650">
        <v>23778</v>
      </c>
      <c r="K15" s="602">
        <v>2709760.66</v>
      </c>
      <c r="L15" s="763">
        <v>0</v>
      </c>
      <c r="M15" s="602">
        <v>0</v>
      </c>
      <c r="N15" s="650">
        <v>1121</v>
      </c>
      <c r="O15" s="602">
        <v>366771031.13000005</v>
      </c>
      <c r="P15" s="650">
        <v>2890</v>
      </c>
      <c r="Q15" s="602">
        <v>641149.35</v>
      </c>
      <c r="R15" s="650">
        <v>0</v>
      </c>
      <c r="S15" s="602">
        <v>0</v>
      </c>
      <c r="T15" s="650">
        <v>0</v>
      </c>
      <c r="U15" s="602">
        <v>0</v>
      </c>
      <c r="V15" s="650">
        <v>24</v>
      </c>
      <c r="W15" s="602">
        <v>416558</v>
      </c>
      <c r="X15" s="756">
        <v>27813</v>
      </c>
      <c r="Y15" s="602">
        <v>0.8270678033236154</v>
      </c>
      <c r="Z15" s="603">
        <v>370538499.1400001</v>
      </c>
      <c r="AA15" s="602">
        <v>9.850804754489328</v>
      </c>
    </row>
    <row r="16" spans="1:27" s="604" customFormat="1" ht="53.25" customHeight="1" x14ac:dyDescent="0.25">
      <c r="A16" s="605" t="s">
        <v>164</v>
      </c>
      <c r="B16" s="650">
        <v>150174</v>
      </c>
      <c r="C16" s="602">
        <v>60560853.468999997</v>
      </c>
      <c r="D16" s="650">
        <v>104108</v>
      </c>
      <c r="E16" s="602">
        <v>26090489.151999999</v>
      </c>
      <c r="F16" s="760">
        <v>76151</v>
      </c>
      <c r="G16" s="602">
        <v>75487845.826000005</v>
      </c>
      <c r="H16" s="652">
        <v>0</v>
      </c>
      <c r="I16" s="602">
        <v>0</v>
      </c>
      <c r="J16" s="650">
        <v>330433</v>
      </c>
      <c r="K16" s="602">
        <v>162139188.447</v>
      </c>
      <c r="L16" s="763">
        <v>1</v>
      </c>
      <c r="M16" s="602">
        <v>294</v>
      </c>
      <c r="N16" s="650">
        <v>340324</v>
      </c>
      <c r="O16" s="602">
        <v>161737026.28641501</v>
      </c>
      <c r="P16" s="650">
        <v>3939</v>
      </c>
      <c r="Q16" s="602">
        <v>3449646.298</v>
      </c>
      <c r="R16" s="650">
        <v>2498</v>
      </c>
      <c r="S16" s="602">
        <v>29076520.443999998</v>
      </c>
      <c r="T16" s="650">
        <v>0</v>
      </c>
      <c r="U16" s="602">
        <v>0</v>
      </c>
      <c r="V16" s="650">
        <v>92531</v>
      </c>
      <c r="W16" s="602">
        <v>32941960</v>
      </c>
      <c r="X16" s="756">
        <v>769726</v>
      </c>
      <c r="Y16" s="602">
        <v>22.889137884481112</v>
      </c>
      <c r="Z16" s="603">
        <v>389344635.47541499</v>
      </c>
      <c r="AA16" s="602">
        <v>10.350767855911847</v>
      </c>
    </row>
    <row r="17" spans="1:27" s="604" customFormat="1" ht="53.25" customHeight="1" x14ac:dyDescent="0.25">
      <c r="A17" s="605" t="s">
        <v>165</v>
      </c>
      <c r="B17" s="650">
        <v>5564</v>
      </c>
      <c r="C17" s="602">
        <v>1402591.32</v>
      </c>
      <c r="D17" s="650">
        <v>10662</v>
      </c>
      <c r="E17" s="602">
        <v>3697897.7199999997</v>
      </c>
      <c r="F17" s="760">
        <v>0</v>
      </c>
      <c r="G17" s="602">
        <v>0</v>
      </c>
      <c r="H17" s="652">
        <v>1979</v>
      </c>
      <c r="I17" s="602">
        <v>737602.07</v>
      </c>
      <c r="J17" s="650">
        <v>18205</v>
      </c>
      <c r="K17" s="602">
        <v>5838091.1100000003</v>
      </c>
      <c r="L17" s="763">
        <v>0</v>
      </c>
      <c r="M17" s="602">
        <v>0</v>
      </c>
      <c r="N17" s="650">
        <v>793</v>
      </c>
      <c r="O17" s="602">
        <v>208056450.87</v>
      </c>
      <c r="P17" s="650">
        <v>163</v>
      </c>
      <c r="Q17" s="602">
        <v>48348.22</v>
      </c>
      <c r="R17" s="650">
        <v>999</v>
      </c>
      <c r="S17" s="602">
        <v>545084.23</v>
      </c>
      <c r="T17" s="650">
        <v>0</v>
      </c>
      <c r="U17" s="602">
        <v>0</v>
      </c>
      <c r="V17" s="650">
        <v>360</v>
      </c>
      <c r="W17" s="602">
        <v>106000</v>
      </c>
      <c r="X17" s="756">
        <v>20520</v>
      </c>
      <c r="Y17" s="602">
        <v>0.61019779686479658</v>
      </c>
      <c r="Z17" s="603">
        <v>214593974.43000001</v>
      </c>
      <c r="AA17" s="602">
        <v>5.7050032547390019</v>
      </c>
    </row>
    <row r="18" spans="1:27" s="604" customFormat="1" ht="53.25" customHeight="1" x14ac:dyDescent="0.25">
      <c r="A18" s="605" t="s">
        <v>166</v>
      </c>
      <c r="B18" s="650">
        <v>170886</v>
      </c>
      <c r="C18" s="602">
        <v>64015534.905000009</v>
      </c>
      <c r="D18" s="650">
        <v>28704</v>
      </c>
      <c r="E18" s="602">
        <v>3343589.0809999998</v>
      </c>
      <c r="F18" s="760">
        <v>23897</v>
      </c>
      <c r="G18" s="602">
        <v>13201040.726999998</v>
      </c>
      <c r="H18" s="652">
        <v>0</v>
      </c>
      <c r="I18" s="602">
        <v>0</v>
      </c>
      <c r="J18" s="650">
        <v>223487</v>
      </c>
      <c r="K18" s="602">
        <v>80560164.713</v>
      </c>
      <c r="L18" s="763">
        <v>0</v>
      </c>
      <c r="M18" s="602">
        <v>0</v>
      </c>
      <c r="N18" s="650">
        <v>736</v>
      </c>
      <c r="O18" s="602">
        <v>187808705.77200001</v>
      </c>
      <c r="P18" s="650">
        <v>5066</v>
      </c>
      <c r="Q18" s="602">
        <v>1589330.0120000001</v>
      </c>
      <c r="R18" s="650">
        <v>8506</v>
      </c>
      <c r="S18" s="602">
        <v>17651946.311999999</v>
      </c>
      <c r="T18" s="650">
        <v>2</v>
      </c>
      <c r="U18" s="602">
        <v>1329.79</v>
      </c>
      <c r="V18" s="650">
        <v>6912</v>
      </c>
      <c r="W18" s="602">
        <v>3562943</v>
      </c>
      <c r="X18" s="756">
        <v>244709</v>
      </c>
      <c r="Y18" s="602">
        <v>7.2768466214906198</v>
      </c>
      <c r="Z18" s="603">
        <v>291174419.59899998</v>
      </c>
      <c r="AA18" s="602">
        <v>7.7409023991533266</v>
      </c>
    </row>
    <row r="19" spans="1:27" s="604" customFormat="1" ht="53.25" customHeight="1" x14ac:dyDescent="0.25">
      <c r="A19" s="605" t="s">
        <v>690</v>
      </c>
      <c r="B19" s="650">
        <v>0</v>
      </c>
      <c r="C19" s="602">
        <v>0</v>
      </c>
      <c r="D19" s="650">
        <v>0</v>
      </c>
      <c r="E19" s="602">
        <v>0</v>
      </c>
      <c r="F19" s="760">
        <v>0</v>
      </c>
      <c r="G19" s="602">
        <v>0</v>
      </c>
      <c r="H19" s="652">
        <v>0</v>
      </c>
      <c r="I19" s="602">
        <v>0</v>
      </c>
      <c r="J19" s="650">
        <v>0</v>
      </c>
      <c r="K19" s="602">
        <v>0</v>
      </c>
      <c r="L19" s="763">
        <v>0</v>
      </c>
      <c r="M19" s="602">
        <v>0</v>
      </c>
      <c r="N19" s="650">
        <v>0</v>
      </c>
      <c r="O19" s="602">
        <v>0</v>
      </c>
      <c r="P19" s="650">
        <v>0</v>
      </c>
      <c r="Q19" s="602">
        <v>0</v>
      </c>
      <c r="R19" s="650">
        <v>0</v>
      </c>
      <c r="S19" s="602">
        <v>0</v>
      </c>
      <c r="T19" s="650">
        <v>0</v>
      </c>
      <c r="U19" s="602">
        <v>0</v>
      </c>
      <c r="V19" s="650">
        <v>0</v>
      </c>
      <c r="W19" s="602">
        <v>0</v>
      </c>
      <c r="X19" s="756">
        <v>0</v>
      </c>
      <c r="Y19" s="602">
        <v>0</v>
      </c>
      <c r="Z19" s="603">
        <v>0</v>
      </c>
      <c r="AA19" s="602">
        <v>0</v>
      </c>
    </row>
    <row r="20" spans="1:27" s="604" customFormat="1" ht="53.25" customHeight="1" x14ac:dyDescent="0.25">
      <c r="A20" s="605" t="s">
        <v>167</v>
      </c>
      <c r="B20" s="650">
        <v>84683</v>
      </c>
      <c r="C20" s="602">
        <v>39628785.330140002</v>
      </c>
      <c r="D20" s="650">
        <v>37717</v>
      </c>
      <c r="E20" s="602">
        <v>41486950.20386038</v>
      </c>
      <c r="F20" s="650">
        <v>34788</v>
      </c>
      <c r="G20" s="602">
        <v>43885059.961540006</v>
      </c>
      <c r="H20" s="652">
        <v>0</v>
      </c>
      <c r="I20" s="602">
        <v>0</v>
      </c>
      <c r="J20" s="650">
        <v>157188</v>
      </c>
      <c r="K20" s="602">
        <v>125000795.49554038</v>
      </c>
      <c r="L20" s="763">
        <v>52</v>
      </c>
      <c r="M20" s="602">
        <v>6489.0300000000007</v>
      </c>
      <c r="N20" s="650">
        <v>518</v>
      </c>
      <c r="O20" s="602">
        <v>154535277.82881999</v>
      </c>
      <c r="P20" s="650">
        <v>3695</v>
      </c>
      <c r="Q20" s="602">
        <v>2053508.7081700009</v>
      </c>
      <c r="R20" s="650">
        <v>669</v>
      </c>
      <c r="S20" s="602">
        <v>2634727.5619999999</v>
      </c>
      <c r="T20" s="650">
        <v>2168</v>
      </c>
      <c r="U20" s="602">
        <v>3603524.2319999998</v>
      </c>
      <c r="V20" s="650">
        <v>80533</v>
      </c>
      <c r="W20" s="602">
        <v>47352387.221049994</v>
      </c>
      <c r="X20" s="756">
        <v>244823</v>
      </c>
      <c r="Y20" s="602">
        <v>7.2802366092509798</v>
      </c>
      <c r="Z20" s="603">
        <v>335186710.07758033</v>
      </c>
      <c r="AA20" s="602">
        <v>8.9109737447992607</v>
      </c>
    </row>
    <row r="21" spans="1:27" s="604" customFormat="1" ht="53.25" customHeight="1" x14ac:dyDescent="0.25">
      <c r="A21" s="605" t="s">
        <v>168</v>
      </c>
      <c r="B21" s="650">
        <v>11482</v>
      </c>
      <c r="C21" s="602">
        <v>3486759.9955799999</v>
      </c>
      <c r="D21" s="650">
        <v>18780</v>
      </c>
      <c r="E21" s="602">
        <v>6979060.1318999901</v>
      </c>
      <c r="F21" s="650">
        <v>129</v>
      </c>
      <c r="G21" s="602">
        <v>275616.72281000001</v>
      </c>
      <c r="H21" s="652">
        <v>0</v>
      </c>
      <c r="I21" s="602">
        <v>0</v>
      </c>
      <c r="J21" s="650">
        <v>30391</v>
      </c>
      <c r="K21" s="602">
        <v>10741436.850289989</v>
      </c>
      <c r="L21" s="763">
        <v>12040</v>
      </c>
      <c r="M21" s="602">
        <v>2465733.2120000003</v>
      </c>
      <c r="N21" s="650">
        <v>47024</v>
      </c>
      <c r="O21" s="602">
        <v>33252786.303049996</v>
      </c>
      <c r="P21" s="650">
        <v>196</v>
      </c>
      <c r="Q21" s="602">
        <v>85241.084720000013</v>
      </c>
      <c r="R21" s="650">
        <v>164</v>
      </c>
      <c r="S21" s="602">
        <v>186145</v>
      </c>
      <c r="T21" s="650">
        <v>0</v>
      </c>
      <c r="U21" s="602">
        <v>0</v>
      </c>
      <c r="V21" s="650">
        <v>24103</v>
      </c>
      <c r="W21" s="602">
        <v>12316487.5</v>
      </c>
      <c r="X21" s="756">
        <v>113918</v>
      </c>
      <c r="Y21" s="602">
        <v>3.387549348111301</v>
      </c>
      <c r="Z21" s="603">
        <v>59047829.95005998</v>
      </c>
      <c r="AA21" s="602">
        <v>1.5697927350716585</v>
      </c>
    </row>
    <row r="22" spans="1:27" s="604" customFormat="1" ht="53.25" customHeight="1" x14ac:dyDescent="0.25">
      <c r="A22" s="606" t="s">
        <v>169</v>
      </c>
      <c r="B22" s="650">
        <v>1607</v>
      </c>
      <c r="C22" s="602">
        <v>2329642.04097</v>
      </c>
      <c r="D22" s="650">
        <v>658</v>
      </c>
      <c r="E22" s="602">
        <v>240872.17065000001</v>
      </c>
      <c r="F22" s="650">
        <v>179</v>
      </c>
      <c r="G22" s="602">
        <v>92172.359790000002</v>
      </c>
      <c r="H22" s="652">
        <v>0</v>
      </c>
      <c r="I22" s="602">
        <v>0</v>
      </c>
      <c r="J22" s="650">
        <v>2444</v>
      </c>
      <c r="K22" s="602">
        <v>2662686.5714099994</v>
      </c>
      <c r="L22" s="763">
        <v>0</v>
      </c>
      <c r="M22" s="602">
        <v>0</v>
      </c>
      <c r="N22" s="650">
        <v>3</v>
      </c>
      <c r="O22" s="602">
        <v>4912371.59167</v>
      </c>
      <c r="P22" s="650">
        <v>101</v>
      </c>
      <c r="Q22" s="602">
        <v>38694.975529999996</v>
      </c>
      <c r="R22" s="650">
        <v>0</v>
      </c>
      <c r="S22" s="602">
        <v>0</v>
      </c>
      <c r="T22" s="650">
        <v>0</v>
      </c>
      <c r="U22" s="602">
        <v>0</v>
      </c>
      <c r="V22" s="650">
        <v>5271</v>
      </c>
      <c r="W22" s="602">
        <v>2211905</v>
      </c>
      <c r="X22" s="756">
        <v>7819</v>
      </c>
      <c r="Y22" s="602">
        <v>0.2325115289320587</v>
      </c>
      <c r="Z22" s="603">
        <v>9825658.1386099979</v>
      </c>
      <c r="AA22" s="602">
        <v>0.26121614928665171</v>
      </c>
    </row>
    <row r="23" spans="1:27" s="604" customFormat="1" ht="53.25" customHeight="1" x14ac:dyDescent="0.25">
      <c r="A23" s="605" t="s">
        <v>170</v>
      </c>
      <c r="B23" s="650">
        <v>3974</v>
      </c>
      <c r="C23" s="602">
        <v>2978528.4076399999</v>
      </c>
      <c r="D23" s="650">
        <v>45160</v>
      </c>
      <c r="E23" s="602">
        <v>17219692.606999997</v>
      </c>
      <c r="F23" s="650">
        <v>21112</v>
      </c>
      <c r="G23" s="602">
        <v>4770455</v>
      </c>
      <c r="H23" s="652">
        <v>4772</v>
      </c>
      <c r="I23" s="602">
        <v>1117340.7097799999</v>
      </c>
      <c r="J23" s="650">
        <v>75018</v>
      </c>
      <c r="K23" s="602">
        <v>26086016.724419996</v>
      </c>
      <c r="L23" s="763">
        <v>0</v>
      </c>
      <c r="M23" s="602">
        <v>0</v>
      </c>
      <c r="N23" s="650">
        <v>217564</v>
      </c>
      <c r="O23" s="602">
        <v>164450709.35993102</v>
      </c>
      <c r="P23" s="650">
        <v>3018</v>
      </c>
      <c r="Q23" s="602">
        <v>558704</v>
      </c>
      <c r="R23" s="650">
        <v>1508</v>
      </c>
      <c r="S23" s="602">
        <v>4555727.5</v>
      </c>
      <c r="T23" s="650">
        <v>0</v>
      </c>
      <c r="U23" s="602">
        <v>0</v>
      </c>
      <c r="V23" s="650">
        <v>5349</v>
      </c>
      <c r="W23" s="602">
        <v>2070600</v>
      </c>
      <c r="X23" s="756">
        <v>302457</v>
      </c>
      <c r="Y23" s="602">
        <v>8.9940835792561291</v>
      </c>
      <c r="Z23" s="603">
        <v>197721757.584351</v>
      </c>
      <c r="AA23" s="602">
        <v>5.2564536052217541</v>
      </c>
    </row>
    <row r="24" spans="1:27" s="604" customFormat="1" ht="53.25" customHeight="1" x14ac:dyDescent="0.25">
      <c r="A24" s="605" t="s">
        <v>171</v>
      </c>
      <c r="B24" s="650">
        <v>0</v>
      </c>
      <c r="C24" s="602">
        <v>0</v>
      </c>
      <c r="D24" s="650">
        <v>0</v>
      </c>
      <c r="E24" s="602">
        <v>0</v>
      </c>
      <c r="F24" s="650">
        <v>2368</v>
      </c>
      <c r="G24" s="602">
        <v>723815</v>
      </c>
      <c r="H24" s="652">
        <v>0</v>
      </c>
      <c r="I24" s="602">
        <v>0</v>
      </c>
      <c r="J24" s="650">
        <v>2368</v>
      </c>
      <c r="K24" s="602">
        <v>723815</v>
      </c>
      <c r="L24" s="763">
        <v>0</v>
      </c>
      <c r="M24" s="602">
        <v>2090.5909999999999</v>
      </c>
      <c r="N24" s="650">
        <v>1127</v>
      </c>
      <c r="O24" s="602">
        <v>25085383.214000002</v>
      </c>
      <c r="P24" s="650">
        <v>0</v>
      </c>
      <c r="Q24" s="602">
        <v>0</v>
      </c>
      <c r="R24" s="650">
        <v>0</v>
      </c>
      <c r="S24" s="602">
        <v>0</v>
      </c>
      <c r="T24" s="650">
        <v>0</v>
      </c>
      <c r="U24" s="602">
        <v>0</v>
      </c>
      <c r="V24" s="650">
        <v>0</v>
      </c>
      <c r="W24" s="602">
        <v>0</v>
      </c>
      <c r="X24" s="756">
        <v>3495</v>
      </c>
      <c r="Y24" s="602">
        <v>0.10392988791629942</v>
      </c>
      <c r="Z24" s="603">
        <v>25811288.805</v>
      </c>
      <c r="AA24" s="602">
        <v>0.68619581249969841</v>
      </c>
    </row>
    <row r="25" spans="1:27" s="604" customFormat="1" ht="53.25" hidden="1" customHeight="1" x14ac:dyDescent="0.25">
      <c r="A25" s="605" t="s">
        <v>172</v>
      </c>
      <c r="B25" s="650">
        <v>0</v>
      </c>
      <c r="C25" s="602">
        <v>0</v>
      </c>
      <c r="D25" s="650">
        <v>0</v>
      </c>
      <c r="E25" s="602">
        <v>0</v>
      </c>
      <c r="F25" s="650">
        <v>0</v>
      </c>
      <c r="G25" s="602">
        <v>0</v>
      </c>
      <c r="H25" s="652">
        <v>0</v>
      </c>
      <c r="I25" s="602">
        <v>0</v>
      </c>
      <c r="J25" s="650">
        <v>0</v>
      </c>
      <c r="K25" s="602">
        <v>0</v>
      </c>
      <c r="L25" s="763">
        <v>0</v>
      </c>
      <c r="M25" s="763">
        <v>0</v>
      </c>
      <c r="N25" s="763">
        <v>0</v>
      </c>
      <c r="O25" s="602">
        <v>0</v>
      </c>
      <c r="P25" s="650">
        <v>0</v>
      </c>
      <c r="Q25" s="602">
        <v>0</v>
      </c>
      <c r="R25" s="650">
        <v>0</v>
      </c>
      <c r="S25" s="602">
        <v>0</v>
      </c>
      <c r="T25" s="650">
        <v>0</v>
      </c>
      <c r="U25" s="602">
        <v>0</v>
      </c>
      <c r="V25" s="650">
        <v>0</v>
      </c>
      <c r="W25" s="602">
        <v>0</v>
      </c>
      <c r="X25" s="756">
        <v>0</v>
      </c>
      <c r="Y25" s="602">
        <v>0</v>
      </c>
      <c r="Z25" s="603">
        <v>0</v>
      </c>
      <c r="AA25" s="602">
        <v>0</v>
      </c>
    </row>
    <row r="26" spans="1:27" s="604" customFormat="1" ht="53.25" customHeight="1" x14ac:dyDescent="0.25">
      <c r="A26" s="605" t="s">
        <v>695</v>
      </c>
      <c r="B26" s="650">
        <v>0</v>
      </c>
      <c r="C26" s="602">
        <v>12.42999999999995</v>
      </c>
      <c r="D26" s="650">
        <v>1300</v>
      </c>
      <c r="E26" s="602">
        <v>1290873.825</v>
      </c>
      <c r="F26" s="650">
        <v>69</v>
      </c>
      <c r="G26" s="602">
        <v>86365</v>
      </c>
      <c r="H26" s="652">
        <v>0</v>
      </c>
      <c r="I26" s="602">
        <v>0</v>
      </c>
      <c r="J26" s="650">
        <v>1369</v>
      </c>
      <c r="K26" s="602">
        <v>1377251.2549999999</v>
      </c>
      <c r="L26" s="763">
        <v>0</v>
      </c>
      <c r="M26" s="602">
        <v>0</v>
      </c>
      <c r="N26" s="650">
        <v>227</v>
      </c>
      <c r="O26" s="602">
        <v>47590184.960000001</v>
      </c>
      <c r="P26" s="650">
        <v>15</v>
      </c>
      <c r="Q26" s="602">
        <v>2592.8159999999998</v>
      </c>
      <c r="R26" s="650">
        <v>0</v>
      </c>
      <c r="S26" s="602">
        <v>0</v>
      </c>
      <c r="T26" s="650">
        <v>0</v>
      </c>
      <c r="U26" s="602">
        <v>0</v>
      </c>
      <c r="V26" s="650">
        <v>34</v>
      </c>
      <c r="W26" s="602">
        <v>44879447.755000003</v>
      </c>
      <c r="X26" s="756">
        <v>1645</v>
      </c>
      <c r="Y26" s="602">
        <v>4.8916928647299726E-2</v>
      </c>
      <c r="Z26" s="603">
        <v>93849476.785999998</v>
      </c>
      <c r="AA26" s="602">
        <v>2.4949981561310439</v>
      </c>
    </row>
    <row r="27" spans="1:27" s="604" customFormat="1" ht="53.25" customHeight="1" x14ac:dyDescent="0.25">
      <c r="A27" s="605" t="s">
        <v>884</v>
      </c>
      <c r="B27" s="650">
        <v>2939</v>
      </c>
      <c r="C27" s="602">
        <v>555980.92999999993</v>
      </c>
      <c r="D27" s="650">
        <v>10355</v>
      </c>
      <c r="E27" s="602">
        <v>2405952.8050000002</v>
      </c>
      <c r="F27" s="650">
        <v>0</v>
      </c>
      <c r="G27" s="602">
        <v>0</v>
      </c>
      <c r="H27" s="652">
        <v>0</v>
      </c>
      <c r="I27" s="602">
        <v>0</v>
      </c>
      <c r="J27" s="650">
        <v>13294</v>
      </c>
      <c r="K27" s="602">
        <v>2961933.7350000003</v>
      </c>
      <c r="L27" s="763">
        <v>0</v>
      </c>
      <c r="M27" s="602">
        <v>0</v>
      </c>
      <c r="N27" s="650">
        <v>107</v>
      </c>
      <c r="O27" s="602">
        <v>73422682.680000007</v>
      </c>
      <c r="P27" s="650">
        <v>115</v>
      </c>
      <c r="Q27" s="602">
        <v>25526.988000000001</v>
      </c>
      <c r="R27" s="650">
        <v>0</v>
      </c>
      <c r="S27" s="602">
        <v>0</v>
      </c>
      <c r="T27" s="650">
        <v>0</v>
      </c>
      <c r="U27" s="602">
        <v>0</v>
      </c>
      <c r="V27" s="650">
        <v>11422</v>
      </c>
      <c r="W27" s="602">
        <v>3221585</v>
      </c>
      <c r="X27" s="756">
        <v>24938</v>
      </c>
      <c r="Y27" s="602">
        <v>0.74157469094611583</v>
      </c>
      <c r="Z27" s="603">
        <v>79631728.403000012</v>
      </c>
      <c r="AA27" s="602">
        <v>2.1170178283258299</v>
      </c>
    </row>
    <row r="28" spans="1:27" s="604" customFormat="1" ht="53.25" customHeight="1" x14ac:dyDescent="0.25">
      <c r="A28" s="605" t="s">
        <v>173</v>
      </c>
      <c r="B28" s="650">
        <v>117357</v>
      </c>
      <c r="C28" s="602">
        <v>39767099.216000006</v>
      </c>
      <c r="D28" s="650">
        <v>202066</v>
      </c>
      <c r="E28" s="602">
        <v>56548420.193000004</v>
      </c>
      <c r="F28" s="650">
        <v>6688</v>
      </c>
      <c r="G28" s="602">
        <v>1884536</v>
      </c>
      <c r="H28" s="652">
        <v>0</v>
      </c>
      <c r="I28" s="602">
        <v>0</v>
      </c>
      <c r="J28" s="650">
        <v>326111</v>
      </c>
      <c r="K28" s="602">
        <v>98200055.409000009</v>
      </c>
      <c r="L28" s="763">
        <v>4046</v>
      </c>
      <c r="M28" s="602">
        <v>117065.25300000001</v>
      </c>
      <c r="N28" s="650">
        <v>405</v>
      </c>
      <c r="O28" s="602">
        <v>187266687.699</v>
      </c>
      <c r="P28" s="650">
        <v>3332</v>
      </c>
      <c r="Q28" s="602">
        <v>1272824.9470000002</v>
      </c>
      <c r="R28" s="650">
        <v>55</v>
      </c>
      <c r="S28" s="602">
        <v>209398.59372999999</v>
      </c>
      <c r="T28" s="650">
        <v>10990</v>
      </c>
      <c r="U28" s="602">
        <v>9730632.3942600004</v>
      </c>
      <c r="V28" s="650">
        <v>15906</v>
      </c>
      <c r="W28" s="602">
        <v>11003100</v>
      </c>
      <c r="X28" s="756">
        <v>360845</v>
      </c>
      <c r="Y28" s="602">
        <v>10.73035204725524</v>
      </c>
      <c r="Z28" s="603">
        <v>307799764.29598999</v>
      </c>
      <c r="AA28" s="602">
        <v>8.182888926777963</v>
      </c>
    </row>
    <row r="29" spans="1:27" s="604" customFormat="1" ht="53.25" customHeight="1" x14ac:dyDescent="0.25">
      <c r="A29" s="605" t="s">
        <v>174</v>
      </c>
      <c r="B29" s="650">
        <v>9236</v>
      </c>
      <c r="C29" s="602">
        <v>4098633.2370000002</v>
      </c>
      <c r="D29" s="650">
        <v>9378</v>
      </c>
      <c r="E29" s="602">
        <v>4750711.4970000004</v>
      </c>
      <c r="F29" s="650">
        <v>2026</v>
      </c>
      <c r="G29" s="602">
        <v>1819271.9920000001</v>
      </c>
      <c r="H29" s="652">
        <v>0</v>
      </c>
      <c r="I29" s="602">
        <v>0</v>
      </c>
      <c r="J29" s="650">
        <v>20640</v>
      </c>
      <c r="K29" s="602">
        <v>10668616.726</v>
      </c>
      <c r="L29" s="763">
        <v>0</v>
      </c>
      <c r="M29" s="602">
        <v>0</v>
      </c>
      <c r="N29" s="650">
        <v>1578</v>
      </c>
      <c r="O29" s="602">
        <v>88546363.467176452</v>
      </c>
      <c r="P29" s="650">
        <v>721</v>
      </c>
      <c r="Q29" s="602">
        <v>281931.96000000002</v>
      </c>
      <c r="R29" s="650">
        <v>596</v>
      </c>
      <c r="S29" s="602">
        <v>2668170.0249999999</v>
      </c>
      <c r="T29" s="650">
        <v>0</v>
      </c>
      <c r="U29" s="602">
        <v>0</v>
      </c>
      <c r="V29" s="650">
        <v>1781</v>
      </c>
      <c r="W29" s="602">
        <v>1663200</v>
      </c>
      <c r="X29" s="756">
        <v>25316</v>
      </c>
      <c r="Y29" s="602">
        <v>0.75281517667783582</v>
      </c>
      <c r="Z29" s="603">
        <v>103828282.17817645</v>
      </c>
      <c r="AA29" s="602">
        <v>2.760285741171526</v>
      </c>
    </row>
    <row r="30" spans="1:27" s="604" customFormat="1" ht="53.25" customHeight="1" x14ac:dyDescent="0.25">
      <c r="A30" s="607" t="s">
        <v>691</v>
      </c>
      <c r="B30" s="650">
        <v>29305</v>
      </c>
      <c r="C30" s="602">
        <v>16279941.877999999</v>
      </c>
      <c r="D30" s="650">
        <v>13504</v>
      </c>
      <c r="E30" s="602">
        <v>6675889.631000001</v>
      </c>
      <c r="F30" s="650">
        <v>3183</v>
      </c>
      <c r="G30" s="602">
        <v>1380746.398</v>
      </c>
      <c r="H30" s="652">
        <v>97</v>
      </c>
      <c r="I30" s="602">
        <v>99343.294999999998</v>
      </c>
      <c r="J30" s="650">
        <v>46089</v>
      </c>
      <c r="K30" s="602">
        <v>24435921.202</v>
      </c>
      <c r="L30" s="763">
        <v>0</v>
      </c>
      <c r="M30" s="602">
        <v>0</v>
      </c>
      <c r="N30" s="650">
        <v>0</v>
      </c>
      <c r="O30" s="602">
        <v>0</v>
      </c>
      <c r="P30" s="650">
        <v>2060</v>
      </c>
      <c r="Q30" s="602">
        <v>1220413.804</v>
      </c>
      <c r="R30" s="650">
        <v>0</v>
      </c>
      <c r="S30" s="602">
        <v>0</v>
      </c>
      <c r="T30" s="650">
        <v>0</v>
      </c>
      <c r="U30" s="602">
        <v>0</v>
      </c>
      <c r="V30" s="650">
        <v>5028</v>
      </c>
      <c r="W30" s="602">
        <v>2178900</v>
      </c>
      <c r="X30" s="756">
        <v>53177</v>
      </c>
      <c r="Y30" s="602">
        <v>1.5813103432689712</v>
      </c>
      <c r="Z30" s="603">
        <v>27835235.006000001</v>
      </c>
      <c r="AA30" s="602">
        <v>0.74000263393907717</v>
      </c>
    </row>
    <row r="31" spans="1:27" s="604" customFormat="1" ht="60.75" customHeight="1" x14ac:dyDescent="0.25">
      <c r="A31" s="644" t="s">
        <v>250</v>
      </c>
      <c r="B31" s="651">
        <v>1172034</v>
      </c>
      <c r="C31" s="645">
        <v>434371343.44133013</v>
      </c>
      <c r="D31" s="651">
        <v>681060</v>
      </c>
      <c r="E31" s="645">
        <v>231257323.86841035</v>
      </c>
      <c r="F31" s="651">
        <v>300158</v>
      </c>
      <c r="G31" s="645">
        <v>176637499.91314003</v>
      </c>
      <c r="H31" s="653">
        <v>6848</v>
      </c>
      <c r="I31" s="645">
        <v>1954286.0747799999</v>
      </c>
      <c r="J31" s="651">
        <v>2160100</v>
      </c>
      <c r="K31" s="645">
        <v>844220453.29766023</v>
      </c>
      <c r="L31" s="764">
        <v>16139</v>
      </c>
      <c r="M31" s="645">
        <v>2591672.0860000001</v>
      </c>
      <c r="N31" s="651">
        <v>620360</v>
      </c>
      <c r="O31" s="645">
        <v>2116757125.3179226</v>
      </c>
      <c r="P31" s="651">
        <v>45942</v>
      </c>
      <c r="Q31" s="645">
        <v>18642403.087420002</v>
      </c>
      <c r="R31" s="651">
        <v>108355</v>
      </c>
      <c r="S31" s="645">
        <v>259236878.00838003</v>
      </c>
      <c r="T31" s="651">
        <v>13231</v>
      </c>
      <c r="U31" s="645">
        <v>13395282.41626</v>
      </c>
      <c r="V31" s="651">
        <v>398717</v>
      </c>
      <c r="W31" s="645">
        <v>506661041.22605002</v>
      </c>
      <c r="X31" s="766">
        <v>3362844</v>
      </c>
      <c r="Y31" s="404">
        <v>100</v>
      </c>
      <c r="Z31" s="646">
        <v>3761504855.439692</v>
      </c>
      <c r="AA31" s="404">
        <v>100</v>
      </c>
    </row>
    <row r="32" spans="1:27" x14ac:dyDescent="0.7">
      <c r="X32" s="647">
        <v>3362844</v>
      </c>
      <c r="Y32" s="15">
        <v>100</v>
      </c>
      <c r="Z32" s="647">
        <v>3761504855.439693</v>
      </c>
    </row>
  </sheetData>
  <mergeCells count="20">
    <mergeCell ref="L5:M5"/>
    <mergeCell ref="B4:O4"/>
    <mergeCell ref="P4:Q5"/>
    <mergeCell ref="R4:S5"/>
    <mergeCell ref="B5:K5"/>
    <mergeCell ref="Y3:AA3"/>
    <mergeCell ref="Y6:Y7"/>
    <mergeCell ref="AA6:AA7"/>
    <mergeCell ref="N5:O5"/>
    <mergeCell ref="X4:AA5"/>
    <mergeCell ref="T4:U5"/>
    <mergeCell ref="V4:W5"/>
    <mergeCell ref="D6:E6"/>
    <mergeCell ref="F6:G6"/>
    <mergeCell ref="H6:I6"/>
    <mergeCell ref="J6:K6"/>
    <mergeCell ref="A1:D1"/>
    <mergeCell ref="A2:D2"/>
    <mergeCell ref="A4:A8"/>
    <mergeCell ref="B6:C6"/>
  </mergeCells>
  <printOptions horizontalCentered="1"/>
  <pageMargins left="0.16" right="0.25" top="0.75" bottom="0.75" header="0.3" footer="0.3"/>
  <pageSetup paperSize="9" scale="26" orientation="landscape" r:id="rId1"/>
  <headerFooter alignWithMargins="0">
    <oddFooter>&amp;C&amp;16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</sheetPr>
  <dimension ref="A1:CE31"/>
  <sheetViews>
    <sheetView view="pageBreakPreview" zoomScale="40" zoomScaleNormal="40" zoomScaleSheetLayoutView="40" workbookViewId="0">
      <pane xSplit="1" ySplit="8" topLeftCell="BI17" activePane="bottomRight" state="frozen"/>
      <selection activeCell="H25" sqref="H25"/>
      <selection pane="topRight" activeCell="H25" sqref="H25"/>
      <selection pane="bottomLeft" activeCell="H25" sqref="H25"/>
      <selection pane="bottomRight" activeCell="H25" sqref="H25"/>
    </sheetView>
  </sheetViews>
  <sheetFormatPr defaultRowHeight="24.6" x14ac:dyDescent="0.7"/>
  <cols>
    <col min="1" max="1" width="14.09765625" style="15" customWidth="1"/>
    <col min="2" max="2" width="17" style="15" bestFit="1" customWidth="1"/>
    <col min="3" max="3" width="23.59765625" style="15" bestFit="1" customWidth="1"/>
    <col min="4" max="4" width="17" style="15" bestFit="1" customWidth="1"/>
    <col min="5" max="5" width="23.59765625" style="15" bestFit="1" customWidth="1"/>
    <col min="6" max="6" width="17" style="15" bestFit="1" customWidth="1"/>
    <col min="7" max="7" width="23.59765625" style="15" bestFit="1" customWidth="1"/>
    <col min="8" max="8" width="17" style="15" bestFit="1" customWidth="1"/>
    <col min="9" max="9" width="23.3984375" style="15" customWidth="1"/>
    <col min="10" max="10" width="17" style="15" bestFit="1" customWidth="1"/>
    <col min="11" max="11" width="23.59765625" style="15" bestFit="1" customWidth="1"/>
    <col min="12" max="12" width="17" style="15" bestFit="1" customWidth="1"/>
    <col min="13" max="13" width="20.09765625" style="15" customWidth="1"/>
    <col min="14" max="14" width="16.3984375" style="15" customWidth="1"/>
    <col min="15" max="15" width="22.09765625" style="15" bestFit="1" customWidth="1"/>
    <col min="16" max="16" width="19.69921875" style="15" customWidth="1"/>
    <col min="17" max="17" width="19.8984375" style="15" customWidth="1"/>
    <col min="18" max="18" width="19" style="15" customWidth="1"/>
    <col min="19" max="19" width="19.296875" style="15" bestFit="1" customWidth="1"/>
    <col min="20" max="20" width="21.09765625" style="15" customWidth="1"/>
    <col min="21" max="21" width="20.8984375" style="15" customWidth="1"/>
    <col min="22" max="22" width="20.59765625" style="15" customWidth="1"/>
    <col min="23" max="23" width="20.8984375" style="15" customWidth="1"/>
    <col min="24" max="24" width="19.8984375" style="15" bestFit="1" customWidth="1"/>
    <col min="25" max="25" width="13.59765625" style="15" bestFit="1" customWidth="1"/>
    <col min="26" max="26" width="29" style="15" bestFit="1" customWidth="1"/>
    <col min="27" max="27" width="13.59765625" style="15" bestFit="1" customWidth="1"/>
    <col min="28" max="28" width="4.69921875" style="15" customWidth="1"/>
    <col min="29" max="29" width="14.09765625" style="15" customWidth="1"/>
    <col min="30" max="30" width="17" style="15" bestFit="1" customWidth="1"/>
    <col min="31" max="31" width="23.59765625" style="15" bestFit="1" customWidth="1"/>
    <col min="32" max="32" width="17" style="15" bestFit="1" customWidth="1"/>
    <col min="33" max="33" width="23.59765625" style="15" bestFit="1" customWidth="1"/>
    <col min="34" max="34" width="17" style="15" bestFit="1" customWidth="1"/>
    <col min="35" max="35" width="23.59765625" style="15" bestFit="1" customWidth="1"/>
    <col min="36" max="36" width="17" style="15" bestFit="1" customWidth="1"/>
    <col min="37" max="37" width="23.3984375" style="15" customWidth="1"/>
    <col min="38" max="38" width="17" style="15" bestFit="1" customWidth="1"/>
    <col min="39" max="39" width="23.59765625" style="15" bestFit="1" customWidth="1"/>
    <col min="40" max="40" width="17" style="15" bestFit="1" customWidth="1"/>
    <col min="41" max="41" width="21.69921875" style="15" customWidth="1"/>
    <col min="42" max="42" width="16.69921875" style="15" bestFit="1" customWidth="1"/>
    <col min="43" max="43" width="17" style="15" bestFit="1" customWidth="1"/>
    <col min="44" max="45" width="21.09765625" style="15" customWidth="1"/>
    <col min="46" max="47" width="19.09765625" style="15" customWidth="1"/>
    <col min="48" max="49" width="25.09765625" style="15" customWidth="1"/>
    <col min="50" max="50" width="20" style="15" customWidth="1"/>
    <col min="51" max="51" width="19.296875" style="15" customWidth="1"/>
    <col min="52" max="52" width="17.3984375" style="15" bestFit="1" customWidth="1"/>
    <col min="53" max="53" width="11.8984375" style="15" customWidth="1"/>
    <col min="54" max="54" width="23.09765625" style="15" customWidth="1"/>
    <col min="55" max="55" width="11.8984375" style="15" customWidth="1"/>
    <col min="56" max="56" width="3.296875" style="15" customWidth="1"/>
    <col min="57" max="57" width="14.09765625" style="15" customWidth="1"/>
    <col min="58" max="58" width="17" style="15" bestFit="1" customWidth="1"/>
    <col min="59" max="59" width="23.59765625" style="15" bestFit="1" customWidth="1"/>
    <col min="60" max="60" width="17" style="15" bestFit="1" customWidth="1"/>
    <col min="61" max="61" width="23.59765625" style="15" bestFit="1" customWidth="1"/>
    <col min="62" max="62" width="17" style="15" bestFit="1" customWidth="1"/>
    <col min="63" max="63" width="23.59765625" style="15" bestFit="1" customWidth="1"/>
    <col min="64" max="64" width="17" style="15" bestFit="1" customWidth="1"/>
    <col min="65" max="65" width="23.59765625" style="15" bestFit="1" customWidth="1"/>
    <col min="66" max="66" width="17" style="15" bestFit="1" customWidth="1"/>
    <col min="67" max="67" width="23.59765625" style="15" bestFit="1" customWidth="1"/>
    <col min="68" max="69" width="21.69921875" style="15" customWidth="1"/>
    <col min="70" max="70" width="16.69921875" style="15" bestFit="1" customWidth="1"/>
    <col min="71" max="71" width="17.296875" style="15" bestFit="1" customWidth="1"/>
    <col min="72" max="73" width="21.09765625" style="15" customWidth="1"/>
    <col min="74" max="75" width="20.296875" style="15" customWidth="1"/>
    <col min="76" max="76" width="23.3984375" style="15" customWidth="1"/>
    <col min="77" max="77" width="26.8984375" style="15" customWidth="1"/>
    <col min="78" max="79" width="21.69921875" style="15" customWidth="1"/>
    <col min="80" max="80" width="17.3984375" style="15" bestFit="1" customWidth="1"/>
    <col min="81" max="81" width="11.8984375" style="15" bestFit="1" customWidth="1"/>
    <col min="82" max="82" width="23.09765625" style="15" customWidth="1"/>
    <col min="83" max="83" width="11.8984375" style="15" bestFit="1" customWidth="1"/>
    <col min="84" max="264" width="9" style="15"/>
    <col min="265" max="265" width="14.09765625" style="15" customWidth="1"/>
    <col min="266" max="266" width="14.69921875" style="15" bestFit="1" customWidth="1"/>
    <col min="267" max="267" width="21.3984375" style="15" bestFit="1" customWidth="1"/>
    <col min="268" max="268" width="14.69921875" style="15" bestFit="1" customWidth="1"/>
    <col min="269" max="269" width="21.3984375" style="15" bestFit="1" customWidth="1"/>
    <col min="270" max="270" width="14.69921875" style="15" bestFit="1" customWidth="1"/>
    <col min="271" max="271" width="21.3984375" style="15" bestFit="1" customWidth="1"/>
    <col min="272" max="272" width="14.69921875" style="15" bestFit="1" customWidth="1"/>
    <col min="273" max="273" width="21.3984375" style="15" bestFit="1" customWidth="1"/>
    <col min="274" max="274" width="14.69921875" style="15" bestFit="1" customWidth="1"/>
    <col min="275" max="275" width="21.3984375" style="15" bestFit="1" customWidth="1"/>
    <col min="276" max="276" width="16.59765625" style="15" bestFit="1" customWidth="1"/>
    <col min="277" max="277" width="14.09765625" style="15" bestFit="1" customWidth="1"/>
    <col min="278" max="278" width="16.59765625" style="15" bestFit="1" customWidth="1"/>
    <col min="279" max="279" width="14.09765625" style="15" bestFit="1" customWidth="1"/>
    <col min="280" max="280" width="14.3984375" style="15" bestFit="1" customWidth="1"/>
    <col min="281" max="281" width="14.59765625" style="15" customWidth="1"/>
    <col min="282" max="282" width="13.8984375" style="15" bestFit="1" customWidth="1"/>
    <col min="283" max="283" width="14.59765625" style="15" customWidth="1"/>
    <col min="284" max="520" width="9" style="15"/>
    <col min="521" max="521" width="14.09765625" style="15" customWidth="1"/>
    <col min="522" max="522" width="14.69921875" style="15" bestFit="1" customWidth="1"/>
    <col min="523" max="523" width="21.3984375" style="15" bestFit="1" customWidth="1"/>
    <col min="524" max="524" width="14.69921875" style="15" bestFit="1" customWidth="1"/>
    <col min="525" max="525" width="21.3984375" style="15" bestFit="1" customWidth="1"/>
    <col min="526" max="526" width="14.69921875" style="15" bestFit="1" customWidth="1"/>
    <col min="527" max="527" width="21.3984375" style="15" bestFit="1" customWidth="1"/>
    <col min="528" max="528" width="14.69921875" style="15" bestFit="1" customWidth="1"/>
    <col min="529" max="529" width="21.3984375" style="15" bestFit="1" customWidth="1"/>
    <col min="530" max="530" width="14.69921875" style="15" bestFit="1" customWidth="1"/>
    <col min="531" max="531" width="21.3984375" style="15" bestFit="1" customWidth="1"/>
    <col min="532" max="532" width="16.59765625" style="15" bestFit="1" customWidth="1"/>
    <col min="533" max="533" width="14.09765625" style="15" bestFit="1" customWidth="1"/>
    <col min="534" max="534" width="16.59765625" style="15" bestFit="1" customWidth="1"/>
    <col min="535" max="535" width="14.09765625" style="15" bestFit="1" customWidth="1"/>
    <col min="536" max="536" width="14.3984375" style="15" bestFit="1" customWidth="1"/>
    <col min="537" max="537" width="14.59765625" style="15" customWidth="1"/>
    <col min="538" max="538" width="13.8984375" style="15" bestFit="1" customWidth="1"/>
    <col min="539" max="539" width="14.59765625" style="15" customWidth="1"/>
    <col min="540" max="776" width="9" style="15"/>
    <col min="777" max="777" width="14.09765625" style="15" customWidth="1"/>
    <col min="778" max="778" width="14.69921875" style="15" bestFit="1" customWidth="1"/>
    <col min="779" max="779" width="21.3984375" style="15" bestFit="1" customWidth="1"/>
    <col min="780" max="780" width="14.69921875" style="15" bestFit="1" customWidth="1"/>
    <col min="781" max="781" width="21.3984375" style="15" bestFit="1" customWidth="1"/>
    <col min="782" max="782" width="14.69921875" style="15" bestFit="1" customWidth="1"/>
    <col min="783" max="783" width="21.3984375" style="15" bestFit="1" customWidth="1"/>
    <col min="784" max="784" width="14.69921875" style="15" bestFit="1" customWidth="1"/>
    <col min="785" max="785" width="21.3984375" style="15" bestFit="1" customWidth="1"/>
    <col min="786" max="786" width="14.69921875" style="15" bestFit="1" customWidth="1"/>
    <col min="787" max="787" width="21.3984375" style="15" bestFit="1" customWidth="1"/>
    <col min="788" max="788" width="16.59765625" style="15" bestFit="1" customWidth="1"/>
    <col min="789" max="789" width="14.09765625" style="15" bestFit="1" customWidth="1"/>
    <col min="790" max="790" width="16.59765625" style="15" bestFit="1" customWidth="1"/>
    <col min="791" max="791" width="14.09765625" style="15" bestFit="1" customWidth="1"/>
    <col min="792" max="792" width="14.3984375" style="15" bestFit="1" customWidth="1"/>
    <col min="793" max="793" width="14.59765625" style="15" customWidth="1"/>
    <col min="794" max="794" width="13.8984375" style="15" bestFit="1" customWidth="1"/>
    <col min="795" max="795" width="14.59765625" style="15" customWidth="1"/>
    <col min="796" max="1032" width="9" style="15"/>
    <col min="1033" max="1033" width="14.09765625" style="15" customWidth="1"/>
    <col min="1034" max="1034" width="14.69921875" style="15" bestFit="1" customWidth="1"/>
    <col min="1035" max="1035" width="21.3984375" style="15" bestFit="1" customWidth="1"/>
    <col min="1036" max="1036" width="14.69921875" style="15" bestFit="1" customWidth="1"/>
    <col min="1037" max="1037" width="21.3984375" style="15" bestFit="1" customWidth="1"/>
    <col min="1038" max="1038" width="14.69921875" style="15" bestFit="1" customWidth="1"/>
    <col min="1039" max="1039" width="21.3984375" style="15" bestFit="1" customWidth="1"/>
    <col min="1040" max="1040" width="14.69921875" style="15" bestFit="1" customWidth="1"/>
    <col min="1041" max="1041" width="21.3984375" style="15" bestFit="1" customWidth="1"/>
    <col min="1042" max="1042" width="14.69921875" style="15" bestFit="1" customWidth="1"/>
    <col min="1043" max="1043" width="21.3984375" style="15" bestFit="1" customWidth="1"/>
    <col min="1044" max="1044" width="16.59765625" style="15" bestFit="1" customWidth="1"/>
    <col min="1045" max="1045" width="14.09765625" style="15" bestFit="1" customWidth="1"/>
    <col min="1046" max="1046" width="16.59765625" style="15" bestFit="1" customWidth="1"/>
    <col min="1047" max="1047" width="14.09765625" style="15" bestFit="1" customWidth="1"/>
    <col min="1048" max="1048" width="14.3984375" style="15" bestFit="1" customWidth="1"/>
    <col min="1049" max="1049" width="14.59765625" style="15" customWidth="1"/>
    <col min="1050" max="1050" width="13.8984375" style="15" bestFit="1" customWidth="1"/>
    <col min="1051" max="1051" width="14.59765625" style="15" customWidth="1"/>
    <col min="1052" max="1288" width="9" style="15"/>
    <col min="1289" max="1289" width="14.09765625" style="15" customWidth="1"/>
    <col min="1290" max="1290" width="14.69921875" style="15" bestFit="1" customWidth="1"/>
    <col min="1291" max="1291" width="21.3984375" style="15" bestFit="1" customWidth="1"/>
    <col min="1292" max="1292" width="14.69921875" style="15" bestFit="1" customWidth="1"/>
    <col min="1293" max="1293" width="21.3984375" style="15" bestFit="1" customWidth="1"/>
    <col min="1294" max="1294" width="14.69921875" style="15" bestFit="1" customWidth="1"/>
    <col min="1295" max="1295" width="21.3984375" style="15" bestFit="1" customWidth="1"/>
    <col min="1296" max="1296" width="14.69921875" style="15" bestFit="1" customWidth="1"/>
    <col min="1297" max="1297" width="21.3984375" style="15" bestFit="1" customWidth="1"/>
    <col min="1298" max="1298" width="14.69921875" style="15" bestFit="1" customWidth="1"/>
    <col min="1299" max="1299" width="21.3984375" style="15" bestFit="1" customWidth="1"/>
    <col min="1300" max="1300" width="16.59765625" style="15" bestFit="1" customWidth="1"/>
    <col min="1301" max="1301" width="14.09765625" style="15" bestFit="1" customWidth="1"/>
    <col min="1302" max="1302" width="16.59765625" style="15" bestFit="1" customWidth="1"/>
    <col min="1303" max="1303" width="14.09765625" style="15" bestFit="1" customWidth="1"/>
    <col min="1304" max="1304" width="14.3984375" style="15" bestFit="1" customWidth="1"/>
    <col min="1305" max="1305" width="14.59765625" style="15" customWidth="1"/>
    <col min="1306" max="1306" width="13.8984375" style="15" bestFit="1" customWidth="1"/>
    <col min="1307" max="1307" width="14.59765625" style="15" customWidth="1"/>
    <col min="1308" max="1544" width="9" style="15"/>
    <col min="1545" max="1545" width="14.09765625" style="15" customWidth="1"/>
    <col min="1546" max="1546" width="14.69921875" style="15" bestFit="1" customWidth="1"/>
    <col min="1547" max="1547" width="21.3984375" style="15" bestFit="1" customWidth="1"/>
    <col min="1548" max="1548" width="14.69921875" style="15" bestFit="1" customWidth="1"/>
    <col min="1549" max="1549" width="21.3984375" style="15" bestFit="1" customWidth="1"/>
    <col min="1550" max="1550" width="14.69921875" style="15" bestFit="1" customWidth="1"/>
    <col min="1551" max="1551" width="21.3984375" style="15" bestFit="1" customWidth="1"/>
    <col min="1552" max="1552" width="14.69921875" style="15" bestFit="1" customWidth="1"/>
    <col min="1553" max="1553" width="21.3984375" style="15" bestFit="1" customWidth="1"/>
    <col min="1554" max="1554" width="14.69921875" style="15" bestFit="1" customWidth="1"/>
    <col min="1555" max="1555" width="21.3984375" style="15" bestFit="1" customWidth="1"/>
    <col min="1556" max="1556" width="16.59765625" style="15" bestFit="1" customWidth="1"/>
    <col min="1557" max="1557" width="14.09765625" style="15" bestFit="1" customWidth="1"/>
    <col min="1558" max="1558" width="16.59765625" style="15" bestFit="1" customWidth="1"/>
    <col min="1559" max="1559" width="14.09765625" style="15" bestFit="1" customWidth="1"/>
    <col min="1560" max="1560" width="14.3984375" style="15" bestFit="1" customWidth="1"/>
    <col min="1561" max="1561" width="14.59765625" style="15" customWidth="1"/>
    <col min="1562" max="1562" width="13.8984375" style="15" bestFit="1" customWidth="1"/>
    <col min="1563" max="1563" width="14.59765625" style="15" customWidth="1"/>
    <col min="1564" max="1800" width="9" style="15"/>
    <col min="1801" max="1801" width="14.09765625" style="15" customWidth="1"/>
    <col min="1802" max="1802" width="14.69921875" style="15" bestFit="1" customWidth="1"/>
    <col min="1803" max="1803" width="21.3984375" style="15" bestFit="1" customWidth="1"/>
    <col min="1804" max="1804" width="14.69921875" style="15" bestFit="1" customWidth="1"/>
    <col min="1805" max="1805" width="21.3984375" style="15" bestFit="1" customWidth="1"/>
    <col min="1806" max="1806" width="14.69921875" style="15" bestFit="1" customWidth="1"/>
    <col min="1807" max="1807" width="21.3984375" style="15" bestFit="1" customWidth="1"/>
    <col min="1808" max="1808" width="14.69921875" style="15" bestFit="1" customWidth="1"/>
    <col min="1809" max="1809" width="21.3984375" style="15" bestFit="1" customWidth="1"/>
    <col min="1810" max="1810" width="14.69921875" style="15" bestFit="1" customWidth="1"/>
    <col min="1811" max="1811" width="21.3984375" style="15" bestFit="1" customWidth="1"/>
    <col min="1812" max="1812" width="16.59765625" style="15" bestFit="1" customWidth="1"/>
    <col min="1813" max="1813" width="14.09765625" style="15" bestFit="1" customWidth="1"/>
    <col min="1814" max="1814" width="16.59765625" style="15" bestFit="1" customWidth="1"/>
    <col min="1815" max="1815" width="14.09765625" style="15" bestFit="1" customWidth="1"/>
    <col min="1816" max="1816" width="14.3984375" style="15" bestFit="1" customWidth="1"/>
    <col min="1817" max="1817" width="14.59765625" style="15" customWidth="1"/>
    <col min="1818" max="1818" width="13.8984375" style="15" bestFit="1" customWidth="1"/>
    <col min="1819" max="1819" width="14.59765625" style="15" customWidth="1"/>
    <col min="1820" max="2056" width="9" style="15"/>
    <col min="2057" max="2057" width="14.09765625" style="15" customWidth="1"/>
    <col min="2058" max="2058" width="14.69921875" style="15" bestFit="1" customWidth="1"/>
    <col min="2059" max="2059" width="21.3984375" style="15" bestFit="1" customWidth="1"/>
    <col min="2060" max="2060" width="14.69921875" style="15" bestFit="1" customWidth="1"/>
    <col min="2061" max="2061" width="21.3984375" style="15" bestFit="1" customWidth="1"/>
    <col min="2062" max="2062" width="14.69921875" style="15" bestFit="1" customWidth="1"/>
    <col min="2063" max="2063" width="21.3984375" style="15" bestFit="1" customWidth="1"/>
    <col min="2064" max="2064" width="14.69921875" style="15" bestFit="1" customWidth="1"/>
    <col min="2065" max="2065" width="21.3984375" style="15" bestFit="1" customWidth="1"/>
    <col min="2066" max="2066" width="14.69921875" style="15" bestFit="1" customWidth="1"/>
    <col min="2067" max="2067" width="21.3984375" style="15" bestFit="1" customWidth="1"/>
    <col min="2068" max="2068" width="16.59765625" style="15" bestFit="1" customWidth="1"/>
    <col min="2069" max="2069" width="14.09765625" style="15" bestFit="1" customWidth="1"/>
    <col min="2070" max="2070" width="16.59765625" style="15" bestFit="1" customWidth="1"/>
    <col min="2071" max="2071" width="14.09765625" style="15" bestFit="1" customWidth="1"/>
    <col min="2072" max="2072" width="14.3984375" style="15" bestFit="1" customWidth="1"/>
    <col min="2073" max="2073" width="14.59765625" style="15" customWidth="1"/>
    <col min="2074" max="2074" width="13.8984375" style="15" bestFit="1" customWidth="1"/>
    <col min="2075" max="2075" width="14.59765625" style="15" customWidth="1"/>
    <col min="2076" max="2312" width="9" style="15"/>
    <col min="2313" max="2313" width="14.09765625" style="15" customWidth="1"/>
    <col min="2314" max="2314" width="14.69921875" style="15" bestFit="1" customWidth="1"/>
    <col min="2315" max="2315" width="21.3984375" style="15" bestFit="1" customWidth="1"/>
    <col min="2316" max="2316" width="14.69921875" style="15" bestFit="1" customWidth="1"/>
    <col min="2317" max="2317" width="21.3984375" style="15" bestFit="1" customWidth="1"/>
    <col min="2318" max="2318" width="14.69921875" style="15" bestFit="1" customWidth="1"/>
    <col min="2319" max="2319" width="21.3984375" style="15" bestFit="1" customWidth="1"/>
    <col min="2320" max="2320" width="14.69921875" style="15" bestFit="1" customWidth="1"/>
    <col min="2321" max="2321" width="21.3984375" style="15" bestFit="1" customWidth="1"/>
    <col min="2322" max="2322" width="14.69921875" style="15" bestFit="1" customWidth="1"/>
    <col min="2323" max="2323" width="21.3984375" style="15" bestFit="1" customWidth="1"/>
    <col min="2324" max="2324" width="16.59765625" style="15" bestFit="1" customWidth="1"/>
    <col min="2325" max="2325" width="14.09765625" style="15" bestFit="1" customWidth="1"/>
    <col min="2326" max="2326" width="16.59765625" style="15" bestFit="1" customWidth="1"/>
    <col min="2327" max="2327" width="14.09765625" style="15" bestFit="1" customWidth="1"/>
    <col min="2328" max="2328" width="14.3984375" style="15" bestFit="1" customWidth="1"/>
    <col min="2329" max="2329" width="14.59765625" style="15" customWidth="1"/>
    <col min="2330" max="2330" width="13.8984375" style="15" bestFit="1" customWidth="1"/>
    <col min="2331" max="2331" width="14.59765625" style="15" customWidth="1"/>
    <col min="2332" max="2568" width="9" style="15"/>
    <col min="2569" max="2569" width="14.09765625" style="15" customWidth="1"/>
    <col min="2570" max="2570" width="14.69921875" style="15" bestFit="1" customWidth="1"/>
    <col min="2571" max="2571" width="21.3984375" style="15" bestFit="1" customWidth="1"/>
    <col min="2572" max="2572" width="14.69921875" style="15" bestFit="1" customWidth="1"/>
    <col min="2573" max="2573" width="21.3984375" style="15" bestFit="1" customWidth="1"/>
    <col min="2574" max="2574" width="14.69921875" style="15" bestFit="1" customWidth="1"/>
    <col min="2575" max="2575" width="21.3984375" style="15" bestFit="1" customWidth="1"/>
    <col min="2576" max="2576" width="14.69921875" style="15" bestFit="1" customWidth="1"/>
    <col min="2577" max="2577" width="21.3984375" style="15" bestFit="1" customWidth="1"/>
    <col min="2578" max="2578" width="14.69921875" style="15" bestFit="1" customWidth="1"/>
    <col min="2579" max="2579" width="21.3984375" style="15" bestFit="1" customWidth="1"/>
    <col min="2580" max="2580" width="16.59765625" style="15" bestFit="1" customWidth="1"/>
    <col min="2581" max="2581" width="14.09765625" style="15" bestFit="1" customWidth="1"/>
    <col min="2582" max="2582" width="16.59765625" style="15" bestFit="1" customWidth="1"/>
    <col min="2583" max="2583" width="14.09765625" style="15" bestFit="1" customWidth="1"/>
    <col min="2584" max="2584" width="14.3984375" style="15" bestFit="1" customWidth="1"/>
    <col min="2585" max="2585" width="14.59765625" style="15" customWidth="1"/>
    <col min="2586" max="2586" width="13.8984375" style="15" bestFit="1" customWidth="1"/>
    <col min="2587" max="2587" width="14.59765625" style="15" customWidth="1"/>
    <col min="2588" max="2824" width="9" style="15"/>
    <col min="2825" max="2825" width="14.09765625" style="15" customWidth="1"/>
    <col min="2826" max="2826" width="14.69921875" style="15" bestFit="1" customWidth="1"/>
    <col min="2827" max="2827" width="21.3984375" style="15" bestFit="1" customWidth="1"/>
    <col min="2828" max="2828" width="14.69921875" style="15" bestFit="1" customWidth="1"/>
    <col min="2829" max="2829" width="21.3984375" style="15" bestFit="1" customWidth="1"/>
    <col min="2830" max="2830" width="14.69921875" style="15" bestFit="1" customWidth="1"/>
    <col min="2831" max="2831" width="21.3984375" style="15" bestFit="1" customWidth="1"/>
    <col min="2832" max="2832" width="14.69921875" style="15" bestFit="1" customWidth="1"/>
    <col min="2833" max="2833" width="21.3984375" style="15" bestFit="1" customWidth="1"/>
    <col min="2834" max="2834" width="14.69921875" style="15" bestFit="1" customWidth="1"/>
    <col min="2835" max="2835" width="21.3984375" style="15" bestFit="1" customWidth="1"/>
    <col min="2836" max="2836" width="16.59765625" style="15" bestFit="1" customWidth="1"/>
    <col min="2837" max="2837" width="14.09765625" style="15" bestFit="1" customWidth="1"/>
    <col min="2838" max="2838" width="16.59765625" style="15" bestFit="1" customWidth="1"/>
    <col min="2839" max="2839" width="14.09765625" style="15" bestFit="1" customWidth="1"/>
    <col min="2840" max="2840" width="14.3984375" style="15" bestFit="1" customWidth="1"/>
    <col min="2841" max="2841" width="14.59765625" style="15" customWidth="1"/>
    <col min="2842" max="2842" width="13.8984375" style="15" bestFit="1" customWidth="1"/>
    <col min="2843" max="2843" width="14.59765625" style="15" customWidth="1"/>
    <col min="2844" max="3080" width="9" style="15"/>
    <col min="3081" max="3081" width="14.09765625" style="15" customWidth="1"/>
    <col min="3082" max="3082" width="14.69921875" style="15" bestFit="1" customWidth="1"/>
    <col min="3083" max="3083" width="21.3984375" style="15" bestFit="1" customWidth="1"/>
    <col min="3084" max="3084" width="14.69921875" style="15" bestFit="1" customWidth="1"/>
    <col min="3085" max="3085" width="21.3984375" style="15" bestFit="1" customWidth="1"/>
    <col min="3086" max="3086" width="14.69921875" style="15" bestFit="1" customWidth="1"/>
    <col min="3087" max="3087" width="21.3984375" style="15" bestFit="1" customWidth="1"/>
    <col min="3088" max="3088" width="14.69921875" style="15" bestFit="1" customWidth="1"/>
    <col min="3089" max="3089" width="21.3984375" style="15" bestFit="1" customWidth="1"/>
    <col min="3090" max="3090" width="14.69921875" style="15" bestFit="1" customWidth="1"/>
    <col min="3091" max="3091" width="21.3984375" style="15" bestFit="1" customWidth="1"/>
    <col min="3092" max="3092" width="16.59765625" style="15" bestFit="1" customWidth="1"/>
    <col min="3093" max="3093" width="14.09765625" style="15" bestFit="1" customWidth="1"/>
    <col min="3094" max="3094" width="16.59765625" style="15" bestFit="1" customWidth="1"/>
    <col min="3095" max="3095" width="14.09765625" style="15" bestFit="1" customWidth="1"/>
    <col min="3096" max="3096" width="14.3984375" style="15" bestFit="1" customWidth="1"/>
    <col min="3097" max="3097" width="14.59765625" style="15" customWidth="1"/>
    <col min="3098" max="3098" width="13.8984375" style="15" bestFit="1" customWidth="1"/>
    <col min="3099" max="3099" width="14.59765625" style="15" customWidth="1"/>
    <col min="3100" max="3336" width="9" style="15"/>
    <col min="3337" max="3337" width="14.09765625" style="15" customWidth="1"/>
    <col min="3338" max="3338" width="14.69921875" style="15" bestFit="1" customWidth="1"/>
    <col min="3339" max="3339" width="21.3984375" style="15" bestFit="1" customWidth="1"/>
    <col min="3340" max="3340" width="14.69921875" style="15" bestFit="1" customWidth="1"/>
    <col min="3341" max="3341" width="21.3984375" style="15" bestFit="1" customWidth="1"/>
    <col min="3342" max="3342" width="14.69921875" style="15" bestFit="1" customWidth="1"/>
    <col min="3343" max="3343" width="21.3984375" style="15" bestFit="1" customWidth="1"/>
    <col min="3344" max="3344" width="14.69921875" style="15" bestFit="1" customWidth="1"/>
    <col min="3345" max="3345" width="21.3984375" style="15" bestFit="1" customWidth="1"/>
    <col min="3346" max="3346" width="14.69921875" style="15" bestFit="1" customWidth="1"/>
    <col min="3347" max="3347" width="21.3984375" style="15" bestFit="1" customWidth="1"/>
    <col min="3348" max="3348" width="16.59765625" style="15" bestFit="1" customWidth="1"/>
    <col min="3349" max="3349" width="14.09765625" style="15" bestFit="1" customWidth="1"/>
    <col min="3350" max="3350" width="16.59765625" style="15" bestFit="1" customWidth="1"/>
    <col min="3351" max="3351" width="14.09765625" style="15" bestFit="1" customWidth="1"/>
    <col min="3352" max="3352" width="14.3984375" style="15" bestFit="1" customWidth="1"/>
    <col min="3353" max="3353" width="14.59765625" style="15" customWidth="1"/>
    <col min="3354" max="3354" width="13.8984375" style="15" bestFit="1" customWidth="1"/>
    <col min="3355" max="3355" width="14.59765625" style="15" customWidth="1"/>
    <col min="3356" max="3592" width="9" style="15"/>
    <col min="3593" max="3593" width="14.09765625" style="15" customWidth="1"/>
    <col min="3594" max="3594" width="14.69921875" style="15" bestFit="1" customWidth="1"/>
    <col min="3595" max="3595" width="21.3984375" style="15" bestFit="1" customWidth="1"/>
    <col min="3596" max="3596" width="14.69921875" style="15" bestFit="1" customWidth="1"/>
    <col min="3597" max="3597" width="21.3984375" style="15" bestFit="1" customWidth="1"/>
    <col min="3598" max="3598" width="14.69921875" style="15" bestFit="1" customWidth="1"/>
    <col min="3599" max="3599" width="21.3984375" style="15" bestFit="1" customWidth="1"/>
    <col min="3600" max="3600" width="14.69921875" style="15" bestFit="1" customWidth="1"/>
    <col min="3601" max="3601" width="21.3984375" style="15" bestFit="1" customWidth="1"/>
    <col min="3602" max="3602" width="14.69921875" style="15" bestFit="1" customWidth="1"/>
    <col min="3603" max="3603" width="21.3984375" style="15" bestFit="1" customWidth="1"/>
    <col min="3604" max="3604" width="16.59765625" style="15" bestFit="1" customWidth="1"/>
    <col min="3605" max="3605" width="14.09765625" style="15" bestFit="1" customWidth="1"/>
    <col min="3606" max="3606" width="16.59765625" style="15" bestFit="1" customWidth="1"/>
    <col min="3607" max="3607" width="14.09765625" style="15" bestFit="1" customWidth="1"/>
    <col min="3608" max="3608" width="14.3984375" style="15" bestFit="1" customWidth="1"/>
    <col min="3609" max="3609" width="14.59765625" style="15" customWidth="1"/>
    <col min="3610" max="3610" width="13.8984375" style="15" bestFit="1" customWidth="1"/>
    <col min="3611" max="3611" width="14.59765625" style="15" customWidth="1"/>
    <col min="3612" max="3848" width="9" style="15"/>
    <col min="3849" max="3849" width="14.09765625" style="15" customWidth="1"/>
    <col min="3850" max="3850" width="14.69921875" style="15" bestFit="1" customWidth="1"/>
    <col min="3851" max="3851" width="21.3984375" style="15" bestFit="1" customWidth="1"/>
    <col min="3852" max="3852" width="14.69921875" style="15" bestFit="1" customWidth="1"/>
    <col min="3853" max="3853" width="21.3984375" style="15" bestFit="1" customWidth="1"/>
    <col min="3854" max="3854" width="14.69921875" style="15" bestFit="1" customWidth="1"/>
    <col min="3855" max="3855" width="21.3984375" style="15" bestFit="1" customWidth="1"/>
    <col min="3856" max="3856" width="14.69921875" style="15" bestFit="1" customWidth="1"/>
    <col min="3857" max="3857" width="21.3984375" style="15" bestFit="1" customWidth="1"/>
    <col min="3858" max="3858" width="14.69921875" style="15" bestFit="1" customWidth="1"/>
    <col min="3859" max="3859" width="21.3984375" style="15" bestFit="1" customWidth="1"/>
    <col min="3860" max="3860" width="16.59765625" style="15" bestFit="1" customWidth="1"/>
    <col min="3861" max="3861" width="14.09765625" style="15" bestFit="1" customWidth="1"/>
    <col min="3862" max="3862" width="16.59765625" style="15" bestFit="1" customWidth="1"/>
    <col min="3863" max="3863" width="14.09765625" style="15" bestFit="1" customWidth="1"/>
    <col min="3864" max="3864" width="14.3984375" style="15" bestFit="1" customWidth="1"/>
    <col min="3865" max="3865" width="14.59765625" style="15" customWidth="1"/>
    <col min="3866" max="3866" width="13.8984375" style="15" bestFit="1" customWidth="1"/>
    <col min="3867" max="3867" width="14.59765625" style="15" customWidth="1"/>
    <col min="3868" max="4104" width="9" style="15"/>
    <col min="4105" max="4105" width="14.09765625" style="15" customWidth="1"/>
    <col min="4106" max="4106" width="14.69921875" style="15" bestFit="1" customWidth="1"/>
    <col min="4107" max="4107" width="21.3984375" style="15" bestFit="1" customWidth="1"/>
    <col min="4108" max="4108" width="14.69921875" style="15" bestFit="1" customWidth="1"/>
    <col min="4109" max="4109" width="21.3984375" style="15" bestFit="1" customWidth="1"/>
    <col min="4110" max="4110" width="14.69921875" style="15" bestFit="1" customWidth="1"/>
    <col min="4111" max="4111" width="21.3984375" style="15" bestFit="1" customWidth="1"/>
    <col min="4112" max="4112" width="14.69921875" style="15" bestFit="1" customWidth="1"/>
    <col min="4113" max="4113" width="21.3984375" style="15" bestFit="1" customWidth="1"/>
    <col min="4114" max="4114" width="14.69921875" style="15" bestFit="1" customWidth="1"/>
    <col min="4115" max="4115" width="21.3984375" style="15" bestFit="1" customWidth="1"/>
    <col min="4116" max="4116" width="16.59765625" style="15" bestFit="1" customWidth="1"/>
    <col min="4117" max="4117" width="14.09765625" style="15" bestFit="1" customWidth="1"/>
    <col min="4118" max="4118" width="16.59765625" style="15" bestFit="1" customWidth="1"/>
    <col min="4119" max="4119" width="14.09765625" style="15" bestFit="1" customWidth="1"/>
    <col min="4120" max="4120" width="14.3984375" style="15" bestFit="1" customWidth="1"/>
    <col min="4121" max="4121" width="14.59765625" style="15" customWidth="1"/>
    <col min="4122" max="4122" width="13.8984375" style="15" bestFit="1" customWidth="1"/>
    <col min="4123" max="4123" width="14.59765625" style="15" customWidth="1"/>
    <col min="4124" max="4360" width="9" style="15"/>
    <col min="4361" max="4361" width="14.09765625" style="15" customWidth="1"/>
    <col min="4362" max="4362" width="14.69921875" style="15" bestFit="1" customWidth="1"/>
    <col min="4363" max="4363" width="21.3984375" style="15" bestFit="1" customWidth="1"/>
    <col min="4364" max="4364" width="14.69921875" style="15" bestFit="1" customWidth="1"/>
    <col min="4365" max="4365" width="21.3984375" style="15" bestFit="1" customWidth="1"/>
    <col min="4366" max="4366" width="14.69921875" style="15" bestFit="1" customWidth="1"/>
    <col min="4367" max="4367" width="21.3984375" style="15" bestFit="1" customWidth="1"/>
    <col min="4368" max="4368" width="14.69921875" style="15" bestFit="1" customWidth="1"/>
    <col min="4369" max="4369" width="21.3984375" style="15" bestFit="1" customWidth="1"/>
    <col min="4370" max="4370" width="14.69921875" style="15" bestFit="1" customWidth="1"/>
    <col min="4371" max="4371" width="21.3984375" style="15" bestFit="1" customWidth="1"/>
    <col min="4372" max="4372" width="16.59765625" style="15" bestFit="1" customWidth="1"/>
    <col min="4373" max="4373" width="14.09765625" style="15" bestFit="1" customWidth="1"/>
    <col min="4374" max="4374" width="16.59765625" style="15" bestFit="1" customWidth="1"/>
    <col min="4375" max="4375" width="14.09765625" style="15" bestFit="1" customWidth="1"/>
    <col min="4376" max="4376" width="14.3984375" style="15" bestFit="1" customWidth="1"/>
    <col min="4377" max="4377" width="14.59765625" style="15" customWidth="1"/>
    <col min="4378" max="4378" width="13.8984375" style="15" bestFit="1" customWidth="1"/>
    <col min="4379" max="4379" width="14.59765625" style="15" customWidth="1"/>
    <col min="4380" max="4616" width="9" style="15"/>
    <col min="4617" max="4617" width="14.09765625" style="15" customWidth="1"/>
    <col min="4618" max="4618" width="14.69921875" style="15" bestFit="1" customWidth="1"/>
    <col min="4619" max="4619" width="21.3984375" style="15" bestFit="1" customWidth="1"/>
    <col min="4620" max="4620" width="14.69921875" style="15" bestFit="1" customWidth="1"/>
    <col min="4621" max="4621" width="21.3984375" style="15" bestFit="1" customWidth="1"/>
    <col min="4622" max="4622" width="14.69921875" style="15" bestFit="1" customWidth="1"/>
    <col min="4623" max="4623" width="21.3984375" style="15" bestFit="1" customWidth="1"/>
    <col min="4624" max="4624" width="14.69921875" style="15" bestFit="1" customWidth="1"/>
    <col min="4625" max="4625" width="21.3984375" style="15" bestFit="1" customWidth="1"/>
    <col min="4626" max="4626" width="14.69921875" style="15" bestFit="1" customWidth="1"/>
    <col min="4627" max="4627" width="21.3984375" style="15" bestFit="1" customWidth="1"/>
    <col min="4628" max="4628" width="16.59765625" style="15" bestFit="1" customWidth="1"/>
    <col min="4629" max="4629" width="14.09765625" style="15" bestFit="1" customWidth="1"/>
    <col min="4630" max="4630" width="16.59765625" style="15" bestFit="1" customWidth="1"/>
    <col min="4631" max="4631" width="14.09765625" style="15" bestFit="1" customWidth="1"/>
    <col min="4632" max="4632" width="14.3984375" style="15" bestFit="1" customWidth="1"/>
    <col min="4633" max="4633" width="14.59765625" style="15" customWidth="1"/>
    <col min="4634" max="4634" width="13.8984375" style="15" bestFit="1" customWidth="1"/>
    <col min="4635" max="4635" width="14.59765625" style="15" customWidth="1"/>
    <col min="4636" max="4872" width="9" style="15"/>
    <col min="4873" max="4873" width="14.09765625" style="15" customWidth="1"/>
    <col min="4874" max="4874" width="14.69921875" style="15" bestFit="1" customWidth="1"/>
    <col min="4875" max="4875" width="21.3984375" style="15" bestFit="1" customWidth="1"/>
    <col min="4876" max="4876" width="14.69921875" style="15" bestFit="1" customWidth="1"/>
    <col min="4877" max="4877" width="21.3984375" style="15" bestFit="1" customWidth="1"/>
    <col min="4878" max="4878" width="14.69921875" style="15" bestFit="1" customWidth="1"/>
    <col min="4879" max="4879" width="21.3984375" style="15" bestFit="1" customWidth="1"/>
    <col min="4880" max="4880" width="14.69921875" style="15" bestFit="1" customWidth="1"/>
    <col min="4881" max="4881" width="21.3984375" style="15" bestFit="1" customWidth="1"/>
    <col min="4882" max="4882" width="14.69921875" style="15" bestFit="1" customWidth="1"/>
    <col min="4883" max="4883" width="21.3984375" style="15" bestFit="1" customWidth="1"/>
    <col min="4884" max="4884" width="16.59765625" style="15" bestFit="1" customWidth="1"/>
    <col min="4885" max="4885" width="14.09765625" style="15" bestFit="1" customWidth="1"/>
    <col min="4886" max="4886" width="16.59765625" style="15" bestFit="1" customWidth="1"/>
    <col min="4887" max="4887" width="14.09765625" style="15" bestFit="1" customWidth="1"/>
    <col min="4888" max="4888" width="14.3984375" style="15" bestFit="1" customWidth="1"/>
    <col min="4889" max="4889" width="14.59765625" style="15" customWidth="1"/>
    <col min="4890" max="4890" width="13.8984375" style="15" bestFit="1" customWidth="1"/>
    <col min="4891" max="4891" width="14.59765625" style="15" customWidth="1"/>
    <col min="4892" max="5128" width="9" style="15"/>
    <col min="5129" max="5129" width="14.09765625" style="15" customWidth="1"/>
    <col min="5130" max="5130" width="14.69921875" style="15" bestFit="1" customWidth="1"/>
    <col min="5131" max="5131" width="21.3984375" style="15" bestFit="1" customWidth="1"/>
    <col min="5132" max="5132" width="14.69921875" style="15" bestFit="1" customWidth="1"/>
    <col min="5133" max="5133" width="21.3984375" style="15" bestFit="1" customWidth="1"/>
    <col min="5134" max="5134" width="14.69921875" style="15" bestFit="1" customWidth="1"/>
    <col min="5135" max="5135" width="21.3984375" style="15" bestFit="1" customWidth="1"/>
    <col min="5136" max="5136" width="14.69921875" style="15" bestFit="1" customWidth="1"/>
    <col min="5137" max="5137" width="21.3984375" style="15" bestFit="1" customWidth="1"/>
    <col min="5138" max="5138" width="14.69921875" style="15" bestFit="1" customWidth="1"/>
    <col min="5139" max="5139" width="21.3984375" style="15" bestFit="1" customWidth="1"/>
    <col min="5140" max="5140" width="16.59765625" style="15" bestFit="1" customWidth="1"/>
    <col min="5141" max="5141" width="14.09765625" style="15" bestFit="1" customWidth="1"/>
    <col min="5142" max="5142" width="16.59765625" style="15" bestFit="1" customWidth="1"/>
    <col min="5143" max="5143" width="14.09765625" style="15" bestFit="1" customWidth="1"/>
    <col min="5144" max="5144" width="14.3984375" style="15" bestFit="1" customWidth="1"/>
    <col min="5145" max="5145" width="14.59765625" style="15" customWidth="1"/>
    <col min="5146" max="5146" width="13.8984375" style="15" bestFit="1" customWidth="1"/>
    <col min="5147" max="5147" width="14.59765625" style="15" customWidth="1"/>
    <col min="5148" max="5384" width="9" style="15"/>
    <col min="5385" max="5385" width="14.09765625" style="15" customWidth="1"/>
    <col min="5386" max="5386" width="14.69921875" style="15" bestFit="1" customWidth="1"/>
    <col min="5387" max="5387" width="21.3984375" style="15" bestFit="1" customWidth="1"/>
    <col min="5388" max="5388" width="14.69921875" style="15" bestFit="1" customWidth="1"/>
    <col min="5389" max="5389" width="21.3984375" style="15" bestFit="1" customWidth="1"/>
    <col min="5390" max="5390" width="14.69921875" style="15" bestFit="1" customWidth="1"/>
    <col min="5391" max="5391" width="21.3984375" style="15" bestFit="1" customWidth="1"/>
    <col min="5392" max="5392" width="14.69921875" style="15" bestFit="1" customWidth="1"/>
    <col min="5393" max="5393" width="21.3984375" style="15" bestFit="1" customWidth="1"/>
    <col min="5394" max="5394" width="14.69921875" style="15" bestFit="1" customWidth="1"/>
    <col min="5395" max="5395" width="21.3984375" style="15" bestFit="1" customWidth="1"/>
    <col min="5396" max="5396" width="16.59765625" style="15" bestFit="1" customWidth="1"/>
    <col min="5397" max="5397" width="14.09765625" style="15" bestFit="1" customWidth="1"/>
    <col min="5398" max="5398" width="16.59765625" style="15" bestFit="1" customWidth="1"/>
    <col min="5399" max="5399" width="14.09765625" style="15" bestFit="1" customWidth="1"/>
    <col min="5400" max="5400" width="14.3984375" style="15" bestFit="1" customWidth="1"/>
    <col min="5401" max="5401" width="14.59765625" style="15" customWidth="1"/>
    <col min="5402" max="5402" width="13.8984375" style="15" bestFit="1" customWidth="1"/>
    <col min="5403" max="5403" width="14.59765625" style="15" customWidth="1"/>
    <col min="5404" max="5640" width="9" style="15"/>
    <col min="5641" max="5641" width="14.09765625" style="15" customWidth="1"/>
    <col min="5642" max="5642" width="14.69921875" style="15" bestFit="1" customWidth="1"/>
    <col min="5643" max="5643" width="21.3984375" style="15" bestFit="1" customWidth="1"/>
    <col min="5644" max="5644" width="14.69921875" style="15" bestFit="1" customWidth="1"/>
    <col min="5645" max="5645" width="21.3984375" style="15" bestFit="1" customWidth="1"/>
    <col min="5646" max="5646" width="14.69921875" style="15" bestFit="1" customWidth="1"/>
    <col min="5647" max="5647" width="21.3984375" style="15" bestFit="1" customWidth="1"/>
    <col min="5648" max="5648" width="14.69921875" style="15" bestFit="1" customWidth="1"/>
    <col min="5649" max="5649" width="21.3984375" style="15" bestFit="1" customWidth="1"/>
    <col min="5650" max="5650" width="14.69921875" style="15" bestFit="1" customWidth="1"/>
    <col min="5651" max="5651" width="21.3984375" style="15" bestFit="1" customWidth="1"/>
    <col min="5652" max="5652" width="16.59765625" style="15" bestFit="1" customWidth="1"/>
    <col min="5653" max="5653" width="14.09765625" style="15" bestFit="1" customWidth="1"/>
    <col min="5654" max="5654" width="16.59765625" style="15" bestFit="1" customWidth="1"/>
    <col min="5655" max="5655" width="14.09765625" style="15" bestFit="1" customWidth="1"/>
    <col min="5656" max="5656" width="14.3984375" style="15" bestFit="1" customWidth="1"/>
    <col min="5657" max="5657" width="14.59765625" style="15" customWidth="1"/>
    <col min="5658" max="5658" width="13.8984375" style="15" bestFit="1" customWidth="1"/>
    <col min="5659" max="5659" width="14.59765625" style="15" customWidth="1"/>
    <col min="5660" max="5896" width="9" style="15"/>
    <col min="5897" max="5897" width="14.09765625" style="15" customWidth="1"/>
    <col min="5898" max="5898" width="14.69921875" style="15" bestFit="1" customWidth="1"/>
    <col min="5899" max="5899" width="21.3984375" style="15" bestFit="1" customWidth="1"/>
    <col min="5900" max="5900" width="14.69921875" style="15" bestFit="1" customWidth="1"/>
    <col min="5901" max="5901" width="21.3984375" style="15" bestFit="1" customWidth="1"/>
    <col min="5902" max="5902" width="14.69921875" style="15" bestFit="1" customWidth="1"/>
    <col min="5903" max="5903" width="21.3984375" style="15" bestFit="1" customWidth="1"/>
    <col min="5904" max="5904" width="14.69921875" style="15" bestFit="1" customWidth="1"/>
    <col min="5905" max="5905" width="21.3984375" style="15" bestFit="1" customWidth="1"/>
    <col min="5906" max="5906" width="14.69921875" style="15" bestFit="1" customWidth="1"/>
    <col min="5907" max="5907" width="21.3984375" style="15" bestFit="1" customWidth="1"/>
    <col min="5908" max="5908" width="16.59765625" style="15" bestFit="1" customWidth="1"/>
    <col min="5909" max="5909" width="14.09765625" style="15" bestFit="1" customWidth="1"/>
    <col min="5910" max="5910" width="16.59765625" style="15" bestFit="1" customWidth="1"/>
    <col min="5911" max="5911" width="14.09765625" style="15" bestFit="1" customWidth="1"/>
    <col min="5912" max="5912" width="14.3984375" style="15" bestFit="1" customWidth="1"/>
    <col min="5913" max="5913" width="14.59765625" style="15" customWidth="1"/>
    <col min="5914" max="5914" width="13.8984375" style="15" bestFit="1" customWidth="1"/>
    <col min="5915" max="5915" width="14.59765625" style="15" customWidth="1"/>
    <col min="5916" max="6152" width="9" style="15"/>
    <col min="6153" max="6153" width="14.09765625" style="15" customWidth="1"/>
    <col min="6154" max="6154" width="14.69921875" style="15" bestFit="1" customWidth="1"/>
    <col min="6155" max="6155" width="21.3984375" style="15" bestFit="1" customWidth="1"/>
    <col min="6156" max="6156" width="14.69921875" style="15" bestFit="1" customWidth="1"/>
    <col min="6157" max="6157" width="21.3984375" style="15" bestFit="1" customWidth="1"/>
    <col min="6158" max="6158" width="14.69921875" style="15" bestFit="1" customWidth="1"/>
    <col min="6159" max="6159" width="21.3984375" style="15" bestFit="1" customWidth="1"/>
    <col min="6160" max="6160" width="14.69921875" style="15" bestFit="1" customWidth="1"/>
    <col min="6161" max="6161" width="21.3984375" style="15" bestFit="1" customWidth="1"/>
    <col min="6162" max="6162" width="14.69921875" style="15" bestFit="1" customWidth="1"/>
    <col min="6163" max="6163" width="21.3984375" style="15" bestFit="1" customWidth="1"/>
    <col min="6164" max="6164" width="16.59765625" style="15" bestFit="1" customWidth="1"/>
    <col min="6165" max="6165" width="14.09765625" style="15" bestFit="1" customWidth="1"/>
    <col min="6166" max="6166" width="16.59765625" style="15" bestFit="1" customWidth="1"/>
    <col min="6167" max="6167" width="14.09765625" style="15" bestFit="1" customWidth="1"/>
    <col min="6168" max="6168" width="14.3984375" style="15" bestFit="1" customWidth="1"/>
    <col min="6169" max="6169" width="14.59765625" style="15" customWidth="1"/>
    <col min="6170" max="6170" width="13.8984375" style="15" bestFit="1" customWidth="1"/>
    <col min="6171" max="6171" width="14.59765625" style="15" customWidth="1"/>
    <col min="6172" max="6408" width="9" style="15"/>
    <col min="6409" max="6409" width="14.09765625" style="15" customWidth="1"/>
    <col min="6410" max="6410" width="14.69921875" style="15" bestFit="1" customWidth="1"/>
    <col min="6411" max="6411" width="21.3984375" style="15" bestFit="1" customWidth="1"/>
    <col min="6412" max="6412" width="14.69921875" style="15" bestFit="1" customWidth="1"/>
    <col min="6413" max="6413" width="21.3984375" style="15" bestFit="1" customWidth="1"/>
    <col min="6414" max="6414" width="14.69921875" style="15" bestFit="1" customWidth="1"/>
    <col min="6415" max="6415" width="21.3984375" style="15" bestFit="1" customWidth="1"/>
    <col min="6416" max="6416" width="14.69921875" style="15" bestFit="1" customWidth="1"/>
    <col min="6417" max="6417" width="21.3984375" style="15" bestFit="1" customWidth="1"/>
    <col min="6418" max="6418" width="14.69921875" style="15" bestFit="1" customWidth="1"/>
    <col min="6419" max="6419" width="21.3984375" style="15" bestFit="1" customWidth="1"/>
    <col min="6420" max="6420" width="16.59765625" style="15" bestFit="1" customWidth="1"/>
    <col min="6421" max="6421" width="14.09765625" style="15" bestFit="1" customWidth="1"/>
    <col min="6422" max="6422" width="16.59765625" style="15" bestFit="1" customWidth="1"/>
    <col min="6423" max="6423" width="14.09765625" style="15" bestFit="1" customWidth="1"/>
    <col min="6424" max="6424" width="14.3984375" style="15" bestFit="1" customWidth="1"/>
    <col min="6425" max="6425" width="14.59765625" style="15" customWidth="1"/>
    <col min="6426" max="6426" width="13.8984375" style="15" bestFit="1" customWidth="1"/>
    <col min="6427" max="6427" width="14.59765625" style="15" customWidth="1"/>
    <col min="6428" max="6664" width="9" style="15"/>
    <col min="6665" max="6665" width="14.09765625" style="15" customWidth="1"/>
    <col min="6666" max="6666" width="14.69921875" style="15" bestFit="1" customWidth="1"/>
    <col min="6667" max="6667" width="21.3984375" style="15" bestFit="1" customWidth="1"/>
    <col min="6668" max="6668" width="14.69921875" style="15" bestFit="1" customWidth="1"/>
    <col min="6669" max="6669" width="21.3984375" style="15" bestFit="1" customWidth="1"/>
    <col min="6670" max="6670" width="14.69921875" style="15" bestFit="1" customWidth="1"/>
    <col min="6671" max="6671" width="21.3984375" style="15" bestFit="1" customWidth="1"/>
    <col min="6672" max="6672" width="14.69921875" style="15" bestFit="1" customWidth="1"/>
    <col min="6673" max="6673" width="21.3984375" style="15" bestFit="1" customWidth="1"/>
    <col min="6674" max="6674" width="14.69921875" style="15" bestFit="1" customWidth="1"/>
    <col min="6675" max="6675" width="21.3984375" style="15" bestFit="1" customWidth="1"/>
    <col min="6676" max="6676" width="16.59765625" style="15" bestFit="1" customWidth="1"/>
    <col min="6677" max="6677" width="14.09765625" style="15" bestFit="1" customWidth="1"/>
    <col min="6678" max="6678" width="16.59765625" style="15" bestFit="1" customWidth="1"/>
    <col min="6679" max="6679" width="14.09765625" style="15" bestFit="1" customWidth="1"/>
    <col min="6680" max="6680" width="14.3984375" style="15" bestFit="1" customWidth="1"/>
    <col min="6681" max="6681" width="14.59765625" style="15" customWidth="1"/>
    <col min="6682" max="6682" width="13.8984375" style="15" bestFit="1" customWidth="1"/>
    <col min="6683" max="6683" width="14.59765625" style="15" customWidth="1"/>
    <col min="6684" max="6920" width="9" style="15"/>
    <col min="6921" max="6921" width="14.09765625" style="15" customWidth="1"/>
    <col min="6922" max="6922" width="14.69921875" style="15" bestFit="1" customWidth="1"/>
    <col min="6923" max="6923" width="21.3984375" style="15" bestFit="1" customWidth="1"/>
    <col min="6924" max="6924" width="14.69921875" style="15" bestFit="1" customWidth="1"/>
    <col min="6925" max="6925" width="21.3984375" style="15" bestFit="1" customWidth="1"/>
    <col min="6926" max="6926" width="14.69921875" style="15" bestFit="1" customWidth="1"/>
    <col min="6927" max="6927" width="21.3984375" style="15" bestFit="1" customWidth="1"/>
    <col min="6928" max="6928" width="14.69921875" style="15" bestFit="1" customWidth="1"/>
    <col min="6929" max="6929" width="21.3984375" style="15" bestFit="1" customWidth="1"/>
    <col min="6930" max="6930" width="14.69921875" style="15" bestFit="1" customWidth="1"/>
    <col min="6931" max="6931" width="21.3984375" style="15" bestFit="1" customWidth="1"/>
    <col min="6932" max="6932" width="16.59765625" style="15" bestFit="1" customWidth="1"/>
    <col min="6933" max="6933" width="14.09765625" style="15" bestFit="1" customWidth="1"/>
    <col min="6934" max="6934" width="16.59765625" style="15" bestFit="1" customWidth="1"/>
    <col min="6935" max="6935" width="14.09765625" style="15" bestFit="1" customWidth="1"/>
    <col min="6936" max="6936" width="14.3984375" style="15" bestFit="1" customWidth="1"/>
    <col min="6937" max="6937" width="14.59765625" style="15" customWidth="1"/>
    <col min="6938" max="6938" width="13.8984375" style="15" bestFit="1" customWidth="1"/>
    <col min="6939" max="6939" width="14.59765625" style="15" customWidth="1"/>
    <col min="6940" max="7176" width="9" style="15"/>
    <col min="7177" max="7177" width="14.09765625" style="15" customWidth="1"/>
    <col min="7178" max="7178" width="14.69921875" style="15" bestFit="1" customWidth="1"/>
    <col min="7179" max="7179" width="21.3984375" style="15" bestFit="1" customWidth="1"/>
    <col min="7180" max="7180" width="14.69921875" style="15" bestFit="1" customWidth="1"/>
    <col min="7181" max="7181" width="21.3984375" style="15" bestFit="1" customWidth="1"/>
    <col min="7182" max="7182" width="14.69921875" style="15" bestFit="1" customWidth="1"/>
    <col min="7183" max="7183" width="21.3984375" style="15" bestFit="1" customWidth="1"/>
    <col min="7184" max="7184" width="14.69921875" style="15" bestFit="1" customWidth="1"/>
    <col min="7185" max="7185" width="21.3984375" style="15" bestFit="1" customWidth="1"/>
    <col min="7186" max="7186" width="14.69921875" style="15" bestFit="1" customWidth="1"/>
    <col min="7187" max="7187" width="21.3984375" style="15" bestFit="1" customWidth="1"/>
    <col min="7188" max="7188" width="16.59765625" style="15" bestFit="1" customWidth="1"/>
    <col min="7189" max="7189" width="14.09765625" style="15" bestFit="1" customWidth="1"/>
    <col min="7190" max="7190" width="16.59765625" style="15" bestFit="1" customWidth="1"/>
    <col min="7191" max="7191" width="14.09765625" style="15" bestFit="1" customWidth="1"/>
    <col min="7192" max="7192" width="14.3984375" style="15" bestFit="1" customWidth="1"/>
    <col min="7193" max="7193" width="14.59765625" style="15" customWidth="1"/>
    <col min="7194" max="7194" width="13.8984375" style="15" bestFit="1" customWidth="1"/>
    <col min="7195" max="7195" width="14.59765625" style="15" customWidth="1"/>
    <col min="7196" max="7432" width="9" style="15"/>
    <col min="7433" max="7433" width="14.09765625" style="15" customWidth="1"/>
    <col min="7434" max="7434" width="14.69921875" style="15" bestFit="1" customWidth="1"/>
    <col min="7435" max="7435" width="21.3984375" style="15" bestFit="1" customWidth="1"/>
    <col min="7436" max="7436" width="14.69921875" style="15" bestFit="1" customWidth="1"/>
    <col min="7437" max="7437" width="21.3984375" style="15" bestFit="1" customWidth="1"/>
    <col min="7438" max="7438" width="14.69921875" style="15" bestFit="1" customWidth="1"/>
    <col min="7439" max="7439" width="21.3984375" style="15" bestFit="1" customWidth="1"/>
    <col min="7440" max="7440" width="14.69921875" style="15" bestFit="1" customWidth="1"/>
    <col min="7441" max="7441" width="21.3984375" style="15" bestFit="1" customWidth="1"/>
    <col min="7442" max="7442" width="14.69921875" style="15" bestFit="1" customWidth="1"/>
    <col min="7443" max="7443" width="21.3984375" style="15" bestFit="1" customWidth="1"/>
    <col min="7444" max="7444" width="16.59765625" style="15" bestFit="1" customWidth="1"/>
    <col min="7445" max="7445" width="14.09765625" style="15" bestFit="1" customWidth="1"/>
    <col min="7446" max="7446" width="16.59765625" style="15" bestFit="1" customWidth="1"/>
    <col min="7447" max="7447" width="14.09765625" style="15" bestFit="1" customWidth="1"/>
    <col min="7448" max="7448" width="14.3984375" style="15" bestFit="1" customWidth="1"/>
    <col min="7449" max="7449" width="14.59765625" style="15" customWidth="1"/>
    <col min="7450" max="7450" width="13.8984375" style="15" bestFit="1" customWidth="1"/>
    <col min="7451" max="7451" width="14.59765625" style="15" customWidth="1"/>
    <col min="7452" max="7688" width="9" style="15"/>
    <col min="7689" max="7689" width="14.09765625" style="15" customWidth="1"/>
    <col min="7690" max="7690" width="14.69921875" style="15" bestFit="1" customWidth="1"/>
    <col min="7691" max="7691" width="21.3984375" style="15" bestFit="1" customWidth="1"/>
    <col min="7692" max="7692" width="14.69921875" style="15" bestFit="1" customWidth="1"/>
    <col min="7693" max="7693" width="21.3984375" style="15" bestFit="1" customWidth="1"/>
    <col min="7694" max="7694" width="14.69921875" style="15" bestFit="1" customWidth="1"/>
    <col min="7695" max="7695" width="21.3984375" style="15" bestFit="1" customWidth="1"/>
    <col min="7696" max="7696" width="14.69921875" style="15" bestFit="1" customWidth="1"/>
    <col min="7697" max="7697" width="21.3984375" style="15" bestFit="1" customWidth="1"/>
    <col min="7698" max="7698" width="14.69921875" style="15" bestFit="1" customWidth="1"/>
    <col min="7699" max="7699" width="21.3984375" style="15" bestFit="1" customWidth="1"/>
    <col min="7700" max="7700" width="16.59765625" style="15" bestFit="1" customWidth="1"/>
    <col min="7701" max="7701" width="14.09765625" style="15" bestFit="1" customWidth="1"/>
    <col min="7702" max="7702" width="16.59765625" style="15" bestFit="1" customWidth="1"/>
    <col min="7703" max="7703" width="14.09765625" style="15" bestFit="1" customWidth="1"/>
    <col min="7704" max="7704" width="14.3984375" style="15" bestFit="1" customWidth="1"/>
    <col min="7705" max="7705" width="14.59765625" style="15" customWidth="1"/>
    <col min="7706" max="7706" width="13.8984375" style="15" bestFit="1" customWidth="1"/>
    <col min="7707" max="7707" width="14.59765625" style="15" customWidth="1"/>
    <col min="7708" max="7944" width="9" style="15"/>
    <col min="7945" max="7945" width="14.09765625" style="15" customWidth="1"/>
    <col min="7946" max="7946" width="14.69921875" style="15" bestFit="1" customWidth="1"/>
    <col min="7947" max="7947" width="21.3984375" style="15" bestFit="1" customWidth="1"/>
    <col min="7948" max="7948" width="14.69921875" style="15" bestFit="1" customWidth="1"/>
    <col min="7949" max="7949" width="21.3984375" style="15" bestFit="1" customWidth="1"/>
    <col min="7950" max="7950" width="14.69921875" style="15" bestFit="1" customWidth="1"/>
    <col min="7951" max="7951" width="21.3984375" style="15" bestFit="1" customWidth="1"/>
    <col min="7952" max="7952" width="14.69921875" style="15" bestFit="1" customWidth="1"/>
    <col min="7953" max="7953" width="21.3984375" style="15" bestFit="1" customWidth="1"/>
    <col min="7954" max="7954" width="14.69921875" style="15" bestFit="1" customWidth="1"/>
    <col min="7955" max="7955" width="21.3984375" style="15" bestFit="1" customWidth="1"/>
    <col min="7956" max="7956" width="16.59765625" style="15" bestFit="1" customWidth="1"/>
    <col min="7957" max="7957" width="14.09765625" style="15" bestFit="1" customWidth="1"/>
    <col min="7958" max="7958" width="16.59765625" style="15" bestFit="1" customWidth="1"/>
    <col min="7959" max="7959" width="14.09765625" style="15" bestFit="1" customWidth="1"/>
    <col min="7960" max="7960" width="14.3984375" style="15" bestFit="1" customWidth="1"/>
    <col min="7961" max="7961" width="14.59765625" style="15" customWidth="1"/>
    <col min="7962" max="7962" width="13.8984375" style="15" bestFit="1" customWidth="1"/>
    <col min="7963" max="7963" width="14.59765625" style="15" customWidth="1"/>
    <col min="7964" max="8200" width="9" style="15"/>
    <col min="8201" max="8201" width="14.09765625" style="15" customWidth="1"/>
    <col min="8202" max="8202" width="14.69921875" style="15" bestFit="1" customWidth="1"/>
    <col min="8203" max="8203" width="21.3984375" style="15" bestFit="1" customWidth="1"/>
    <col min="8204" max="8204" width="14.69921875" style="15" bestFit="1" customWidth="1"/>
    <col min="8205" max="8205" width="21.3984375" style="15" bestFit="1" customWidth="1"/>
    <col min="8206" max="8206" width="14.69921875" style="15" bestFit="1" customWidth="1"/>
    <col min="8207" max="8207" width="21.3984375" style="15" bestFit="1" customWidth="1"/>
    <col min="8208" max="8208" width="14.69921875" style="15" bestFit="1" customWidth="1"/>
    <col min="8209" max="8209" width="21.3984375" style="15" bestFit="1" customWidth="1"/>
    <col min="8210" max="8210" width="14.69921875" style="15" bestFit="1" customWidth="1"/>
    <col min="8211" max="8211" width="21.3984375" style="15" bestFit="1" customWidth="1"/>
    <col min="8212" max="8212" width="16.59765625" style="15" bestFit="1" customWidth="1"/>
    <col min="8213" max="8213" width="14.09765625" style="15" bestFit="1" customWidth="1"/>
    <col min="8214" max="8214" width="16.59765625" style="15" bestFit="1" customWidth="1"/>
    <col min="8215" max="8215" width="14.09765625" style="15" bestFit="1" customWidth="1"/>
    <col min="8216" max="8216" width="14.3984375" style="15" bestFit="1" customWidth="1"/>
    <col min="8217" max="8217" width="14.59765625" style="15" customWidth="1"/>
    <col min="8218" max="8218" width="13.8984375" style="15" bestFit="1" customWidth="1"/>
    <col min="8219" max="8219" width="14.59765625" style="15" customWidth="1"/>
    <col min="8220" max="8456" width="9" style="15"/>
    <col min="8457" max="8457" width="14.09765625" style="15" customWidth="1"/>
    <col min="8458" max="8458" width="14.69921875" style="15" bestFit="1" customWidth="1"/>
    <col min="8459" max="8459" width="21.3984375" style="15" bestFit="1" customWidth="1"/>
    <col min="8460" max="8460" width="14.69921875" style="15" bestFit="1" customWidth="1"/>
    <col min="8461" max="8461" width="21.3984375" style="15" bestFit="1" customWidth="1"/>
    <col min="8462" max="8462" width="14.69921875" style="15" bestFit="1" customWidth="1"/>
    <col min="8463" max="8463" width="21.3984375" style="15" bestFit="1" customWidth="1"/>
    <col min="8464" max="8464" width="14.69921875" style="15" bestFit="1" customWidth="1"/>
    <col min="8465" max="8465" width="21.3984375" style="15" bestFit="1" customWidth="1"/>
    <col min="8466" max="8466" width="14.69921875" style="15" bestFit="1" customWidth="1"/>
    <col min="8467" max="8467" width="21.3984375" style="15" bestFit="1" customWidth="1"/>
    <col min="8468" max="8468" width="16.59765625" style="15" bestFit="1" customWidth="1"/>
    <col min="8469" max="8469" width="14.09765625" style="15" bestFit="1" customWidth="1"/>
    <col min="8470" max="8470" width="16.59765625" style="15" bestFit="1" customWidth="1"/>
    <col min="8471" max="8471" width="14.09765625" style="15" bestFit="1" customWidth="1"/>
    <col min="8472" max="8472" width="14.3984375" style="15" bestFit="1" customWidth="1"/>
    <col min="8473" max="8473" width="14.59765625" style="15" customWidth="1"/>
    <col min="8474" max="8474" width="13.8984375" style="15" bestFit="1" customWidth="1"/>
    <col min="8475" max="8475" width="14.59765625" style="15" customWidth="1"/>
    <col min="8476" max="8712" width="9" style="15"/>
    <col min="8713" max="8713" width="14.09765625" style="15" customWidth="1"/>
    <col min="8714" max="8714" width="14.69921875" style="15" bestFit="1" customWidth="1"/>
    <col min="8715" max="8715" width="21.3984375" style="15" bestFit="1" customWidth="1"/>
    <col min="8716" max="8716" width="14.69921875" style="15" bestFit="1" customWidth="1"/>
    <col min="8717" max="8717" width="21.3984375" style="15" bestFit="1" customWidth="1"/>
    <col min="8718" max="8718" width="14.69921875" style="15" bestFit="1" customWidth="1"/>
    <col min="8719" max="8719" width="21.3984375" style="15" bestFit="1" customWidth="1"/>
    <col min="8720" max="8720" width="14.69921875" style="15" bestFit="1" customWidth="1"/>
    <col min="8721" max="8721" width="21.3984375" style="15" bestFit="1" customWidth="1"/>
    <col min="8722" max="8722" width="14.69921875" style="15" bestFit="1" customWidth="1"/>
    <col min="8723" max="8723" width="21.3984375" style="15" bestFit="1" customWidth="1"/>
    <col min="8724" max="8724" width="16.59765625" style="15" bestFit="1" customWidth="1"/>
    <col min="8725" max="8725" width="14.09765625" style="15" bestFit="1" customWidth="1"/>
    <col min="8726" max="8726" width="16.59765625" style="15" bestFit="1" customWidth="1"/>
    <col min="8727" max="8727" width="14.09765625" style="15" bestFit="1" customWidth="1"/>
    <col min="8728" max="8728" width="14.3984375" style="15" bestFit="1" customWidth="1"/>
    <col min="8729" max="8729" width="14.59765625" style="15" customWidth="1"/>
    <col min="8730" max="8730" width="13.8984375" style="15" bestFit="1" customWidth="1"/>
    <col min="8731" max="8731" width="14.59765625" style="15" customWidth="1"/>
    <col min="8732" max="8968" width="9" style="15"/>
    <col min="8969" max="8969" width="14.09765625" style="15" customWidth="1"/>
    <col min="8970" max="8970" width="14.69921875" style="15" bestFit="1" customWidth="1"/>
    <col min="8971" max="8971" width="21.3984375" style="15" bestFit="1" customWidth="1"/>
    <col min="8972" max="8972" width="14.69921875" style="15" bestFit="1" customWidth="1"/>
    <col min="8973" max="8973" width="21.3984375" style="15" bestFit="1" customWidth="1"/>
    <col min="8974" max="8974" width="14.69921875" style="15" bestFit="1" customWidth="1"/>
    <col min="8975" max="8975" width="21.3984375" style="15" bestFit="1" customWidth="1"/>
    <col min="8976" max="8976" width="14.69921875" style="15" bestFit="1" customWidth="1"/>
    <col min="8977" max="8977" width="21.3984375" style="15" bestFit="1" customWidth="1"/>
    <col min="8978" max="8978" width="14.69921875" style="15" bestFit="1" customWidth="1"/>
    <col min="8979" max="8979" width="21.3984375" style="15" bestFit="1" customWidth="1"/>
    <col min="8980" max="8980" width="16.59765625" style="15" bestFit="1" customWidth="1"/>
    <col min="8981" max="8981" width="14.09765625" style="15" bestFit="1" customWidth="1"/>
    <col min="8982" max="8982" width="16.59765625" style="15" bestFit="1" customWidth="1"/>
    <col min="8983" max="8983" width="14.09765625" style="15" bestFit="1" customWidth="1"/>
    <col min="8984" max="8984" width="14.3984375" style="15" bestFit="1" customWidth="1"/>
    <col min="8985" max="8985" width="14.59765625" style="15" customWidth="1"/>
    <col min="8986" max="8986" width="13.8984375" style="15" bestFit="1" customWidth="1"/>
    <col min="8987" max="8987" width="14.59765625" style="15" customWidth="1"/>
    <col min="8988" max="9224" width="9" style="15"/>
    <col min="9225" max="9225" width="14.09765625" style="15" customWidth="1"/>
    <col min="9226" max="9226" width="14.69921875" style="15" bestFit="1" customWidth="1"/>
    <col min="9227" max="9227" width="21.3984375" style="15" bestFit="1" customWidth="1"/>
    <col min="9228" max="9228" width="14.69921875" style="15" bestFit="1" customWidth="1"/>
    <col min="9229" max="9229" width="21.3984375" style="15" bestFit="1" customWidth="1"/>
    <col min="9230" max="9230" width="14.69921875" style="15" bestFit="1" customWidth="1"/>
    <col min="9231" max="9231" width="21.3984375" style="15" bestFit="1" customWidth="1"/>
    <col min="9232" max="9232" width="14.69921875" style="15" bestFit="1" customWidth="1"/>
    <col min="9233" max="9233" width="21.3984375" style="15" bestFit="1" customWidth="1"/>
    <col min="9234" max="9234" width="14.69921875" style="15" bestFit="1" customWidth="1"/>
    <col min="9235" max="9235" width="21.3984375" style="15" bestFit="1" customWidth="1"/>
    <col min="9236" max="9236" width="16.59765625" style="15" bestFit="1" customWidth="1"/>
    <col min="9237" max="9237" width="14.09765625" style="15" bestFit="1" customWidth="1"/>
    <col min="9238" max="9238" width="16.59765625" style="15" bestFit="1" customWidth="1"/>
    <col min="9239" max="9239" width="14.09765625" style="15" bestFit="1" customWidth="1"/>
    <col min="9240" max="9240" width="14.3984375" style="15" bestFit="1" customWidth="1"/>
    <col min="9241" max="9241" width="14.59765625" style="15" customWidth="1"/>
    <col min="9242" max="9242" width="13.8984375" style="15" bestFit="1" customWidth="1"/>
    <col min="9243" max="9243" width="14.59765625" style="15" customWidth="1"/>
    <col min="9244" max="9480" width="9" style="15"/>
    <col min="9481" max="9481" width="14.09765625" style="15" customWidth="1"/>
    <col min="9482" max="9482" width="14.69921875" style="15" bestFit="1" customWidth="1"/>
    <col min="9483" max="9483" width="21.3984375" style="15" bestFit="1" customWidth="1"/>
    <col min="9484" max="9484" width="14.69921875" style="15" bestFit="1" customWidth="1"/>
    <col min="9485" max="9485" width="21.3984375" style="15" bestFit="1" customWidth="1"/>
    <col min="9486" max="9486" width="14.69921875" style="15" bestFit="1" customWidth="1"/>
    <col min="9487" max="9487" width="21.3984375" style="15" bestFit="1" customWidth="1"/>
    <col min="9488" max="9488" width="14.69921875" style="15" bestFit="1" customWidth="1"/>
    <col min="9489" max="9489" width="21.3984375" style="15" bestFit="1" customWidth="1"/>
    <col min="9490" max="9490" width="14.69921875" style="15" bestFit="1" customWidth="1"/>
    <col min="9491" max="9491" width="21.3984375" style="15" bestFit="1" customWidth="1"/>
    <col min="9492" max="9492" width="16.59765625" style="15" bestFit="1" customWidth="1"/>
    <col min="9493" max="9493" width="14.09765625" style="15" bestFit="1" customWidth="1"/>
    <col min="9494" max="9494" width="16.59765625" style="15" bestFit="1" customWidth="1"/>
    <col min="9495" max="9495" width="14.09765625" style="15" bestFit="1" customWidth="1"/>
    <col min="9496" max="9496" width="14.3984375" style="15" bestFit="1" customWidth="1"/>
    <col min="9497" max="9497" width="14.59765625" style="15" customWidth="1"/>
    <col min="9498" max="9498" width="13.8984375" style="15" bestFit="1" customWidth="1"/>
    <col min="9499" max="9499" width="14.59765625" style="15" customWidth="1"/>
    <col min="9500" max="9736" width="9" style="15"/>
    <col min="9737" max="9737" width="14.09765625" style="15" customWidth="1"/>
    <col min="9738" max="9738" width="14.69921875" style="15" bestFit="1" customWidth="1"/>
    <col min="9739" max="9739" width="21.3984375" style="15" bestFit="1" customWidth="1"/>
    <col min="9740" max="9740" width="14.69921875" style="15" bestFit="1" customWidth="1"/>
    <col min="9741" max="9741" width="21.3984375" style="15" bestFit="1" customWidth="1"/>
    <col min="9742" max="9742" width="14.69921875" style="15" bestFit="1" customWidth="1"/>
    <col min="9743" max="9743" width="21.3984375" style="15" bestFit="1" customWidth="1"/>
    <col min="9744" max="9744" width="14.69921875" style="15" bestFit="1" customWidth="1"/>
    <col min="9745" max="9745" width="21.3984375" style="15" bestFit="1" customWidth="1"/>
    <col min="9746" max="9746" width="14.69921875" style="15" bestFit="1" customWidth="1"/>
    <col min="9747" max="9747" width="21.3984375" style="15" bestFit="1" customWidth="1"/>
    <col min="9748" max="9748" width="16.59765625" style="15" bestFit="1" customWidth="1"/>
    <col min="9749" max="9749" width="14.09765625" style="15" bestFit="1" customWidth="1"/>
    <col min="9750" max="9750" width="16.59765625" style="15" bestFit="1" customWidth="1"/>
    <col min="9751" max="9751" width="14.09765625" style="15" bestFit="1" customWidth="1"/>
    <col min="9752" max="9752" width="14.3984375" style="15" bestFit="1" customWidth="1"/>
    <col min="9753" max="9753" width="14.59765625" style="15" customWidth="1"/>
    <col min="9754" max="9754" width="13.8984375" style="15" bestFit="1" customWidth="1"/>
    <col min="9755" max="9755" width="14.59765625" style="15" customWidth="1"/>
    <col min="9756" max="9992" width="9" style="15"/>
    <col min="9993" max="9993" width="14.09765625" style="15" customWidth="1"/>
    <col min="9994" max="9994" width="14.69921875" style="15" bestFit="1" customWidth="1"/>
    <col min="9995" max="9995" width="21.3984375" style="15" bestFit="1" customWidth="1"/>
    <col min="9996" max="9996" width="14.69921875" style="15" bestFit="1" customWidth="1"/>
    <col min="9997" max="9997" width="21.3984375" style="15" bestFit="1" customWidth="1"/>
    <col min="9998" max="9998" width="14.69921875" style="15" bestFit="1" customWidth="1"/>
    <col min="9999" max="9999" width="21.3984375" style="15" bestFit="1" customWidth="1"/>
    <col min="10000" max="10000" width="14.69921875" style="15" bestFit="1" customWidth="1"/>
    <col min="10001" max="10001" width="21.3984375" style="15" bestFit="1" customWidth="1"/>
    <col min="10002" max="10002" width="14.69921875" style="15" bestFit="1" customWidth="1"/>
    <col min="10003" max="10003" width="21.3984375" style="15" bestFit="1" customWidth="1"/>
    <col min="10004" max="10004" width="16.59765625" style="15" bestFit="1" customWidth="1"/>
    <col min="10005" max="10005" width="14.09765625" style="15" bestFit="1" customWidth="1"/>
    <col min="10006" max="10006" width="16.59765625" style="15" bestFit="1" customWidth="1"/>
    <col min="10007" max="10007" width="14.09765625" style="15" bestFit="1" customWidth="1"/>
    <col min="10008" max="10008" width="14.3984375" style="15" bestFit="1" customWidth="1"/>
    <col min="10009" max="10009" width="14.59765625" style="15" customWidth="1"/>
    <col min="10010" max="10010" width="13.8984375" style="15" bestFit="1" customWidth="1"/>
    <col min="10011" max="10011" width="14.59765625" style="15" customWidth="1"/>
    <col min="10012" max="10248" width="9" style="15"/>
    <col min="10249" max="10249" width="14.09765625" style="15" customWidth="1"/>
    <col min="10250" max="10250" width="14.69921875" style="15" bestFit="1" customWidth="1"/>
    <col min="10251" max="10251" width="21.3984375" style="15" bestFit="1" customWidth="1"/>
    <col min="10252" max="10252" width="14.69921875" style="15" bestFit="1" customWidth="1"/>
    <col min="10253" max="10253" width="21.3984375" style="15" bestFit="1" customWidth="1"/>
    <col min="10254" max="10254" width="14.69921875" style="15" bestFit="1" customWidth="1"/>
    <col min="10255" max="10255" width="21.3984375" style="15" bestFit="1" customWidth="1"/>
    <col min="10256" max="10256" width="14.69921875" style="15" bestFit="1" customWidth="1"/>
    <col min="10257" max="10257" width="21.3984375" style="15" bestFit="1" customWidth="1"/>
    <col min="10258" max="10258" width="14.69921875" style="15" bestFit="1" customWidth="1"/>
    <col min="10259" max="10259" width="21.3984375" style="15" bestFit="1" customWidth="1"/>
    <col min="10260" max="10260" width="16.59765625" style="15" bestFit="1" customWidth="1"/>
    <col min="10261" max="10261" width="14.09765625" style="15" bestFit="1" customWidth="1"/>
    <col min="10262" max="10262" width="16.59765625" style="15" bestFit="1" customWidth="1"/>
    <col min="10263" max="10263" width="14.09765625" style="15" bestFit="1" customWidth="1"/>
    <col min="10264" max="10264" width="14.3984375" style="15" bestFit="1" customWidth="1"/>
    <col min="10265" max="10265" width="14.59765625" style="15" customWidth="1"/>
    <col min="10266" max="10266" width="13.8984375" style="15" bestFit="1" customWidth="1"/>
    <col min="10267" max="10267" width="14.59765625" style="15" customWidth="1"/>
    <col min="10268" max="10504" width="9" style="15"/>
    <col min="10505" max="10505" width="14.09765625" style="15" customWidth="1"/>
    <col min="10506" max="10506" width="14.69921875" style="15" bestFit="1" customWidth="1"/>
    <col min="10507" max="10507" width="21.3984375" style="15" bestFit="1" customWidth="1"/>
    <col min="10508" max="10508" width="14.69921875" style="15" bestFit="1" customWidth="1"/>
    <col min="10509" max="10509" width="21.3984375" style="15" bestFit="1" customWidth="1"/>
    <col min="10510" max="10510" width="14.69921875" style="15" bestFit="1" customWidth="1"/>
    <col min="10511" max="10511" width="21.3984375" style="15" bestFit="1" customWidth="1"/>
    <col min="10512" max="10512" width="14.69921875" style="15" bestFit="1" customWidth="1"/>
    <col min="10513" max="10513" width="21.3984375" style="15" bestFit="1" customWidth="1"/>
    <col min="10514" max="10514" width="14.69921875" style="15" bestFit="1" customWidth="1"/>
    <col min="10515" max="10515" width="21.3984375" style="15" bestFit="1" customWidth="1"/>
    <col min="10516" max="10516" width="16.59765625" style="15" bestFit="1" customWidth="1"/>
    <col min="10517" max="10517" width="14.09765625" style="15" bestFit="1" customWidth="1"/>
    <col min="10518" max="10518" width="16.59765625" style="15" bestFit="1" customWidth="1"/>
    <col min="10519" max="10519" width="14.09765625" style="15" bestFit="1" customWidth="1"/>
    <col min="10520" max="10520" width="14.3984375" style="15" bestFit="1" customWidth="1"/>
    <col min="10521" max="10521" width="14.59765625" style="15" customWidth="1"/>
    <col min="10522" max="10522" width="13.8984375" style="15" bestFit="1" customWidth="1"/>
    <col min="10523" max="10523" width="14.59765625" style="15" customWidth="1"/>
    <col min="10524" max="10760" width="9" style="15"/>
    <col min="10761" max="10761" width="14.09765625" style="15" customWidth="1"/>
    <col min="10762" max="10762" width="14.69921875" style="15" bestFit="1" customWidth="1"/>
    <col min="10763" max="10763" width="21.3984375" style="15" bestFit="1" customWidth="1"/>
    <col min="10764" max="10764" width="14.69921875" style="15" bestFit="1" customWidth="1"/>
    <col min="10765" max="10765" width="21.3984375" style="15" bestFit="1" customWidth="1"/>
    <col min="10766" max="10766" width="14.69921875" style="15" bestFit="1" customWidth="1"/>
    <col min="10767" max="10767" width="21.3984375" style="15" bestFit="1" customWidth="1"/>
    <col min="10768" max="10768" width="14.69921875" style="15" bestFit="1" customWidth="1"/>
    <col min="10769" max="10769" width="21.3984375" style="15" bestFit="1" customWidth="1"/>
    <col min="10770" max="10770" width="14.69921875" style="15" bestFit="1" customWidth="1"/>
    <col min="10771" max="10771" width="21.3984375" style="15" bestFit="1" customWidth="1"/>
    <col min="10772" max="10772" width="16.59765625" style="15" bestFit="1" customWidth="1"/>
    <col min="10773" max="10773" width="14.09765625" style="15" bestFit="1" customWidth="1"/>
    <col min="10774" max="10774" width="16.59765625" style="15" bestFit="1" customWidth="1"/>
    <col min="10775" max="10775" width="14.09765625" style="15" bestFit="1" customWidth="1"/>
    <col min="10776" max="10776" width="14.3984375" style="15" bestFit="1" customWidth="1"/>
    <col min="10777" max="10777" width="14.59765625" style="15" customWidth="1"/>
    <col min="10778" max="10778" width="13.8984375" style="15" bestFit="1" customWidth="1"/>
    <col min="10779" max="10779" width="14.59765625" style="15" customWidth="1"/>
    <col min="10780" max="11016" width="9" style="15"/>
    <col min="11017" max="11017" width="14.09765625" style="15" customWidth="1"/>
    <col min="11018" max="11018" width="14.69921875" style="15" bestFit="1" customWidth="1"/>
    <col min="11019" max="11019" width="21.3984375" style="15" bestFit="1" customWidth="1"/>
    <col min="11020" max="11020" width="14.69921875" style="15" bestFit="1" customWidth="1"/>
    <col min="11021" max="11021" width="21.3984375" style="15" bestFit="1" customWidth="1"/>
    <col min="11022" max="11022" width="14.69921875" style="15" bestFit="1" customWidth="1"/>
    <col min="11023" max="11023" width="21.3984375" style="15" bestFit="1" customWidth="1"/>
    <col min="11024" max="11024" width="14.69921875" style="15" bestFit="1" customWidth="1"/>
    <col min="11025" max="11025" width="21.3984375" style="15" bestFit="1" customWidth="1"/>
    <col min="11026" max="11026" width="14.69921875" style="15" bestFit="1" customWidth="1"/>
    <col min="11027" max="11027" width="21.3984375" style="15" bestFit="1" customWidth="1"/>
    <col min="11028" max="11028" width="16.59765625" style="15" bestFit="1" customWidth="1"/>
    <col min="11029" max="11029" width="14.09765625" style="15" bestFit="1" customWidth="1"/>
    <col min="11030" max="11030" width="16.59765625" style="15" bestFit="1" customWidth="1"/>
    <col min="11031" max="11031" width="14.09765625" style="15" bestFit="1" customWidth="1"/>
    <col min="11032" max="11032" width="14.3984375" style="15" bestFit="1" customWidth="1"/>
    <col min="11033" max="11033" width="14.59765625" style="15" customWidth="1"/>
    <col min="11034" max="11034" width="13.8984375" style="15" bestFit="1" customWidth="1"/>
    <col min="11035" max="11035" width="14.59765625" style="15" customWidth="1"/>
    <col min="11036" max="11272" width="9" style="15"/>
    <col min="11273" max="11273" width="14.09765625" style="15" customWidth="1"/>
    <col min="11274" max="11274" width="14.69921875" style="15" bestFit="1" customWidth="1"/>
    <col min="11275" max="11275" width="21.3984375" style="15" bestFit="1" customWidth="1"/>
    <col min="11276" max="11276" width="14.69921875" style="15" bestFit="1" customWidth="1"/>
    <col min="11277" max="11277" width="21.3984375" style="15" bestFit="1" customWidth="1"/>
    <col min="11278" max="11278" width="14.69921875" style="15" bestFit="1" customWidth="1"/>
    <col min="11279" max="11279" width="21.3984375" style="15" bestFit="1" customWidth="1"/>
    <col min="11280" max="11280" width="14.69921875" style="15" bestFit="1" customWidth="1"/>
    <col min="11281" max="11281" width="21.3984375" style="15" bestFit="1" customWidth="1"/>
    <col min="11282" max="11282" width="14.69921875" style="15" bestFit="1" customWidth="1"/>
    <col min="11283" max="11283" width="21.3984375" style="15" bestFit="1" customWidth="1"/>
    <col min="11284" max="11284" width="16.59765625" style="15" bestFit="1" customWidth="1"/>
    <col min="11285" max="11285" width="14.09765625" style="15" bestFit="1" customWidth="1"/>
    <col min="11286" max="11286" width="16.59765625" style="15" bestFit="1" customWidth="1"/>
    <col min="11287" max="11287" width="14.09765625" style="15" bestFit="1" customWidth="1"/>
    <col min="11288" max="11288" width="14.3984375" style="15" bestFit="1" customWidth="1"/>
    <col min="11289" max="11289" width="14.59765625" style="15" customWidth="1"/>
    <col min="11290" max="11290" width="13.8984375" style="15" bestFit="1" customWidth="1"/>
    <col min="11291" max="11291" width="14.59765625" style="15" customWidth="1"/>
    <col min="11292" max="11528" width="9" style="15"/>
    <col min="11529" max="11529" width="14.09765625" style="15" customWidth="1"/>
    <col min="11530" max="11530" width="14.69921875" style="15" bestFit="1" customWidth="1"/>
    <col min="11531" max="11531" width="21.3984375" style="15" bestFit="1" customWidth="1"/>
    <col min="11532" max="11532" width="14.69921875" style="15" bestFit="1" customWidth="1"/>
    <col min="11533" max="11533" width="21.3984375" style="15" bestFit="1" customWidth="1"/>
    <col min="11534" max="11534" width="14.69921875" style="15" bestFit="1" customWidth="1"/>
    <col min="11535" max="11535" width="21.3984375" style="15" bestFit="1" customWidth="1"/>
    <col min="11536" max="11536" width="14.69921875" style="15" bestFit="1" customWidth="1"/>
    <col min="11537" max="11537" width="21.3984375" style="15" bestFit="1" customWidth="1"/>
    <col min="11538" max="11538" width="14.69921875" style="15" bestFit="1" customWidth="1"/>
    <col min="11539" max="11539" width="21.3984375" style="15" bestFit="1" customWidth="1"/>
    <col min="11540" max="11540" width="16.59765625" style="15" bestFit="1" customWidth="1"/>
    <col min="11541" max="11541" width="14.09765625" style="15" bestFit="1" customWidth="1"/>
    <col min="11542" max="11542" width="16.59765625" style="15" bestFit="1" customWidth="1"/>
    <col min="11543" max="11543" width="14.09765625" style="15" bestFit="1" customWidth="1"/>
    <col min="11544" max="11544" width="14.3984375" style="15" bestFit="1" customWidth="1"/>
    <col min="11545" max="11545" width="14.59765625" style="15" customWidth="1"/>
    <col min="11546" max="11546" width="13.8984375" style="15" bestFit="1" customWidth="1"/>
    <col min="11547" max="11547" width="14.59765625" style="15" customWidth="1"/>
    <col min="11548" max="11784" width="9" style="15"/>
    <col min="11785" max="11785" width="14.09765625" style="15" customWidth="1"/>
    <col min="11786" max="11786" width="14.69921875" style="15" bestFit="1" customWidth="1"/>
    <col min="11787" max="11787" width="21.3984375" style="15" bestFit="1" customWidth="1"/>
    <col min="11788" max="11788" width="14.69921875" style="15" bestFit="1" customWidth="1"/>
    <col min="11789" max="11789" width="21.3984375" style="15" bestFit="1" customWidth="1"/>
    <col min="11790" max="11790" width="14.69921875" style="15" bestFit="1" customWidth="1"/>
    <col min="11791" max="11791" width="21.3984375" style="15" bestFit="1" customWidth="1"/>
    <col min="11792" max="11792" width="14.69921875" style="15" bestFit="1" customWidth="1"/>
    <col min="11793" max="11793" width="21.3984375" style="15" bestFit="1" customWidth="1"/>
    <col min="11794" max="11794" width="14.69921875" style="15" bestFit="1" customWidth="1"/>
    <col min="11795" max="11795" width="21.3984375" style="15" bestFit="1" customWidth="1"/>
    <col min="11796" max="11796" width="16.59765625" style="15" bestFit="1" customWidth="1"/>
    <col min="11797" max="11797" width="14.09765625" style="15" bestFit="1" customWidth="1"/>
    <col min="11798" max="11798" width="16.59765625" style="15" bestFit="1" customWidth="1"/>
    <col min="11799" max="11799" width="14.09765625" style="15" bestFit="1" customWidth="1"/>
    <col min="11800" max="11800" width="14.3984375" style="15" bestFit="1" customWidth="1"/>
    <col min="11801" max="11801" width="14.59765625" style="15" customWidth="1"/>
    <col min="11802" max="11802" width="13.8984375" style="15" bestFit="1" customWidth="1"/>
    <col min="11803" max="11803" width="14.59765625" style="15" customWidth="1"/>
    <col min="11804" max="12040" width="9" style="15"/>
    <col min="12041" max="12041" width="14.09765625" style="15" customWidth="1"/>
    <col min="12042" max="12042" width="14.69921875" style="15" bestFit="1" customWidth="1"/>
    <col min="12043" max="12043" width="21.3984375" style="15" bestFit="1" customWidth="1"/>
    <col min="12044" max="12044" width="14.69921875" style="15" bestFit="1" customWidth="1"/>
    <col min="12045" max="12045" width="21.3984375" style="15" bestFit="1" customWidth="1"/>
    <col min="12046" max="12046" width="14.69921875" style="15" bestFit="1" customWidth="1"/>
    <col min="12047" max="12047" width="21.3984375" style="15" bestFit="1" customWidth="1"/>
    <col min="12048" max="12048" width="14.69921875" style="15" bestFit="1" customWidth="1"/>
    <col min="12049" max="12049" width="21.3984375" style="15" bestFit="1" customWidth="1"/>
    <col min="12050" max="12050" width="14.69921875" style="15" bestFit="1" customWidth="1"/>
    <col min="12051" max="12051" width="21.3984375" style="15" bestFit="1" customWidth="1"/>
    <col min="12052" max="12052" width="16.59765625" style="15" bestFit="1" customWidth="1"/>
    <col min="12053" max="12053" width="14.09765625" style="15" bestFit="1" customWidth="1"/>
    <col min="12054" max="12054" width="16.59765625" style="15" bestFit="1" customWidth="1"/>
    <col min="12055" max="12055" width="14.09765625" style="15" bestFit="1" customWidth="1"/>
    <col min="12056" max="12056" width="14.3984375" style="15" bestFit="1" customWidth="1"/>
    <col min="12057" max="12057" width="14.59765625" style="15" customWidth="1"/>
    <col min="12058" max="12058" width="13.8984375" style="15" bestFit="1" customWidth="1"/>
    <col min="12059" max="12059" width="14.59765625" style="15" customWidth="1"/>
    <col min="12060" max="12296" width="9" style="15"/>
    <col min="12297" max="12297" width="14.09765625" style="15" customWidth="1"/>
    <col min="12298" max="12298" width="14.69921875" style="15" bestFit="1" customWidth="1"/>
    <col min="12299" max="12299" width="21.3984375" style="15" bestFit="1" customWidth="1"/>
    <col min="12300" max="12300" width="14.69921875" style="15" bestFit="1" customWidth="1"/>
    <col min="12301" max="12301" width="21.3984375" style="15" bestFit="1" customWidth="1"/>
    <col min="12302" max="12302" width="14.69921875" style="15" bestFit="1" customWidth="1"/>
    <col min="12303" max="12303" width="21.3984375" style="15" bestFit="1" customWidth="1"/>
    <col min="12304" max="12304" width="14.69921875" style="15" bestFit="1" customWidth="1"/>
    <col min="12305" max="12305" width="21.3984375" style="15" bestFit="1" customWidth="1"/>
    <col min="12306" max="12306" width="14.69921875" style="15" bestFit="1" customWidth="1"/>
    <col min="12307" max="12307" width="21.3984375" style="15" bestFit="1" customWidth="1"/>
    <col min="12308" max="12308" width="16.59765625" style="15" bestFit="1" customWidth="1"/>
    <col min="12309" max="12309" width="14.09765625" style="15" bestFit="1" customWidth="1"/>
    <col min="12310" max="12310" width="16.59765625" style="15" bestFit="1" customWidth="1"/>
    <col min="12311" max="12311" width="14.09765625" style="15" bestFit="1" customWidth="1"/>
    <col min="12312" max="12312" width="14.3984375" style="15" bestFit="1" customWidth="1"/>
    <col min="12313" max="12313" width="14.59765625" style="15" customWidth="1"/>
    <col min="12314" max="12314" width="13.8984375" style="15" bestFit="1" customWidth="1"/>
    <col min="12315" max="12315" width="14.59765625" style="15" customWidth="1"/>
    <col min="12316" max="12552" width="9" style="15"/>
    <col min="12553" max="12553" width="14.09765625" style="15" customWidth="1"/>
    <col min="12554" max="12554" width="14.69921875" style="15" bestFit="1" customWidth="1"/>
    <col min="12555" max="12555" width="21.3984375" style="15" bestFit="1" customWidth="1"/>
    <col min="12556" max="12556" width="14.69921875" style="15" bestFit="1" customWidth="1"/>
    <col min="12557" max="12557" width="21.3984375" style="15" bestFit="1" customWidth="1"/>
    <col min="12558" max="12558" width="14.69921875" style="15" bestFit="1" customWidth="1"/>
    <col min="12559" max="12559" width="21.3984375" style="15" bestFit="1" customWidth="1"/>
    <col min="12560" max="12560" width="14.69921875" style="15" bestFit="1" customWidth="1"/>
    <col min="12561" max="12561" width="21.3984375" style="15" bestFit="1" customWidth="1"/>
    <col min="12562" max="12562" width="14.69921875" style="15" bestFit="1" customWidth="1"/>
    <col min="12563" max="12563" width="21.3984375" style="15" bestFit="1" customWidth="1"/>
    <col min="12564" max="12564" width="16.59765625" style="15" bestFit="1" customWidth="1"/>
    <col min="12565" max="12565" width="14.09765625" style="15" bestFit="1" customWidth="1"/>
    <col min="12566" max="12566" width="16.59765625" style="15" bestFit="1" customWidth="1"/>
    <col min="12567" max="12567" width="14.09765625" style="15" bestFit="1" customWidth="1"/>
    <col min="12568" max="12568" width="14.3984375" style="15" bestFit="1" customWidth="1"/>
    <col min="12569" max="12569" width="14.59765625" style="15" customWidth="1"/>
    <col min="12570" max="12570" width="13.8984375" style="15" bestFit="1" customWidth="1"/>
    <col min="12571" max="12571" width="14.59765625" style="15" customWidth="1"/>
    <col min="12572" max="12808" width="9" style="15"/>
    <col min="12809" max="12809" width="14.09765625" style="15" customWidth="1"/>
    <col min="12810" max="12810" width="14.69921875" style="15" bestFit="1" customWidth="1"/>
    <col min="12811" max="12811" width="21.3984375" style="15" bestFit="1" customWidth="1"/>
    <col min="12812" max="12812" width="14.69921875" style="15" bestFit="1" customWidth="1"/>
    <col min="12813" max="12813" width="21.3984375" style="15" bestFit="1" customWidth="1"/>
    <col min="12814" max="12814" width="14.69921875" style="15" bestFit="1" customWidth="1"/>
    <col min="12815" max="12815" width="21.3984375" style="15" bestFit="1" customWidth="1"/>
    <col min="12816" max="12816" width="14.69921875" style="15" bestFit="1" customWidth="1"/>
    <col min="12817" max="12817" width="21.3984375" style="15" bestFit="1" customWidth="1"/>
    <col min="12818" max="12818" width="14.69921875" style="15" bestFit="1" customWidth="1"/>
    <col min="12819" max="12819" width="21.3984375" style="15" bestFit="1" customWidth="1"/>
    <col min="12820" max="12820" width="16.59765625" style="15" bestFit="1" customWidth="1"/>
    <col min="12821" max="12821" width="14.09765625" style="15" bestFit="1" customWidth="1"/>
    <col min="12822" max="12822" width="16.59765625" style="15" bestFit="1" customWidth="1"/>
    <col min="12823" max="12823" width="14.09765625" style="15" bestFit="1" customWidth="1"/>
    <col min="12824" max="12824" width="14.3984375" style="15" bestFit="1" customWidth="1"/>
    <col min="12825" max="12825" width="14.59765625" style="15" customWidth="1"/>
    <col min="12826" max="12826" width="13.8984375" style="15" bestFit="1" customWidth="1"/>
    <col min="12827" max="12827" width="14.59765625" style="15" customWidth="1"/>
    <col min="12828" max="13064" width="9" style="15"/>
    <col min="13065" max="13065" width="14.09765625" style="15" customWidth="1"/>
    <col min="13066" max="13066" width="14.69921875" style="15" bestFit="1" customWidth="1"/>
    <col min="13067" max="13067" width="21.3984375" style="15" bestFit="1" customWidth="1"/>
    <col min="13068" max="13068" width="14.69921875" style="15" bestFit="1" customWidth="1"/>
    <col min="13069" max="13069" width="21.3984375" style="15" bestFit="1" customWidth="1"/>
    <col min="13070" max="13070" width="14.69921875" style="15" bestFit="1" customWidth="1"/>
    <col min="13071" max="13071" width="21.3984375" style="15" bestFit="1" customWidth="1"/>
    <col min="13072" max="13072" width="14.69921875" style="15" bestFit="1" customWidth="1"/>
    <col min="13073" max="13073" width="21.3984375" style="15" bestFit="1" customWidth="1"/>
    <col min="13074" max="13074" width="14.69921875" style="15" bestFit="1" customWidth="1"/>
    <col min="13075" max="13075" width="21.3984375" style="15" bestFit="1" customWidth="1"/>
    <col min="13076" max="13076" width="16.59765625" style="15" bestFit="1" customWidth="1"/>
    <col min="13077" max="13077" width="14.09765625" style="15" bestFit="1" customWidth="1"/>
    <col min="13078" max="13078" width="16.59765625" style="15" bestFit="1" customWidth="1"/>
    <col min="13079" max="13079" width="14.09765625" style="15" bestFit="1" customWidth="1"/>
    <col min="13080" max="13080" width="14.3984375" style="15" bestFit="1" customWidth="1"/>
    <col min="13081" max="13081" width="14.59765625" style="15" customWidth="1"/>
    <col min="13082" max="13082" width="13.8984375" style="15" bestFit="1" customWidth="1"/>
    <col min="13083" max="13083" width="14.59765625" style="15" customWidth="1"/>
    <col min="13084" max="13320" width="9" style="15"/>
    <col min="13321" max="13321" width="14.09765625" style="15" customWidth="1"/>
    <col min="13322" max="13322" width="14.69921875" style="15" bestFit="1" customWidth="1"/>
    <col min="13323" max="13323" width="21.3984375" style="15" bestFit="1" customWidth="1"/>
    <col min="13324" max="13324" width="14.69921875" style="15" bestFit="1" customWidth="1"/>
    <col min="13325" max="13325" width="21.3984375" style="15" bestFit="1" customWidth="1"/>
    <col min="13326" max="13326" width="14.69921875" style="15" bestFit="1" customWidth="1"/>
    <col min="13327" max="13327" width="21.3984375" style="15" bestFit="1" customWidth="1"/>
    <col min="13328" max="13328" width="14.69921875" style="15" bestFit="1" customWidth="1"/>
    <col min="13329" max="13329" width="21.3984375" style="15" bestFit="1" customWidth="1"/>
    <col min="13330" max="13330" width="14.69921875" style="15" bestFit="1" customWidth="1"/>
    <col min="13331" max="13331" width="21.3984375" style="15" bestFit="1" customWidth="1"/>
    <col min="13332" max="13332" width="16.59765625" style="15" bestFit="1" customWidth="1"/>
    <col min="13333" max="13333" width="14.09765625" style="15" bestFit="1" customWidth="1"/>
    <col min="13334" max="13334" width="16.59765625" style="15" bestFit="1" customWidth="1"/>
    <col min="13335" max="13335" width="14.09765625" style="15" bestFit="1" customWidth="1"/>
    <col min="13336" max="13336" width="14.3984375" style="15" bestFit="1" customWidth="1"/>
    <col min="13337" max="13337" width="14.59765625" style="15" customWidth="1"/>
    <col min="13338" max="13338" width="13.8984375" style="15" bestFit="1" customWidth="1"/>
    <col min="13339" max="13339" width="14.59765625" style="15" customWidth="1"/>
    <col min="13340" max="13576" width="9" style="15"/>
    <col min="13577" max="13577" width="14.09765625" style="15" customWidth="1"/>
    <col min="13578" max="13578" width="14.69921875" style="15" bestFit="1" customWidth="1"/>
    <col min="13579" max="13579" width="21.3984375" style="15" bestFit="1" customWidth="1"/>
    <col min="13580" max="13580" width="14.69921875" style="15" bestFit="1" customWidth="1"/>
    <col min="13581" max="13581" width="21.3984375" style="15" bestFit="1" customWidth="1"/>
    <col min="13582" max="13582" width="14.69921875" style="15" bestFit="1" customWidth="1"/>
    <col min="13583" max="13583" width="21.3984375" style="15" bestFit="1" customWidth="1"/>
    <col min="13584" max="13584" width="14.69921875" style="15" bestFit="1" customWidth="1"/>
    <col min="13585" max="13585" width="21.3984375" style="15" bestFit="1" customWidth="1"/>
    <col min="13586" max="13586" width="14.69921875" style="15" bestFit="1" customWidth="1"/>
    <col min="13587" max="13587" width="21.3984375" style="15" bestFit="1" customWidth="1"/>
    <col min="13588" max="13588" width="16.59765625" style="15" bestFit="1" customWidth="1"/>
    <col min="13589" max="13589" width="14.09765625" style="15" bestFit="1" customWidth="1"/>
    <col min="13590" max="13590" width="16.59765625" style="15" bestFit="1" customWidth="1"/>
    <col min="13591" max="13591" width="14.09765625" style="15" bestFit="1" customWidth="1"/>
    <col min="13592" max="13592" width="14.3984375" style="15" bestFit="1" customWidth="1"/>
    <col min="13593" max="13593" width="14.59765625" style="15" customWidth="1"/>
    <col min="13594" max="13594" width="13.8984375" style="15" bestFit="1" customWidth="1"/>
    <col min="13595" max="13595" width="14.59765625" style="15" customWidth="1"/>
    <col min="13596" max="13832" width="9" style="15"/>
    <col min="13833" max="13833" width="14.09765625" style="15" customWidth="1"/>
    <col min="13834" max="13834" width="14.69921875" style="15" bestFit="1" customWidth="1"/>
    <col min="13835" max="13835" width="21.3984375" style="15" bestFit="1" customWidth="1"/>
    <col min="13836" max="13836" width="14.69921875" style="15" bestFit="1" customWidth="1"/>
    <col min="13837" max="13837" width="21.3984375" style="15" bestFit="1" customWidth="1"/>
    <col min="13838" max="13838" width="14.69921875" style="15" bestFit="1" customWidth="1"/>
    <col min="13839" max="13839" width="21.3984375" style="15" bestFit="1" customWidth="1"/>
    <col min="13840" max="13840" width="14.69921875" style="15" bestFit="1" customWidth="1"/>
    <col min="13841" max="13841" width="21.3984375" style="15" bestFit="1" customWidth="1"/>
    <col min="13842" max="13842" width="14.69921875" style="15" bestFit="1" customWidth="1"/>
    <col min="13843" max="13843" width="21.3984375" style="15" bestFit="1" customWidth="1"/>
    <col min="13844" max="13844" width="16.59765625" style="15" bestFit="1" customWidth="1"/>
    <col min="13845" max="13845" width="14.09765625" style="15" bestFit="1" customWidth="1"/>
    <col min="13846" max="13846" width="16.59765625" style="15" bestFit="1" customWidth="1"/>
    <col min="13847" max="13847" width="14.09765625" style="15" bestFit="1" customWidth="1"/>
    <col min="13848" max="13848" width="14.3984375" style="15" bestFit="1" customWidth="1"/>
    <col min="13849" max="13849" width="14.59765625" style="15" customWidth="1"/>
    <col min="13850" max="13850" width="13.8984375" style="15" bestFit="1" customWidth="1"/>
    <col min="13851" max="13851" width="14.59765625" style="15" customWidth="1"/>
    <col min="13852" max="14088" width="9" style="15"/>
    <col min="14089" max="14089" width="14.09765625" style="15" customWidth="1"/>
    <col min="14090" max="14090" width="14.69921875" style="15" bestFit="1" customWidth="1"/>
    <col min="14091" max="14091" width="21.3984375" style="15" bestFit="1" customWidth="1"/>
    <col min="14092" max="14092" width="14.69921875" style="15" bestFit="1" customWidth="1"/>
    <col min="14093" max="14093" width="21.3984375" style="15" bestFit="1" customWidth="1"/>
    <col min="14094" max="14094" width="14.69921875" style="15" bestFit="1" customWidth="1"/>
    <col min="14095" max="14095" width="21.3984375" style="15" bestFit="1" customWidth="1"/>
    <col min="14096" max="14096" width="14.69921875" style="15" bestFit="1" customWidth="1"/>
    <col min="14097" max="14097" width="21.3984375" style="15" bestFit="1" customWidth="1"/>
    <col min="14098" max="14098" width="14.69921875" style="15" bestFit="1" customWidth="1"/>
    <col min="14099" max="14099" width="21.3984375" style="15" bestFit="1" customWidth="1"/>
    <col min="14100" max="14100" width="16.59765625" style="15" bestFit="1" customWidth="1"/>
    <col min="14101" max="14101" width="14.09765625" style="15" bestFit="1" customWidth="1"/>
    <col min="14102" max="14102" width="16.59765625" style="15" bestFit="1" customWidth="1"/>
    <col min="14103" max="14103" width="14.09765625" style="15" bestFit="1" customWidth="1"/>
    <col min="14104" max="14104" width="14.3984375" style="15" bestFit="1" customWidth="1"/>
    <col min="14105" max="14105" width="14.59765625" style="15" customWidth="1"/>
    <col min="14106" max="14106" width="13.8984375" style="15" bestFit="1" customWidth="1"/>
    <col min="14107" max="14107" width="14.59765625" style="15" customWidth="1"/>
    <col min="14108" max="14344" width="9" style="15"/>
    <col min="14345" max="14345" width="14.09765625" style="15" customWidth="1"/>
    <col min="14346" max="14346" width="14.69921875" style="15" bestFit="1" customWidth="1"/>
    <col min="14347" max="14347" width="21.3984375" style="15" bestFit="1" customWidth="1"/>
    <col min="14348" max="14348" width="14.69921875" style="15" bestFit="1" customWidth="1"/>
    <col min="14349" max="14349" width="21.3984375" style="15" bestFit="1" customWidth="1"/>
    <col min="14350" max="14350" width="14.69921875" style="15" bestFit="1" customWidth="1"/>
    <col min="14351" max="14351" width="21.3984375" style="15" bestFit="1" customWidth="1"/>
    <col min="14352" max="14352" width="14.69921875" style="15" bestFit="1" customWidth="1"/>
    <col min="14353" max="14353" width="21.3984375" style="15" bestFit="1" customWidth="1"/>
    <col min="14354" max="14354" width="14.69921875" style="15" bestFit="1" customWidth="1"/>
    <col min="14355" max="14355" width="21.3984375" style="15" bestFit="1" customWidth="1"/>
    <col min="14356" max="14356" width="16.59765625" style="15" bestFit="1" customWidth="1"/>
    <col min="14357" max="14357" width="14.09765625" style="15" bestFit="1" customWidth="1"/>
    <col min="14358" max="14358" width="16.59765625" style="15" bestFit="1" customWidth="1"/>
    <col min="14359" max="14359" width="14.09765625" style="15" bestFit="1" customWidth="1"/>
    <col min="14360" max="14360" width="14.3984375" style="15" bestFit="1" customWidth="1"/>
    <col min="14361" max="14361" width="14.59765625" style="15" customWidth="1"/>
    <col min="14362" max="14362" width="13.8984375" style="15" bestFit="1" customWidth="1"/>
    <col min="14363" max="14363" width="14.59765625" style="15" customWidth="1"/>
    <col min="14364" max="14600" width="9" style="15"/>
    <col min="14601" max="14601" width="14.09765625" style="15" customWidth="1"/>
    <col min="14602" max="14602" width="14.69921875" style="15" bestFit="1" customWidth="1"/>
    <col min="14603" max="14603" width="21.3984375" style="15" bestFit="1" customWidth="1"/>
    <col min="14604" max="14604" width="14.69921875" style="15" bestFit="1" customWidth="1"/>
    <col min="14605" max="14605" width="21.3984375" style="15" bestFit="1" customWidth="1"/>
    <col min="14606" max="14606" width="14.69921875" style="15" bestFit="1" customWidth="1"/>
    <col min="14607" max="14607" width="21.3984375" style="15" bestFit="1" customWidth="1"/>
    <col min="14608" max="14608" width="14.69921875" style="15" bestFit="1" customWidth="1"/>
    <col min="14609" max="14609" width="21.3984375" style="15" bestFit="1" customWidth="1"/>
    <col min="14610" max="14610" width="14.69921875" style="15" bestFit="1" customWidth="1"/>
    <col min="14611" max="14611" width="21.3984375" style="15" bestFit="1" customWidth="1"/>
    <col min="14612" max="14612" width="16.59765625" style="15" bestFit="1" customWidth="1"/>
    <col min="14613" max="14613" width="14.09765625" style="15" bestFit="1" customWidth="1"/>
    <col min="14614" max="14614" width="16.59765625" style="15" bestFit="1" customWidth="1"/>
    <col min="14615" max="14615" width="14.09765625" style="15" bestFit="1" customWidth="1"/>
    <col min="14616" max="14616" width="14.3984375" style="15" bestFit="1" customWidth="1"/>
    <col min="14617" max="14617" width="14.59765625" style="15" customWidth="1"/>
    <col min="14618" max="14618" width="13.8984375" style="15" bestFit="1" customWidth="1"/>
    <col min="14619" max="14619" width="14.59765625" style="15" customWidth="1"/>
    <col min="14620" max="14856" width="9" style="15"/>
    <col min="14857" max="14857" width="14.09765625" style="15" customWidth="1"/>
    <col min="14858" max="14858" width="14.69921875" style="15" bestFit="1" customWidth="1"/>
    <col min="14859" max="14859" width="21.3984375" style="15" bestFit="1" customWidth="1"/>
    <col min="14860" max="14860" width="14.69921875" style="15" bestFit="1" customWidth="1"/>
    <col min="14861" max="14861" width="21.3984375" style="15" bestFit="1" customWidth="1"/>
    <col min="14862" max="14862" width="14.69921875" style="15" bestFit="1" customWidth="1"/>
    <col min="14863" max="14863" width="21.3984375" style="15" bestFit="1" customWidth="1"/>
    <col min="14864" max="14864" width="14.69921875" style="15" bestFit="1" customWidth="1"/>
    <col min="14865" max="14865" width="21.3984375" style="15" bestFit="1" customWidth="1"/>
    <col min="14866" max="14866" width="14.69921875" style="15" bestFit="1" customWidth="1"/>
    <col min="14867" max="14867" width="21.3984375" style="15" bestFit="1" customWidth="1"/>
    <col min="14868" max="14868" width="16.59765625" style="15" bestFit="1" customWidth="1"/>
    <col min="14869" max="14869" width="14.09765625" style="15" bestFit="1" customWidth="1"/>
    <col min="14870" max="14870" width="16.59765625" style="15" bestFit="1" customWidth="1"/>
    <col min="14871" max="14871" width="14.09765625" style="15" bestFit="1" customWidth="1"/>
    <col min="14872" max="14872" width="14.3984375" style="15" bestFit="1" customWidth="1"/>
    <col min="14873" max="14873" width="14.59765625" style="15" customWidth="1"/>
    <col min="14874" max="14874" width="13.8984375" style="15" bestFit="1" customWidth="1"/>
    <col min="14875" max="14875" width="14.59765625" style="15" customWidth="1"/>
    <col min="14876" max="15112" width="9" style="15"/>
    <col min="15113" max="15113" width="14.09765625" style="15" customWidth="1"/>
    <col min="15114" max="15114" width="14.69921875" style="15" bestFit="1" customWidth="1"/>
    <col min="15115" max="15115" width="21.3984375" style="15" bestFit="1" customWidth="1"/>
    <col min="15116" max="15116" width="14.69921875" style="15" bestFit="1" customWidth="1"/>
    <col min="15117" max="15117" width="21.3984375" style="15" bestFit="1" customWidth="1"/>
    <col min="15118" max="15118" width="14.69921875" style="15" bestFit="1" customWidth="1"/>
    <col min="15119" max="15119" width="21.3984375" style="15" bestFit="1" customWidth="1"/>
    <col min="15120" max="15120" width="14.69921875" style="15" bestFit="1" customWidth="1"/>
    <col min="15121" max="15121" width="21.3984375" style="15" bestFit="1" customWidth="1"/>
    <col min="15122" max="15122" width="14.69921875" style="15" bestFit="1" customWidth="1"/>
    <col min="15123" max="15123" width="21.3984375" style="15" bestFit="1" customWidth="1"/>
    <col min="15124" max="15124" width="16.59765625" style="15" bestFit="1" customWidth="1"/>
    <col min="15125" max="15125" width="14.09765625" style="15" bestFit="1" customWidth="1"/>
    <col min="15126" max="15126" width="16.59765625" style="15" bestFit="1" customWidth="1"/>
    <col min="15127" max="15127" width="14.09765625" style="15" bestFit="1" customWidth="1"/>
    <col min="15128" max="15128" width="14.3984375" style="15" bestFit="1" customWidth="1"/>
    <col min="15129" max="15129" width="14.59765625" style="15" customWidth="1"/>
    <col min="15130" max="15130" width="13.8984375" style="15" bestFit="1" customWidth="1"/>
    <col min="15131" max="15131" width="14.59765625" style="15" customWidth="1"/>
    <col min="15132" max="15368" width="9" style="15"/>
    <col min="15369" max="15369" width="14.09765625" style="15" customWidth="1"/>
    <col min="15370" max="15370" width="14.69921875" style="15" bestFit="1" customWidth="1"/>
    <col min="15371" max="15371" width="21.3984375" style="15" bestFit="1" customWidth="1"/>
    <col min="15372" max="15372" width="14.69921875" style="15" bestFit="1" customWidth="1"/>
    <col min="15373" max="15373" width="21.3984375" style="15" bestFit="1" customWidth="1"/>
    <col min="15374" max="15374" width="14.69921875" style="15" bestFit="1" customWidth="1"/>
    <col min="15375" max="15375" width="21.3984375" style="15" bestFit="1" customWidth="1"/>
    <col min="15376" max="15376" width="14.69921875" style="15" bestFit="1" customWidth="1"/>
    <col min="15377" max="15377" width="21.3984375" style="15" bestFit="1" customWidth="1"/>
    <col min="15378" max="15378" width="14.69921875" style="15" bestFit="1" customWidth="1"/>
    <col min="15379" max="15379" width="21.3984375" style="15" bestFit="1" customWidth="1"/>
    <col min="15380" max="15380" width="16.59765625" style="15" bestFit="1" customWidth="1"/>
    <col min="15381" max="15381" width="14.09765625" style="15" bestFit="1" customWidth="1"/>
    <col min="15382" max="15382" width="16.59765625" style="15" bestFit="1" customWidth="1"/>
    <col min="15383" max="15383" width="14.09765625" style="15" bestFit="1" customWidth="1"/>
    <col min="15384" max="15384" width="14.3984375" style="15" bestFit="1" customWidth="1"/>
    <col min="15385" max="15385" width="14.59765625" style="15" customWidth="1"/>
    <col min="15386" max="15386" width="13.8984375" style="15" bestFit="1" customWidth="1"/>
    <col min="15387" max="15387" width="14.59765625" style="15" customWidth="1"/>
    <col min="15388" max="15624" width="9" style="15"/>
    <col min="15625" max="15625" width="14.09765625" style="15" customWidth="1"/>
    <col min="15626" max="15626" width="14.69921875" style="15" bestFit="1" customWidth="1"/>
    <col min="15627" max="15627" width="21.3984375" style="15" bestFit="1" customWidth="1"/>
    <col min="15628" max="15628" width="14.69921875" style="15" bestFit="1" customWidth="1"/>
    <col min="15629" max="15629" width="21.3984375" style="15" bestFit="1" customWidth="1"/>
    <col min="15630" max="15630" width="14.69921875" style="15" bestFit="1" customWidth="1"/>
    <col min="15631" max="15631" width="21.3984375" style="15" bestFit="1" customWidth="1"/>
    <col min="15632" max="15632" width="14.69921875" style="15" bestFit="1" customWidth="1"/>
    <col min="15633" max="15633" width="21.3984375" style="15" bestFit="1" customWidth="1"/>
    <col min="15634" max="15634" width="14.69921875" style="15" bestFit="1" customWidth="1"/>
    <col min="15635" max="15635" width="21.3984375" style="15" bestFit="1" customWidth="1"/>
    <col min="15636" max="15636" width="16.59765625" style="15" bestFit="1" customWidth="1"/>
    <col min="15637" max="15637" width="14.09765625" style="15" bestFit="1" customWidth="1"/>
    <col min="15638" max="15638" width="16.59765625" style="15" bestFit="1" customWidth="1"/>
    <col min="15639" max="15639" width="14.09765625" style="15" bestFit="1" customWidth="1"/>
    <col min="15640" max="15640" width="14.3984375" style="15" bestFit="1" customWidth="1"/>
    <col min="15641" max="15641" width="14.59765625" style="15" customWidth="1"/>
    <col min="15642" max="15642" width="13.8984375" style="15" bestFit="1" customWidth="1"/>
    <col min="15643" max="15643" width="14.59765625" style="15" customWidth="1"/>
    <col min="15644" max="15880" width="9" style="15"/>
    <col min="15881" max="15881" width="14.09765625" style="15" customWidth="1"/>
    <col min="15882" max="15882" width="14.69921875" style="15" bestFit="1" customWidth="1"/>
    <col min="15883" max="15883" width="21.3984375" style="15" bestFit="1" customWidth="1"/>
    <col min="15884" max="15884" width="14.69921875" style="15" bestFit="1" customWidth="1"/>
    <col min="15885" max="15885" width="21.3984375" style="15" bestFit="1" customWidth="1"/>
    <col min="15886" max="15886" width="14.69921875" style="15" bestFit="1" customWidth="1"/>
    <col min="15887" max="15887" width="21.3984375" style="15" bestFit="1" customWidth="1"/>
    <col min="15888" max="15888" width="14.69921875" style="15" bestFit="1" customWidth="1"/>
    <col min="15889" max="15889" width="21.3984375" style="15" bestFit="1" customWidth="1"/>
    <col min="15890" max="15890" width="14.69921875" style="15" bestFit="1" customWidth="1"/>
    <col min="15891" max="15891" width="21.3984375" style="15" bestFit="1" customWidth="1"/>
    <col min="15892" max="15892" width="16.59765625" style="15" bestFit="1" customWidth="1"/>
    <col min="15893" max="15893" width="14.09765625" style="15" bestFit="1" customWidth="1"/>
    <col min="15894" max="15894" width="16.59765625" style="15" bestFit="1" customWidth="1"/>
    <col min="15895" max="15895" width="14.09765625" style="15" bestFit="1" customWidth="1"/>
    <col min="15896" max="15896" width="14.3984375" style="15" bestFit="1" customWidth="1"/>
    <col min="15897" max="15897" width="14.59765625" style="15" customWidth="1"/>
    <col min="15898" max="15898" width="13.8984375" style="15" bestFit="1" customWidth="1"/>
    <col min="15899" max="15899" width="14.59765625" style="15" customWidth="1"/>
    <col min="15900" max="16136" width="9" style="15"/>
    <col min="16137" max="16137" width="14.09765625" style="15" customWidth="1"/>
    <col min="16138" max="16138" width="14.69921875" style="15" bestFit="1" customWidth="1"/>
    <col min="16139" max="16139" width="21.3984375" style="15" bestFit="1" customWidth="1"/>
    <col min="16140" max="16140" width="14.69921875" style="15" bestFit="1" customWidth="1"/>
    <col min="16141" max="16141" width="21.3984375" style="15" bestFit="1" customWidth="1"/>
    <col min="16142" max="16142" width="14.69921875" style="15" bestFit="1" customWidth="1"/>
    <col min="16143" max="16143" width="21.3984375" style="15" bestFit="1" customWidth="1"/>
    <col min="16144" max="16144" width="14.69921875" style="15" bestFit="1" customWidth="1"/>
    <col min="16145" max="16145" width="21.3984375" style="15" bestFit="1" customWidth="1"/>
    <col min="16146" max="16146" width="14.69921875" style="15" bestFit="1" customWidth="1"/>
    <col min="16147" max="16147" width="21.3984375" style="15" bestFit="1" customWidth="1"/>
    <col min="16148" max="16148" width="16.59765625" style="15" bestFit="1" customWidth="1"/>
    <col min="16149" max="16149" width="14.09765625" style="15" bestFit="1" customWidth="1"/>
    <col min="16150" max="16150" width="16.59765625" style="15" bestFit="1" customWidth="1"/>
    <col min="16151" max="16151" width="14.09765625" style="15" bestFit="1" customWidth="1"/>
    <col min="16152" max="16152" width="14.3984375" style="15" bestFit="1" customWidth="1"/>
    <col min="16153" max="16153" width="14.59765625" style="15" customWidth="1"/>
    <col min="16154" max="16154" width="13.8984375" style="15" bestFit="1" customWidth="1"/>
    <col min="16155" max="16155" width="14.59765625" style="15" customWidth="1"/>
    <col min="16156" max="16384" width="9" style="15"/>
  </cols>
  <sheetData>
    <row r="1" spans="1:83" s="418" customFormat="1" ht="53.25" customHeight="1" x14ac:dyDescent="0.25">
      <c r="A1" s="848" t="s">
        <v>893</v>
      </c>
      <c r="AC1" s="848" t="s">
        <v>894</v>
      </c>
      <c r="BE1" s="848" t="s">
        <v>999</v>
      </c>
    </row>
    <row r="2" spans="1:83" s="418" customFormat="1" ht="53.25" customHeight="1" x14ac:dyDescent="0.25">
      <c r="A2" s="570" t="s">
        <v>997</v>
      </c>
      <c r="AC2" s="570" t="s">
        <v>998</v>
      </c>
      <c r="BE2" s="570" t="s">
        <v>1000</v>
      </c>
    </row>
    <row r="3" spans="1:83" ht="25.8" x14ac:dyDescent="0.7">
      <c r="A3" s="14"/>
      <c r="C3" s="16"/>
      <c r="Y3" s="1685" t="s">
        <v>439</v>
      </c>
      <c r="Z3" s="1685"/>
      <c r="AA3" s="1685"/>
      <c r="AC3" s="14"/>
      <c r="AE3" s="16"/>
      <c r="BA3" s="1685" t="s">
        <v>439</v>
      </c>
      <c r="BB3" s="1685"/>
      <c r="BC3" s="1685"/>
      <c r="BE3" s="14"/>
      <c r="BG3" s="16"/>
      <c r="CC3" s="1685" t="s">
        <v>439</v>
      </c>
      <c r="CD3" s="1685"/>
      <c r="CE3" s="1685"/>
    </row>
    <row r="4" spans="1:83" ht="35.25" customHeight="1" x14ac:dyDescent="0.7">
      <c r="A4" s="1699" t="s">
        <v>265</v>
      </c>
      <c r="B4" s="1700" t="s">
        <v>586</v>
      </c>
      <c r="C4" s="1700"/>
      <c r="D4" s="1700"/>
      <c r="E4" s="1700"/>
      <c r="F4" s="1700"/>
      <c r="G4" s="1700"/>
      <c r="H4" s="1700"/>
      <c r="I4" s="1700"/>
      <c r="J4" s="1700"/>
      <c r="K4" s="1700"/>
      <c r="L4" s="1700"/>
      <c r="M4" s="1700"/>
      <c r="N4" s="1700"/>
      <c r="O4" s="1700"/>
      <c r="P4" s="1693" t="s">
        <v>589</v>
      </c>
      <c r="Q4" s="1693"/>
      <c r="R4" s="1693" t="s">
        <v>590</v>
      </c>
      <c r="S4" s="1693"/>
      <c r="T4" s="1693" t="s">
        <v>591</v>
      </c>
      <c r="U4" s="1693"/>
      <c r="V4" s="1693" t="s">
        <v>443</v>
      </c>
      <c r="W4" s="1693"/>
      <c r="X4" s="1701" t="s">
        <v>592</v>
      </c>
      <c r="Y4" s="1701"/>
      <c r="Z4" s="1701"/>
      <c r="AA4" s="1701"/>
      <c r="AC4" s="1699" t="s">
        <v>265</v>
      </c>
      <c r="AD4" s="1700" t="s">
        <v>586</v>
      </c>
      <c r="AE4" s="1700"/>
      <c r="AF4" s="1700"/>
      <c r="AG4" s="1700"/>
      <c r="AH4" s="1700"/>
      <c r="AI4" s="1700"/>
      <c r="AJ4" s="1700"/>
      <c r="AK4" s="1700"/>
      <c r="AL4" s="1700"/>
      <c r="AM4" s="1700"/>
      <c r="AN4" s="1700"/>
      <c r="AO4" s="1700"/>
      <c r="AP4" s="1700"/>
      <c r="AQ4" s="1700"/>
      <c r="AR4" s="1693" t="s">
        <v>589</v>
      </c>
      <c r="AS4" s="1693"/>
      <c r="AT4" s="1693" t="s">
        <v>590</v>
      </c>
      <c r="AU4" s="1693"/>
      <c r="AV4" s="1693" t="s">
        <v>591</v>
      </c>
      <c r="AW4" s="1693"/>
      <c r="AX4" s="1693" t="s">
        <v>443</v>
      </c>
      <c r="AY4" s="1693"/>
      <c r="AZ4" s="1701" t="s">
        <v>592</v>
      </c>
      <c r="BA4" s="1701"/>
      <c r="BB4" s="1701"/>
      <c r="BC4" s="1701"/>
      <c r="BE4" s="1699" t="s">
        <v>265</v>
      </c>
      <c r="BF4" s="1700" t="s">
        <v>586</v>
      </c>
      <c r="BG4" s="1700"/>
      <c r="BH4" s="1700"/>
      <c r="BI4" s="1700"/>
      <c r="BJ4" s="1700"/>
      <c r="BK4" s="1700"/>
      <c r="BL4" s="1700"/>
      <c r="BM4" s="1700"/>
      <c r="BN4" s="1700"/>
      <c r="BO4" s="1700"/>
      <c r="BP4" s="1700"/>
      <c r="BQ4" s="1700"/>
      <c r="BR4" s="1700"/>
      <c r="BS4" s="1700"/>
      <c r="BT4" s="1693" t="s">
        <v>589</v>
      </c>
      <c r="BU4" s="1693"/>
      <c r="BV4" s="1693" t="s">
        <v>590</v>
      </c>
      <c r="BW4" s="1693"/>
      <c r="BX4" s="1693" t="s">
        <v>591</v>
      </c>
      <c r="BY4" s="1693"/>
      <c r="BZ4" s="1693" t="s">
        <v>443</v>
      </c>
      <c r="CA4" s="1693"/>
      <c r="CB4" s="1701" t="s">
        <v>592</v>
      </c>
      <c r="CC4" s="1701"/>
      <c r="CD4" s="1701"/>
      <c r="CE4" s="1701"/>
    </row>
    <row r="5" spans="1:83" s="20" customFormat="1" ht="47.25" customHeight="1" x14ac:dyDescent="0.25">
      <c r="A5" s="1699"/>
      <c r="B5" s="1702" t="s">
        <v>188</v>
      </c>
      <c r="C5" s="1702"/>
      <c r="D5" s="1702"/>
      <c r="E5" s="1702"/>
      <c r="F5" s="1702"/>
      <c r="G5" s="1702"/>
      <c r="H5" s="1702"/>
      <c r="I5" s="1702"/>
      <c r="J5" s="1702"/>
      <c r="K5" s="1703"/>
      <c r="L5" s="1704" t="s">
        <v>193</v>
      </c>
      <c r="M5" s="1705"/>
      <c r="N5" s="1693" t="s">
        <v>194</v>
      </c>
      <c r="O5" s="1693"/>
      <c r="P5" s="1693"/>
      <c r="Q5" s="1693"/>
      <c r="R5" s="1693"/>
      <c r="S5" s="1693"/>
      <c r="T5" s="1693"/>
      <c r="U5" s="1693"/>
      <c r="V5" s="1693"/>
      <c r="W5" s="1693"/>
      <c r="X5" s="1701"/>
      <c r="Y5" s="1701"/>
      <c r="Z5" s="1701"/>
      <c r="AA5" s="1701"/>
      <c r="AC5" s="1699"/>
      <c r="AD5" s="1702" t="s">
        <v>188</v>
      </c>
      <c r="AE5" s="1702"/>
      <c r="AF5" s="1702"/>
      <c r="AG5" s="1702"/>
      <c r="AH5" s="1702"/>
      <c r="AI5" s="1702"/>
      <c r="AJ5" s="1702"/>
      <c r="AK5" s="1702"/>
      <c r="AL5" s="1702"/>
      <c r="AM5" s="1703"/>
      <c r="AN5" s="1704" t="s">
        <v>193</v>
      </c>
      <c r="AO5" s="1705"/>
      <c r="AP5" s="1693" t="s">
        <v>194</v>
      </c>
      <c r="AQ5" s="1693"/>
      <c r="AR5" s="1693"/>
      <c r="AS5" s="1693"/>
      <c r="AT5" s="1693"/>
      <c r="AU5" s="1693"/>
      <c r="AV5" s="1693"/>
      <c r="AW5" s="1693"/>
      <c r="AX5" s="1693"/>
      <c r="AY5" s="1693"/>
      <c r="AZ5" s="1701"/>
      <c r="BA5" s="1701"/>
      <c r="BB5" s="1701"/>
      <c r="BC5" s="1701"/>
      <c r="BE5" s="1699"/>
      <c r="BF5" s="1702" t="s">
        <v>188</v>
      </c>
      <c r="BG5" s="1702"/>
      <c r="BH5" s="1702"/>
      <c r="BI5" s="1702"/>
      <c r="BJ5" s="1702"/>
      <c r="BK5" s="1702"/>
      <c r="BL5" s="1702"/>
      <c r="BM5" s="1702"/>
      <c r="BN5" s="1702"/>
      <c r="BO5" s="1703"/>
      <c r="BP5" s="1704" t="s">
        <v>193</v>
      </c>
      <c r="BQ5" s="1705"/>
      <c r="BR5" s="1693" t="s">
        <v>194</v>
      </c>
      <c r="BS5" s="1693"/>
      <c r="BT5" s="1693"/>
      <c r="BU5" s="1693"/>
      <c r="BV5" s="1693"/>
      <c r="BW5" s="1693"/>
      <c r="BX5" s="1693"/>
      <c r="BY5" s="1693"/>
      <c r="BZ5" s="1693"/>
      <c r="CA5" s="1693"/>
      <c r="CB5" s="1701"/>
      <c r="CC5" s="1701"/>
      <c r="CD5" s="1701"/>
      <c r="CE5" s="1701"/>
    </row>
    <row r="6" spans="1:83" s="17" customFormat="1" ht="35.25" customHeight="1" x14ac:dyDescent="0.85">
      <c r="A6" s="1699"/>
      <c r="B6" s="1706" t="s">
        <v>189</v>
      </c>
      <c r="C6" s="1707"/>
      <c r="D6" s="1696" t="s">
        <v>587</v>
      </c>
      <c r="E6" s="1695"/>
      <c r="F6" s="1696" t="s">
        <v>191</v>
      </c>
      <c r="G6" s="1695"/>
      <c r="H6" s="1696" t="s">
        <v>588</v>
      </c>
      <c r="I6" s="1695"/>
      <c r="J6" s="1696" t="s">
        <v>316</v>
      </c>
      <c r="K6" s="1695"/>
      <c r="L6" s="21" t="s">
        <v>256</v>
      </c>
      <c r="M6" s="21" t="s">
        <v>257</v>
      </c>
      <c r="N6" s="21" t="s">
        <v>256</v>
      </c>
      <c r="O6" s="21" t="s">
        <v>257</v>
      </c>
      <c r="P6" s="21" t="s">
        <v>256</v>
      </c>
      <c r="Q6" s="21" t="s">
        <v>257</v>
      </c>
      <c r="R6" s="21" t="s">
        <v>256</v>
      </c>
      <c r="S6" s="21" t="s">
        <v>257</v>
      </c>
      <c r="T6" s="21" t="s">
        <v>256</v>
      </c>
      <c r="U6" s="21" t="s">
        <v>257</v>
      </c>
      <c r="V6" s="21" t="s">
        <v>256</v>
      </c>
      <c r="W6" s="21" t="s">
        <v>257</v>
      </c>
      <c r="X6" s="21" t="s">
        <v>256</v>
      </c>
      <c r="Y6" s="1697" t="s">
        <v>258</v>
      </c>
      <c r="Z6" s="21" t="s">
        <v>257</v>
      </c>
      <c r="AA6" s="1697" t="s">
        <v>258</v>
      </c>
      <c r="AC6" s="1699"/>
      <c r="AD6" s="1694" t="s">
        <v>189</v>
      </c>
      <c r="AE6" s="1695"/>
      <c r="AF6" s="1696" t="s">
        <v>587</v>
      </c>
      <c r="AG6" s="1695"/>
      <c r="AH6" s="1696" t="s">
        <v>191</v>
      </c>
      <c r="AI6" s="1695"/>
      <c r="AJ6" s="1696" t="s">
        <v>588</v>
      </c>
      <c r="AK6" s="1695"/>
      <c r="AL6" s="1696" t="s">
        <v>316</v>
      </c>
      <c r="AM6" s="1695"/>
      <c r="AN6" s="21" t="s">
        <v>256</v>
      </c>
      <c r="AO6" s="21" t="s">
        <v>257</v>
      </c>
      <c r="AP6" s="21" t="s">
        <v>256</v>
      </c>
      <c r="AQ6" s="21" t="s">
        <v>257</v>
      </c>
      <c r="AR6" s="21" t="s">
        <v>256</v>
      </c>
      <c r="AS6" s="21" t="s">
        <v>257</v>
      </c>
      <c r="AT6" s="21" t="s">
        <v>256</v>
      </c>
      <c r="AU6" s="21" t="s">
        <v>257</v>
      </c>
      <c r="AV6" s="21" t="s">
        <v>256</v>
      </c>
      <c r="AW6" s="21" t="s">
        <v>257</v>
      </c>
      <c r="AX6" s="21" t="s">
        <v>256</v>
      </c>
      <c r="AY6" s="21" t="s">
        <v>257</v>
      </c>
      <c r="AZ6" s="21" t="s">
        <v>256</v>
      </c>
      <c r="BA6" s="1697" t="s">
        <v>258</v>
      </c>
      <c r="BB6" s="21" t="s">
        <v>257</v>
      </c>
      <c r="BC6" s="1697" t="s">
        <v>258</v>
      </c>
      <c r="BE6" s="1699"/>
      <c r="BF6" s="1694" t="s">
        <v>189</v>
      </c>
      <c r="BG6" s="1695"/>
      <c r="BH6" s="1696" t="s">
        <v>587</v>
      </c>
      <c r="BI6" s="1695"/>
      <c r="BJ6" s="1696" t="s">
        <v>191</v>
      </c>
      <c r="BK6" s="1695"/>
      <c r="BL6" s="1696" t="s">
        <v>588</v>
      </c>
      <c r="BM6" s="1695"/>
      <c r="BN6" s="1696" t="s">
        <v>316</v>
      </c>
      <c r="BO6" s="1695"/>
      <c r="BP6" s="21" t="s">
        <v>256</v>
      </c>
      <c r="BQ6" s="21" t="s">
        <v>257</v>
      </c>
      <c r="BR6" s="21" t="s">
        <v>256</v>
      </c>
      <c r="BS6" s="21" t="s">
        <v>257</v>
      </c>
      <c r="BT6" s="21" t="s">
        <v>256</v>
      </c>
      <c r="BU6" s="21" t="s">
        <v>257</v>
      </c>
      <c r="BV6" s="21" t="s">
        <v>256</v>
      </c>
      <c r="BW6" s="21" t="s">
        <v>257</v>
      </c>
      <c r="BX6" s="21" t="s">
        <v>256</v>
      </c>
      <c r="BY6" s="21" t="s">
        <v>257</v>
      </c>
      <c r="BZ6" s="21" t="s">
        <v>256</v>
      </c>
      <c r="CA6" s="21" t="s">
        <v>257</v>
      </c>
      <c r="CB6" s="21" t="s">
        <v>256</v>
      </c>
      <c r="CC6" s="1697" t="s">
        <v>258</v>
      </c>
      <c r="CD6" s="21" t="s">
        <v>257</v>
      </c>
      <c r="CE6" s="1697" t="s">
        <v>258</v>
      </c>
    </row>
    <row r="7" spans="1:83" s="20" customFormat="1" ht="51.6" x14ac:dyDescent="0.25">
      <c r="A7" s="1699"/>
      <c r="B7" s="510" t="s">
        <v>648</v>
      </c>
      <c r="C7" s="510" t="s">
        <v>446</v>
      </c>
      <c r="D7" s="510" t="s">
        <v>648</v>
      </c>
      <c r="E7" s="510" t="s">
        <v>446</v>
      </c>
      <c r="F7" s="510" t="s">
        <v>648</v>
      </c>
      <c r="G7" s="510" t="s">
        <v>446</v>
      </c>
      <c r="H7" s="510" t="s">
        <v>648</v>
      </c>
      <c r="I7" s="510" t="s">
        <v>446</v>
      </c>
      <c r="J7" s="510" t="s">
        <v>648</v>
      </c>
      <c r="K7" s="510" t="s">
        <v>446</v>
      </c>
      <c r="L7" s="353" t="s">
        <v>259</v>
      </c>
      <c r="M7" s="353" t="s">
        <v>260</v>
      </c>
      <c r="N7" s="353" t="s">
        <v>259</v>
      </c>
      <c r="O7" s="353" t="s">
        <v>260</v>
      </c>
      <c r="P7" s="353" t="s">
        <v>259</v>
      </c>
      <c r="Q7" s="353" t="s">
        <v>260</v>
      </c>
      <c r="R7" s="353" t="s">
        <v>259</v>
      </c>
      <c r="S7" s="353" t="s">
        <v>260</v>
      </c>
      <c r="T7" s="353" t="s">
        <v>259</v>
      </c>
      <c r="U7" s="353" t="s">
        <v>260</v>
      </c>
      <c r="V7" s="353" t="s">
        <v>259</v>
      </c>
      <c r="W7" s="353" t="s">
        <v>260</v>
      </c>
      <c r="X7" s="353" t="s">
        <v>259</v>
      </c>
      <c r="Y7" s="1698"/>
      <c r="Z7" s="353" t="s">
        <v>260</v>
      </c>
      <c r="AA7" s="1698"/>
      <c r="AC7" s="1699"/>
      <c r="AD7" s="510" t="s">
        <v>648</v>
      </c>
      <c r="AE7" s="510" t="s">
        <v>446</v>
      </c>
      <c r="AF7" s="510" t="s">
        <v>648</v>
      </c>
      <c r="AG7" s="510" t="s">
        <v>446</v>
      </c>
      <c r="AH7" s="510" t="s">
        <v>648</v>
      </c>
      <c r="AI7" s="510" t="s">
        <v>446</v>
      </c>
      <c r="AJ7" s="510" t="s">
        <v>648</v>
      </c>
      <c r="AK7" s="510" t="s">
        <v>446</v>
      </c>
      <c r="AL7" s="510" t="s">
        <v>648</v>
      </c>
      <c r="AM7" s="510" t="s">
        <v>446</v>
      </c>
      <c r="AN7" s="353" t="s">
        <v>259</v>
      </c>
      <c r="AO7" s="353" t="s">
        <v>260</v>
      </c>
      <c r="AP7" s="353" t="s">
        <v>259</v>
      </c>
      <c r="AQ7" s="353" t="s">
        <v>260</v>
      </c>
      <c r="AR7" s="353" t="s">
        <v>259</v>
      </c>
      <c r="AS7" s="353" t="s">
        <v>260</v>
      </c>
      <c r="AT7" s="353" t="s">
        <v>259</v>
      </c>
      <c r="AU7" s="353" t="s">
        <v>260</v>
      </c>
      <c r="AV7" s="353" t="s">
        <v>259</v>
      </c>
      <c r="AW7" s="353" t="s">
        <v>260</v>
      </c>
      <c r="AX7" s="353" t="s">
        <v>259</v>
      </c>
      <c r="AY7" s="353" t="s">
        <v>260</v>
      </c>
      <c r="AZ7" s="353" t="s">
        <v>259</v>
      </c>
      <c r="BA7" s="1698"/>
      <c r="BB7" s="353" t="s">
        <v>260</v>
      </c>
      <c r="BC7" s="1698"/>
      <c r="BE7" s="1699"/>
      <c r="BF7" s="510" t="s">
        <v>648</v>
      </c>
      <c r="BG7" s="510" t="s">
        <v>446</v>
      </c>
      <c r="BH7" s="510" t="s">
        <v>648</v>
      </c>
      <c r="BI7" s="510" t="s">
        <v>446</v>
      </c>
      <c r="BJ7" s="510" t="s">
        <v>648</v>
      </c>
      <c r="BK7" s="510" t="s">
        <v>446</v>
      </c>
      <c r="BL7" s="510" t="s">
        <v>648</v>
      </c>
      <c r="BM7" s="510" t="s">
        <v>446</v>
      </c>
      <c r="BN7" s="510" t="s">
        <v>648</v>
      </c>
      <c r="BO7" s="510" t="s">
        <v>446</v>
      </c>
      <c r="BP7" s="353" t="s">
        <v>259</v>
      </c>
      <c r="BQ7" s="353" t="s">
        <v>260</v>
      </c>
      <c r="BR7" s="353" t="s">
        <v>259</v>
      </c>
      <c r="BS7" s="353" t="s">
        <v>260</v>
      </c>
      <c r="BT7" s="353" t="s">
        <v>259</v>
      </c>
      <c r="BU7" s="353" t="s">
        <v>260</v>
      </c>
      <c r="BV7" s="353" t="s">
        <v>259</v>
      </c>
      <c r="BW7" s="353" t="s">
        <v>260</v>
      </c>
      <c r="BX7" s="353" t="s">
        <v>259</v>
      </c>
      <c r="BY7" s="353" t="s">
        <v>260</v>
      </c>
      <c r="BZ7" s="353" t="s">
        <v>259</v>
      </c>
      <c r="CA7" s="353" t="s">
        <v>260</v>
      </c>
      <c r="CB7" s="353" t="s">
        <v>259</v>
      </c>
      <c r="CC7" s="1698"/>
      <c r="CD7" s="353" t="s">
        <v>260</v>
      </c>
      <c r="CE7" s="1698"/>
    </row>
    <row r="8" spans="1:83" s="17" customFormat="1" ht="55.8" x14ac:dyDescent="0.85">
      <c r="A8" s="1699"/>
      <c r="B8" s="556" t="s">
        <v>649</v>
      </c>
      <c r="C8" s="354" t="s">
        <v>262</v>
      </c>
      <c r="D8" s="556" t="s">
        <v>649</v>
      </c>
      <c r="E8" s="354" t="s">
        <v>262</v>
      </c>
      <c r="F8" s="556" t="s">
        <v>649</v>
      </c>
      <c r="G8" s="354" t="s">
        <v>262</v>
      </c>
      <c r="H8" s="556" t="s">
        <v>649</v>
      </c>
      <c r="I8" s="354" t="s">
        <v>262</v>
      </c>
      <c r="J8" s="556" t="s">
        <v>649</v>
      </c>
      <c r="K8" s="354" t="s">
        <v>262</v>
      </c>
      <c r="L8" s="557" t="s">
        <v>649</v>
      </c>
      <c r="M8" s="354" t="s">
        <v>262</v>
      </c>
      <c r="N8" s="557" t="s">
        <v>649</v>
      </c>
      <c r="O8" s="354" t="s">
        <v>262</v>
      </c>
      <c r="P8" s="557" t="s">
        <v>649</v>
      </c>
      <c r="Q8" s="354" t="s">
        <v>262</v>
      </c>
      <c r="R8" s="557" t="s">
        <v>649</v>
      </c>
      <c r="S8" s="354" t="s">
        <v>262</v>
      </c>
      <c r="T8" s="557" t="s">
        <v>649</v>
      </c>
      <c r="U8" s="354" t="s">
        <v>262</v>
      </c>
      <c r="V8" s="557" t="s">
        <v>649</v>
      </c>
      <c r="W8" s="354" t="s">
        <v>262</v>
      </c>
      <c r="X8" s="556" t="s">
        <v>649</v>
      </c>
      <c r="Y8" s="354" t="s">
        <v>263</v>
      </c>
      <c r="Z8" s="354" t="s">
        <v>262</v>
      </c>
      <c r="AA8" s="354" t="s">
        <v>263</v>
      </c>
      <c r="AC8" s="1699"/>
      <c r="AD8" s="556" t="s">
        <v>649</v>
      </c>
      <c r="AE8" s="354" t="s">
        <v>262</v>
      </c>
      <c r="AF8" s="556" t="s">
        <v>649</v>
      </c>
      <c r="AG8" s="354" t="s">
        <v>262</v>
      </c>
      <c r="AH8" s="556" t="s">
        <v>649</v>
      </c>
      <c r="AI8" s="354" t="s">
        <v>262</v>
      </c>
      <c r="AJ8" s="556" t="s">
        <v>649</v>
      </c>
      <c r="AK8" s="354" t="s">
        <v>262</v>
      </c>
      <c r="AL8" s="556" t="s">
        <v>649</v>
      </c>
      <c r="AM8" s="354" t="s">
        <v>262</v>
      </c>
      <c r="AN8" s="556" t="s">
        <v>649</v>
      </c>
      <c r="AO8" s="354" t="s">
        <v>262</v>
      </c>
      <c r="AP8" s="556" t="s">
        <v>649</v>
      </c>
      <c r="AQ8" s="354" t="s">
        <v>262</v>
      </c>
      <c r="AR8" s="556" t="s">
        <v>649</v>
      </c>
      <c r="AS8" s="354" t="s">
        <v>262</v>
      </c>
      <c r="AT8" s="556" t="s">
        <v>649</v>
      </c>
      <c r="AU8" s="354" t="s">
        <v>262</v>
      </c>
      <c r="AV8" s="556" t="s">
        <v>649</v>
      </c>
      <c r="AW8" s="354" t="s">
        <v>262</v>
      </c>
      <c r="AX8" s="556" t="s">
        <v>649</v>
      </c>
      <c r="AY8" s="354" t="s">
        <v>262</v>
      </c>
      <c r="AZ8" s="556" t="s">
        <v>649</v>
      </c>
      <c r="BA8" s="354" t="s">
        <v>263</v>
      </c>
      <c r="BB8" s="354" t="s">
        <v>262</v>
      </c>
      <c r="BC8" s="354" t="s">
        <v>263</v>
      </c>
      <c r="BE8" s="1699"/>
      <c r="BF8" s="556" t="s">
        <v>649</v>
      </c>
      <c r="BG8" s="354" t="s">
        <v>262</v>
      </c>
      <c r="BH8" s="556" t="s">
        <v>649</v>
      </c>
      <c r="BI8" s="354" t="s">
        <v>262</v>
      </c>
      <c r="BJ8" s="556" t="s">
        <v>649</v>
      </c>
      <c r="BK8" s="354" t="s">
        <v>262</v>
      </c>
      <c r="BL8" s="556" t="s">
        <v>649</v>
      </c>
      <c r="BM8" s="354" t="s">
        <v>262</v>
      </c>
      <c r="BN8" s="556" t="s">
        <v>649</v>
      </c>
      <c r="BO8" s="354" t="s">
        <v>262</v>
      </c>
      <c r="BP8" s="556" t="s">
        <v>649</v>
      </c>
      <c r="BQ8" s="354" t="s">
        <v>262</v>
      </c>
      <c r="BR8" s="556" t="s">
        <v>649</v>
      </c>
      <c r="BS8" s="354" t="s">
        <v>262</v>
      </c>
      <c r="BT8" s="556" t="s">
        <v>649</v>
      </c>
      <c r="BU8" s="354" t="s">
        <v>262</v>
      </c>
      <c r="BV8" s="556" t="s">
        <v>649</v>
      </c>
      <c r="BW8" s="354" t="s">
        <v>262</v>
      </c>
      <c r="BX8" s="556" t="s">
        <v>649</v>
      </c>
      <c r="BY8" s="354" t="s">
        <v>262</v>
      </c>
      <c r="BZ8" s="556" t="s">
        <v>649</v>
      </c>
      <c r="CA8" s="354" t="s">
        <v>262</v>
      </c>
      <c r="CB8" s="556" t="s">
        <v>649</v>
      </c>
      <c r="CC8" s="354" t="s">
        <v>263</v>
      </c>
      <c r="CD8" s="354" t="s">
        <v>262</v>
      </c>
      <c r="CE8" s="354" t="s">
        <v>263</v>
      </c>
    </row>
    <row r="9" spans="1:83" s="413" customFormat="1" ht="63" customHeight="1" x14ac:dyDescent="0.25">
      <c r="A9" s="409" t="s">
        <v>636</v>
      </c>
      <c r="B9" s="410">
        <v>21397</v>
      </c>
      <c r="C9" s="410">
        <v>10317980.779999999</v>
      </c>
      <c r="D9" s="410">
        <v>8910</v>
      </c>
      <c r="E9" s="410">
        <v>2545573.5499999998</v>
      </c>
      <c r="F9" s="410">
        <v>11675</v>
      </c>
      <c r="G9" s="410">
        <v>3980693.28</v>
      </c>
      <c r="H9" s="410">
        <v>0</v>
      </c>
      <c r="I9" s="410">
        <v>0</v>
      </c>
      <c r="J9" s="410">
        <v>41982</v>
      </c>
      <c r="K9" s="410">
        <v>16844247.609999999</v>
      </c>
      <c r="L9" s="410">
        <v>0</v>
      </c>
      <c r="M9" s="410">
        <v>0</v>
      </c>
      <c r="N9" s="410">
        <v>103</v>
      </c>
      <c r="O9" s="410">
        <v>126276110.388</v>
      </c>
      <c r="P9" s="410">
        <v>648</v>
      </c>
      <c r="Q9" s="410">
        <v>248203.25</v>
      </c>
      <c r="R9" s="410">
        <v>0</v>
      </c>
      <c r="S9" s="410">
        <v>0</v>
      </c>
      <c r="T9" s="410">
        <v>0</v>
      </c>
      <c r="U9" s="410">
        <v>0</v>
      </c>
      <c r="V9" s="410">
        <v>7560</v>
      </c>
      <c r="W9" s="410">
        <v>2526825</v>
      </c>
      <c r="X9" s="411">
        <v>50293</v>
      </c>
      <c r="Y9" s="412">
        <v>1.5968333213739379</v>
      </c>
      <c r="Z9" s="411">
        <v>145895386.248</v>
      </c>
      <c r="AA9" s="412">
        <v>4.2886062760553578</v>
      </c>
      <c r="AB9" s="1051"/>
      <c r="AC9" s="409" t="s">
        <v>636</v>
      </c>
      <c r="AD9" s="410">
        <v>1650</v>
      </c>
      <c r="AE9" s="410">
        <v>744218.21</v>
      </c>
      <c r="AF9" s="410">
        <v>59</v>
      </c>
      <c r="AG9" s="410">
        <v>16319.35</v>
      </c>
      <c r="AH9" s="410">
        <v>64</v>
      </c>
      <c r="AI9" s="410">
        <v>63720.85</v>
      </c>
      <c r="AJ9" s="410">
        <v>0</v>
      </c>
      <c r="AK9" s="410">
        <v>0</v>
      </c>
      <c r="AL9" s="410">
        <v>1773</v>
      </c>
      <c r="AM9" s="410">
        <v>824258.41</v>
      </c>
      <c r="AN9" s="410">
        <v>0</v>
      </c>
      <c r="AO9" s="410">
        <v>0</v>
      </c>
      <c r="AP9" s="410">
        <v>0</v>
      </c>
      <c r="AQ9" s="410">
        <v>0</v>
      </c>
      <c r="AR9" s="410">
        <v>13</v>
      </c>
      <c r="AS9" s="410">
        <v>8456.39</v>
      </c>
      <c r="AT9" s="410">
        <v>0</v>
      </c>
      <c r="AU9" s="410">
        <v>0</v>
      </c>
      <c r="AV9" s="410">
        <v>0</v>
      </c>
      <c r="AW9" s="410">
        <v>0</v>
      </c>
      <c r="AX9" s="410">
        <v>1695</v>
      </c>
      <c r="AY9" s="410">
        <v>576650</v>
      </c>
      <c r="AZ9" s="411">
        <v>3481</v>
      </c>
      <c r="BA9" s="412">
        <v>3.4160271633530255</v>
      </c>
      <c r="BB9" s="411">
        <v>1409364.8</v>
      </c>
      <c r="BC9" s="412">
        <v>0.49667999460566481</v>
      </c>
      <c r="BE9" s="409" t="s">
        <v>636</v>
      </c>
      <c r="BF9" s="410">
        <v>0</v>
      </c>
      <c r="BG9" s="410">
        <v>0</v>
      </c>
      <c r="BH9" s="410">
        <v>0</v>
      </c>
      <c r="BI9" s="410">
        <v>0</v>
      </c>
      <c r="BJ9" s="410">
        <v>0</v>
      </c>
      <c r="BK9" s="410">
        <v>0</v>
      </c>
      <c r="BL9" s="410">
        <v>0</v>
      </c>
      <c r="BM9" s="410">
        <v>0</v>
      </c>
      <c r="BN9" s="410">
        <v>0</v>
      </c>
      <c r="BO9" s="410">
        <v>0</v>
      </c>
      <c r="BP9" s="410">
        <v>0</v>
      </c>
      <c r="BQ9" s="410">
        <v>0</v>
      </c>
      <c r="BR9" s="410">
        <v>0</v>
      </c>
      <c r="BS9" s="410">
        <v>-821900.15500000003</v>
      </c>
      <c r="BT9" s="410">
        <v>0</v>
      </c>
      <c r="BU9" s="410">
        <v>0</v>
      </c>
      <c r="BV9" s="410">
        <v>0</v>
      </c>
      <c r="BW9" s="410">
        <v>0</v>
      </c>
      <c r="BX9" s="410">
        <v>0</v>
      </c>
      <c r="BY9" s="410">
        <v>0</v>
      </c>
      <c r="BZ9" s="410">
        <v>-1</v>
      </c>
      <c r="CA9" s="410">
        <v>-550</v>
      </c>
      <c r="CB9" s="411">
        <v>-1</v>
      </c>
      <c r="CC9" s="412">
        <v>-8.976983015548134E-4</v>
      </c>
      <c r="CD9" s="411">
        <v>-822450.15500000003</v>
      </c>
      <c r="CE9" s="412">
        <v>-1.0847735600307111</v>
      </c>
    </row>
    <row r="10" spans="1:83" s="413" customFormat="1" ht="63" customHeight="1" x14ac:dyDescent="0.25">
      <c r="A10" s="414" t="s">
        <v>159</v>
      </c>
      <c r="B10" s="410">
        <v>422426</v>
      </c>
      <c r="C10" s="410">
        <v>147145408.002</v>
      </c>
      <c r="D10" s="410">
        <v>68774</v>
      </c>
      <c r="E10" s="410">
        <v>27031379.796</v>
      </c>
      <c r="F10" s="410">
        <v>20145</v>
      </c>
      <c r="G10" s="410">
        <v>10467889.445</v>
      </c>
      <c r="H10" s="410">
        <v>0</v>
      </c>
      <c r="I10" s="410">
        <v>0</v>
      </c>
      <c r="J10" s="410">
        <v>511345</v>
      </c>
      <c r="K10" s="410">
        <v>184644677.243</v>
      </c>
      <c r="L10" s="410">
        <v>0</v>
      </c>
      <c r="M10" s="410">
        <v>0</v>
      </c>
      <c r="N10" s="410">
        <v>4783</v>
      </c>
      <c r="O10" s="410">
        <v>100504281.542</v>
      </c>
      <c r="P10" s="410">
        <v>15963</v>
      </c>
      <c r="Q10" s="410">
        <v>2164188.7429999998</v>
      </c>
      <c r="R10" s="410">
        <v>84622</v>
      </c>
      <c r="S10" s="410">
        <v>180025344.50858</v>
      </c>
      <c r="T10" s="410">
        <v>0</v>
      </c>
      <c r="U10" s="410">
        <v>0</v>
      </c>
      <c r="V10" s="410">
        <v>125935</v>
      </c>
      <c r="W10" s="410">
        <v>330415949.64999998</v>
      </c>
      <c r="X10" s="411">
        <v>742648</v>
      </c>
      <c r="Y10" s="412">
        <v>23.579525430014357</v>
      </c>
      <c r="Z10" s="411">
        <v>797754441.68657994</v>
      </c>
      <c r="AA10" s="412">
        <v>23.450054133668711</v>
      </c>
      <c r="AB10" s="1052"/>
      <c r="AC10" s="414" t="s">
        <v>159</v>
      </c>
      <c r="AD10" s="410">
        <v>47886</v>
      </c>
      <c r="AE10" s="410">
        <v>11385702.527000001</v>
      </c>
      <c r="AF10" s="410">
        <v>3315</v>
      </c>
      <c r="AG10" s="410">
        <v>1259364.9850000001</v>
      </c>
      <c r="AH10" s="410">
        <v>1478</v>
      </c>
      <c r="AI10" s="410">
        <v>748463.68900000001</v>
      </c>
      <c r="AJ10" s="410">
        <v>0</v>
      </c>
      <c r="AK10" s="410">
        <v>0</v>
      </c>
      <c r="AL10" s="410">
        <v>52679</v>
      </c>
      <c r="AM10" s="410">
        <v>13393531.200999999</v>
      </c>
      <c r="AN10" s="410">
        <v>0</v>
      </c>
      <c r="AO10" s="410">
        <v>0</v>
      </c>
      <c r="AP10" s="410">
        <v>1064</v>
      </c>
      <c r="AQ10" s="410">
        <v>8310660.2070000004</v>
      </c>
      <c r="AR10" s="410">
        <v>267</v>
      </c>
      <c r="AS10" s="410">
        <v>35434.722999999998</v>
      </c>
      <c r="AT10" s="410">
        <v>3413</v>
      </c>
      <c r="AU10" s="410">
        <v>10758666.833070001</v>
      </c>
      <c r="AV10" s="410">
        <v>71</v>
      </c>
      <c r="AW10" s="410">
        <v>59796</v>
      </c>
      <c r="AX10" s="410">
        <v>0</v>
      </c>
      <c r="AY10" s="410">
        <v>0</v>
      </c>
      <c r="AZ10" s="411">
        <v>57494</v>
      </c>
      <c r="BA10" s="412">
        <v>56.420874958293268</v>
      </c>
      <c r="BB10" s="411">
        <v>32558088.96407</v>
      </c>
      <c r="BC10" s="412">
        <v>11.473928858621303</v>
      </c>
      <c r="BE10" s="414" t="s">
        <v>159</v>
      </c>
      <c r="BF10" s="410">
        <v>0</v>
      </c>
      <c r="BG10" s="410">
        <v>0</v>
      </c>
      <c r="BH10" s="410">
        <v>0</v>
      </c>
      <c r="BI10" s="410">
        <v>0</v>
      </c>
      <c r="BJ10" s="410">
        <v>73010</v>
      </c>
      <c r="BK10" s="410">
        <v>13369736.662</v>
      </c>
      <c r="BL10" s="410">
        <v>0</v>
      </c>
      <c r="BM10" s="410">
        <v>0</v>
      </c>
      <c r="BN10" s="410">
        <v>73010</v>
      </c>
      <c r="BO10" s="410">
        <v>13369736.662</v>
      </c>
      <c r="BP10" s="410">
        <v>0</v>
      </c>
      <c r="BQ10" s="410">
        <v>0</v>
      </c>
      <c r="BR10" s="410">
        <v>0</v>
      </c>
      <c r="BS10" s="410">
        <v>0</v>
      </c>
      <c r="BT10" s="410">
        <v>0</v>
      </c>
      <c r="BU10" s="410">
        <v>1962386.118</v>
      </c>
      <c r="BV10" s="410">
        <v>0</v>
      </c>
      <c r="BW10" s="410">
        <v>0</v>
      </c>
      <c r="BX10" s="410">
        <v>0</v>
      </c>
      <c r="BY10" s="410">
        <v>0</v>
      </c>
      <c r="BZ10" s="410">
        <v>0</v>
      </c>
      <c r="CA10" s="410">
        <v>0</v>
      </c>
      <c r="CB10" s="411">
        <v>73010</v>
      </c>
      <c r="CC10" s="412">
        <v>65.540952996516936</v>
      </c>
      <c r="CD10" s="411">
        <v>15332122.780000001</v>
      </c>
      <c r="CE10" s="412">
        <v>20.222357926224191</v>
      </c>
    </row>
    <row r="11" spans="1:83" s="413" customFormat="1" ht="63" customHeight="1" x14ac:dyDescent="0.25">
      <c r="A11" s="414" t="s">
        <v>694</v>
      </c>
      <c r="B11" s="410">
        <v>2525</v>
      </c>
      <c r="C11" s="410">
        <v>959800</v>
      </c>
      <c r="D11" s="410">
        <v>5189</v>
      </c>
      <c r="E11" s="410">
        <v>1962797</v>
      </c>
      <c r="F11" s="410">
        <v>519</v>
      </c>
      <c r="G11" s="410">
        <v>298800</v>
      </c>
      <c r="H11" s="410">
        <v>0</v>
      </c>
      <c r="I11" s="410">
        <v>0</v>
      </c>
      <c r="J11" s="410">
        <v>8233</v>
      </c>
      <c r="K11" s="410">
        <v>3221397</v>
      </c>
      <c r="L11" s="410">
        <v>0</v>
      </c>
      <c r="M11" s="410">
        <v>0</v>
      </c>
      <c r="N11" s="410">
        <v>47</v>
      </c>
      <c r="O11" s="410">
        <v>2194533</v>
      </c>
      <c r="P11" s="410">
        <v>1031</v>
      </c>
      <c r="Q11" s="410">
        <v>342230</v>
      </c>
      <c r="R11" s="410">
        <v>0</v>
      </c>
      <c r="S11" s="410">
        <v>0</v>
      </c>
      <c r="T11" s="410">
        <v>0</v>
      </c>
      <c r="U11" s="410">
        <v>0</v>
      </c>
      <c r="V11" s="410">
        <v>2355</v>
      </c>
      <c r="W11" s="410">
        <v>352808.1</v>
      </c>
      <c r="X11" s="411">
        <v>11666</v>
      </c>
      <c r="Y11" s="412">
        <v>0.37040259135761155</v>
      </c>
      <c r="Z11" s="411">
        <v>6110968.0999999996</v>
      </c>
      <c r="AA11" s="412">
        <v>0.17963238468614257</v>
      </c>
      <c r="AB11" s="1051"/>
      <c r="AC11" s="414" t="s">
        <v>694</v>
      </c>
      <c r="AD11" s="410">
        <v>2</v>
      </c>
      <c r="AE11" s="410">
        <v>4100</v>
      </c>
      <c r="AF11" s="410">
        <v>34</v>
      </c>
      <c r="AG11" s="410">
        <v>3632</v>
      </c>
      <c r="AH11" s="410">
        <v>2</v>
      </c>
      <c r="AI11" s="410">
        <v>1000</v>
      </c>
      <c r="AJ11" s="410">
        <v>0</v>
      </c>
      <c r="AK11" s="410">
        <v>0</v>
      </c>
      <c r="AL11" s="410">
        <v>38</v>
      </c>
      <c r="AM11" s="410">
        <v>8732</v>
      </c>
      <c r="AN11" s="410">
        <v>0</v>
      </c>
      <c r="AO11" s="410">
        <v>0</v>
      </c>
      <c r="AP11" s="410">
        <v>32</v>
      </c>
      <c r="AQ11" s="410">
        <v>1561823.879</v>
      </c>
      <c r="AR11" s="410">
        <v>2</v>
      </c>
      <c r="AS11" s="410">
        <v>430</v>
      </c>
      <c r="AT11" s="410">
        <v>0</v>
      </c>
      <c r="AU11" s="410">
        <v>0</v>
      </c>
      <c r="AV11" s="410">
        <v>0</v>
      </c>
      <c r="AW11" s="410">
        <v>0</v>
      </c>
      <c r="AX11" s="410">
        <v>0</v>
      </c>
      <c r="AY11" s="410">
        <v>0</v>
      </c>
      <c r="AZ11" s="411">
        <v>72</v>
      </c>
      <c r="BA11" s="412">
        <v>7.0656120586445811E-2</v>
      </c>
      <c r="BB11" s="411">
        <v>1570985.879</v>
      </c>
      <c r="BC11" s="412">
        <v>0.55363753792296755</v>
      </c>
      <c r="BE11" s="414" t="s">
        <v>694</v>
      </c>
      <c r="BF11" s="410">
        <v>0</v>
      </c>
      <c r="BG11" s="410">
        <v>-329326.95699999999</v>
      </c>
      <c r="BH11" s="410">
        <v>0</v>
      </c>
      <c r="BI11" s="410">
        <v>-2105.77</v>
      </c>
      <c r="BJ11" s="410">
        <v>0</v>
      </c>
      <c r="BK11" s="410">
        <v>0</v>
      </c>
      <c r="BL11" s="410">
        <v>0</v>
      </c>
      <c r="BM11" s="410">
        <v>0</v>
      </c>
      <c r="BN11" s="410">
        <v>0</v>
      </c>
      <c r="BO11" s="410">
        <v>-331432.72700000001</v>
      </c>
      <c r="BP11" s="410">
        <v>0</v>
      </c>
      <c r="BQ11" s="410">
        <v>0</v>
      </c>
      <c r="BR11" s="410">
        <v>0</v>
      </c>
      <c r="BS11" s="410">
        <v>0</v>
      </c>
      <c r="BT11" s="410">
        <v>0</v>
      </c>
      <c r="BU11" s="410">
        <v>-16787.3</v>
      </c>
      <c r="BV11" s="410">
        <v>0</v>
      </c>
      <c r="BW11" s="410">
        <v>0</v>
      </c>
      <c r="BX11" s="410">
        <v>0</v>
      </c>
      <c r="BY11" s="410">
        <v>0</v>
      </c>
      <c r="BZ11" s="410">
        <v>0</v>
      </c>
      <c r="CA11" s="410">
        <v>0</v>
      </c>
      <c r="CB11" s="411">
        <v>0</v>
      </c>
      <c r="CC11" s="412">
        <v>0</v>
      </c>
      <c r="CD11" s="411">
        <v>-348220.027</v>
      </c>
      <c r="CE11" s="412">
        <v>-0.45928604434730802</v>
      </c>
    </row>
    <row r="12" spans="1:83" s="413" customFormat="1" ht="63" customHeight="1" x14ac:dyDescent="0.25">
      <c r="A12" s="414" t="s">
        <v>160</v>
      </c>
      <c r="B12" s="410">
        <v>43710</v>
      </c>
      <c r="C12" s="410">
        <v>14935518</v>
      </c>
      <c r="D12" s="410">
        <v>49556</v>
      </c>
      <c r="E12" s="410">
        <v>15261344</v>
      </c>
      <c r="F12" s="410">
        <v>7715</v>
      </c>
      <c r="G12" s="410">
        <v>2407901</v>
      </c>
      <c r="H12" s="410">
        <v>0</v>
      </c>
      <c r="I12" s="410">
        <v>0</v>
      </c>
      <c r="J12" s="410">
        <v>100981</v>
      </c>
      <c r="K12" s="410">
        <v>32604763</v>
      </c>
      <c r="L12" s="410">
        <v>0</v>
      </c>
      <c r="M12" s="410">
        <v>0</v>
      </c>
      <c r="N12" s="410">
        <v>1567</v>
      </c>
      <c r="O12" s="410">
        <v>44022670.294859998</v>
      </c>
      <c r="P12" s="410">
        <v>1546</v>
      </c>
      <c r="Q12" s="410">
        <v>721443</v>
      </c>
      <c r="R12" s="410">
        <v>3756</v>
      </c>
      <c r="S12" s="410">
        <v>7839317.0650000004</v>
      </c>
      <c r="T12" s="410">
        <v>0</v>
      </c>
      <c r="U12" s="410">
        <v>0</v>
      </c>
      <c r="V12" s="410">
        <v>0</v>
      </c>
      <c r="W12" s="410">
        <v>0</v>
      </c>
      <c r="X12" s="411">
        <v>107850</v>
      </c>
      <c r="Y12" s="412">
        <v>3.4243030582820508</v>
      </c>
      <c r="Z12" s="411">
        <v>85188193.359860003</v>
      </c>
      <c r="AA12" s="412">
        <v>2.5041135986842851</v>
      </c>
      <c r="AB12" s="1051"/>
      <c r="AC12" s="414" t="s">
        <v>160</v>
      </c>
      <c r="AD12" s="410">
        <v>2036</v>
      </c>
      <c r="AE12" s="410">
        <v>844600</v>
      </c>
      <c r="AF12" s="410">
        <v>1156</v>
      </c>
      <c r="AG12" s="410">
        <v>670593</v>
      </c>
      <c r="AH12" s="410">
        <v>752</v>
      </c>
      <c r="AI12" s="410">
        <v>385970</v>
      </c>
      <c r="AJ12" s="410">
        <v>0</v>
      </c>
      <c r="AK12" s="410">
        <v>0</v>
      </c>
      <c r="AL12" s="410">
        <v>3944</v>
      </c>
      <c r="AM12" s="410">
        <v>1901163</v>
      </c>
      <c r="AN12" s="410">
        <v>0</v>
      </c>
      <c r="AO12" s="410">
        <v>0</v>
      </c>
      <c r="AP12" s="410">
        <v>0</v>
      </c>
      <c r="AQ12" s="410">
        <v>0</v>
      </c>
      <c r="AR12" s="410">
        <v>62</v>
      </c>
      <c r="AS12" s="410">
        <v>5236</v>
      </c>
      <c r="AT12" s="410">
        <v>240</v>
      </c>
      <c r="AU12" s="410">
        <v>400292.93500000198</v>
      </c>
      <c r="AV12" s="410">
        <v>0</v>
      </c>
      <c r="AW12" s="410">
        <v>0</v>
      </c>
      <c r="AX12" s="410">
        <v>6023</v>
      </c>
      <c r="AY12" s="410">
        <v>2797735</v>
      </c>
      <c r="AZ12" s="411">
        <v>10269</v>
      </c>
      <c r="BA12" s="412">
        <v>10.077329198641833</v>
      </c>
      <c r="BB12" s="411">
        <v>5104426.9350000024</v>
      </c>
      <c r="BC12" s="412">
        <v>1.7988719049466904</v>
      </c>
      <c r="BE12" s="414" t="s">
        <v>160</v>
      </c>
      <c r="BF12" s="410">
        <v>3</v>
      </c>
      <c r="BG12" s="410">
        <v>3564</v>
      </c>
      <c r="BH12" s="410">
        <v>5</v>
      </c>
      <c r="BI12" s="410">
        <v>4862</v>
      </c>
      <c r="BJ12" s="410">
        <v>0</v>
      </c>
      <c r="BK12" s="410">
        <v>0</v>
      </c>
      <c r="BL12" s="410">
        <v>0</v>
      </c>
      <c r="BM12" s="410">
        <v>0</v>
      </c>
      <c r="BN12" s="410">
        <v>8</v>
      </c>
      <c r="BO12" s="410">
        <v>8426</v>
      </c>
      <c r="BP12" s="410">
        <v>0</v>
      </c>
      <c r="BQ12" s="410">
        <v>0</v>
      </c>
      <c r="BR12" s="410">
        <v>0</v>
      </c>
      <c r="BS12" s="410">
        <v>0</v>
      </c>
      <c r="BT12" s="410">
        <v>10</v>
      </c>
      <c r="BU12" s="410">
        <v>2246</v>
      </c>
      <c r="BV12" s="410">
        <v>5</v>
      </c>
      <c r="BW12" s="410">
        <v>6926</v>
      </c>
      <c r="BX12" s="410">
        <v>0</v>
      </c>
      <c r="BY12" s="410">
        <v>0</v>
      </c>
      <c r="BZ12" s="410">
        <v>0</v>
      </c>
      <c r="CA12" s="410">
        <v>0</v>
      </c>
      <c r="CB12" s="411">
        <v>23</v>
      </c>
      <c r="CC12" s="412">
        <v>2.064706093576071E-2</v>
      </c>
      <c r="CD12" s="411">
        <v>17598</v>
      </c>
      <c r="CE12" s="412">
        <v>2.3210944752536957E-2</v>
      </c>
    </row>
    <row r="13" spans="1:83" s="413" customFormat="1" ht="63" customHeight="1" x14ac:dyDescent="0.25">
      <c r="A13" s="414" t="s">
        <v>161</v>
      </c>
      <c r="B13" s="410">
        <v>42493</v>
      </c>
      <c r="C13" s="410">
        <v>12881030</v>
      </c>
      <c r="D13" s="410">
        <v>48581</v>
      </c>
      <c r="E13" s="410">
        <v>10065665</v>
      </c>
      <c r="F13" s="410">
        <v>3318</v>
      </c>
      <c r="G13" s="410">
        <v>442247</v>
      </c>
      <c r="H13" s="410">
        <v>0</v>
      </c>
      <c r="I13" s="410">
        <v>0</v>
      </c>
      <c r="J13" s="410">
        <v>94392</v>
      </c>
      <c r="K13" s="410">
        <v>23388942</v>
      </c>
      <c r="L13" s="410">
        <v>0</v>
      </c>
      <c r="M13" s="410">
        <v>0</v>
      </c>
      <c r="N13" s="410">
        <v>272</v>
      </c>
      <c r="O13" s="410">
        <v>70186005</v>
      </c>
      <c r="P13" s="410">
        <v>1086</v>
      </c>
      <c r="Q13" s="410">
        <v>1900705</v>
      </c>
      <c r="R13" s="410">
        <v>1324</v>
      </c>
      <c r="S13" s="410">
        <v>2678611</v>
      </c>
      <c r="T13" s="410">
        <v>0</v>
      </c>
      <c r="U13" s="410">
        <v>0</v>
      </c>
      <c r="V13" s="410">
        <v>5896</v>
      </c>
      <c r="W13" s="410">
        <v>5909850</v>
      </c>
      <c r="X13" s="411">
        <v>102970</v>
      </c>
      <c r="Y13" s="412">
        <v>3.2693600918989594</v>
      </c>
      <c r="Z13" s="411">
        <v>104064113</v>
      </c>
      <c r="AA13" s="412">
        <v>3.0589727310862922</v>
      </c>
      <c r="AB13" s="1051"/>
      <c r="AC13" s="414" t="s">
        <v>161</v>
      </c>
      <c r="AD13" s="410">
        <v>444</v>
      </c>
      <c r="AE13" s="410">
        <v>141709</v>
      </c>
      <c r="AF13" s="410">
        <v>355</v>
      </c>
      <c r="AG13" s="410">
        <v>61576</v>
      </c>
      <c r="AH13" s="410">
        <v>80</v>
      </c>
      <c r="AI13" s="410">
        <v>30313</v>
      </c>
      <c r="AJ13" s="410">
        <v>0</v>
      </c>
      <c r="AK13" s="410">
        <v>0</v>
      </c>
      <c r="AL13" s="410">
        <v>879</v>
      </c>
      <c r="AM13" s="410">
        <v>233598</v>
      </c>
      <c r="AN13" s="410">
        <v>0</v>
      </c>
      <c r="AO13" s="410">
        <v>0</v>
      </c>
      <c r="AP13" s="410">
        <v>940</v>
      </c>
      <c r="AQ13" s="410">
        <v>56895698</v>
      </c>
      <c r="AR13" s="410">
        <v>3</v>
      </c>
      <c r="AS13" s="410">
        <v>318</v>
      </c>
      <c r="AT13" s="410">
        <v>0</v>
      </c>
      <c r="AU13" s="410">
        <v>0</v>
      </c>
      <c r="AV13" s="410">
        <v>0</v>
      </c>
      <c r="AW13" s="410">
        <v>0</v>
      </c>
      <c r="AX13" s="410">
        <v>0</v>
      </c>
      <c r="AY13" s="410">
        <v>0</v>
      </c>
      <c r="AZ13" s="411">
        <v>1822</v>
      </c>
      <c r="BA13" s="412">
        <v>1.7879923848403367</v>
      </c>
      <c r="BB13" s="411">
        <v>57129614</v>
      </c>
      <c r="BC13" s="412">
        <v>20.13328016518059</v>
      </c>
      <c r="BE13" s="414" t="s">
        <v>161</v>
      </c>
      <c r="BF13" s="410">
        <v>0</v>
      </c>
      <c r="BG13" s="410">
        <v>0</v>
      </c>
      <c r="BH13" s="410">
        <v>0</v>
      </c>
      <c r="BI13" s="410">
        <v>0</v>
      </c>
      <c r="BJ13" s="410">
        <v>0</v>
      </c>
      <c r="BK13" s="410">
        <v>0</v>
      </c>
      <c r="BL13" s="410">
        <v>0</v>
      </c>
      <c r="BM13" s="410">
        <v>0</v>
      </c>
      <c r="BN13" s="410">
        <v>0</v>
      </c>
      <c r="BO13" s="410">
        <v>0</v>
      </c>
      <c r="BP13" s="410">
        <v>0</v>
      </c>
      <c r="BQ13" s="410">
        <v>0</v>
      </c>
      <c r="BR13" s="410">
        <v>0</v>
      </c>
      <c r="BS13" s="410">
        <v>0</v>
      </c>
      <c r="BT13" s="410">
        <v>0</v>
      </c>
      <c r="BU13" s="410">
        <v>0</v>
      </c>
      <c r="BV13" s="410">
        <v>0</v>
      </c>
      <c r="BW13" s="410">
        <v>0</v>
      </c>
      <c r="BX13" s="410">
        <v>0</v>
      </c>
      <c r="BY13" s="410">
        <v>0</v>
      </c>
      <c r="BZ13" s="410">
        <v>0</v>
      </c>
      <c r="CA13" s="410">
        <v>156700</v>
      </c>
      <c r="CB13" s="411">
        <v>0</v>
      </c>
      <c r="CC13" s="412">
        <v>0</v>
      </c>
      <c r="CD13" s="411">
        <v>156700</v>
      </c>
      <c r="CE13" s="412">
        <v>0.20668002288456305</v>
      </c>
    </row>
    <row r="14" spans="1:83" s="413" customFormat="1" ht="63" customHeight="1" x14ac:dyDescent="0.25">
      <c r="A14" s="414" t="s">
        <v>162</v>
      </c>
      <c r="B14" s="410">
        <v>0</v>
      </c>
      <c r="C14" s="410">
        <v>0</v>
      </c>
      <c r="D14" s="410">
        <v>21</v>
      </c>
      <c r="E14" s="410">
        <v>2680</v>
      </c>
      <c r="F14" s="410">
        <v>0</v>
      </c>
      <c r="G14" s="410">
        <v>0</v>
      </c>
      <c r="H14" s="410">
        <v>0</v>
      </c>
      <c r="I14" s="410">
        <v>0</v>
      </c>
      <c r="J14" s="410">
        <v>21</v>
      </c>
      <c r="K14" s="410">
        <v>2680</v>
      </c>
      <c r="L14" s="410">
        <v>0</v>
      </c>
      <c r="M14" s="410">
        <v>0</v>
      </c>
      <c r="N14" s="410">
        <v>0</v>
      </c>
      <c r="O14" s="410">
        <v>0</v>
      </c>
      <c r="P14" s="410">
        <v>0</v>
      </c>
      <c r="Q14" s="410">
        <v>0</v>
      </c>
      <c r="R14" s="410">
        <v>0</v>
      </c>
      <c r="S14" s="410">
        <v>0</v>
      </c>
      <c r="T14" s="410">
        <v>0</v>
      </c>
      <c r="U14" s="410">
        <v>0</v>
      </c>
      <c r="V14" s="410">
        <v>0</v>
      </c>
      <c r="W14" s="410">
        <v>0</v>
      </c>
      <c r="X14" s="411">
        <v>21</v>
      </c>
      <c r="Y14" s="412">
        <v>6.6676276517313926E-4</v>
      </c>
      <c r="Z14" s="411">
        <v>2680</v>
      </c>
      <c r="AA14" s="412">
        <v>7.8778809360641574E-5</v>
      </c>
      <c r="AB14" s="1051"/>
      <c r="AC14" s="414" t="s">
        <v>162</v>
      </c>
      <c r="AD14" s="410">
        <v>0</v>
      </c>
      <c r="AE14" s="410">
        <v>0</v>
      </c>
      <c r="AF14" s="410">
        <v>0</v>
      </c>
      <c r="AG14" s="410">
        <v>0</v>
      </c>
      <c r="AH14" s="410">
        <v>0</v>
      </c>
      <c r="AI14" s="410">
        <v>0</v>
      </c>
      <c r="AJ14" s="410">
        <v>0</v>
      </c>
      <c r="AK14" s="410">
        <v>0</v>
      </c>
      <c r="AL14" s="410">
        <v>0</v>
      </c>
      <c r="AM14" s="410">
        <v>0</v>
      </c>
      <c r="AN14" s="410">
        <v>0</v>
      </c>
      <c r="AO14" s="410">
        <v>0</v>
      </c>
      <c r="AP14" s="410">
        <v>25</v>
      </c>
      <c r="AQ14" s="410">
        <v>4191582</v>
      </c>
      <c r="AR14" s="410">
        <v>0</v>
      </c>
      <c r="AS14" s="410">
        <v>0</v>
      </c>
      <c r="AT14" s="410">
        <v>0</v>
      </c>
      <c r="AU14" s="410">
        <v>0</v>
      </c>
      <c r="AV14" s="410">
        <v>0</v>
      </c>
      <c r="AW14" s="410">
        <v>0</v>
      </c>
      <c r="AX14" s="410">
        <v>0</v>
      </c>
      <c r="AY14" s="410">
        <v>0</v>
      </c>
      <c r="AZ14" s="411">
        <v>25</v>
      </c>
      <c r="BA14" s="412">
        <v>2.4533375203627014E-2</v>
      </c>
      <c r="BB14" s="411">
        <v>4191582</v>
      </c>
      <c r="BC14" s="412">
        <v>1.4771725000859972</v>
      </c>
      <c r="BE14" s="414" t="s">
        <v>162</v>
      </c>
      <c r="BF14" s="410">
        <v>0</v>
      </c>
      <c r="BG14" s="410">
        <v>0</v>
      </c>
      <c r="BH14" s="410">
        <v>0</v>
      </c>
      <c r="BI14" s="410">
        <v>0</v>
      </c>
      <c r="BJ14" s="410">
        <v>0</v>
      </c>
      <c r="BK14" s="410">
        <v>0</v>
      </c>
      <c r="BL14" s="410">
        <v>0</v>
      </c>
      <c r="BM14" s="410">
        <v>0</v>
      </c>
      <c r="BN14" s="410">
        <v>0</v>
      </c>
      <c r="BO14" s="410">
        <v>0</v>
      </c>
      <c r="BP14" s="410">
        <v>0</v>
      </c>
      <c r="BQ14" s="410">
        <v>0</v>
      </c>
      <c r="BR14" s="410">
        <v>0</v>
      </c>
      <c r="BS14" s="410">
        <v>0</v>
      </c>
      <c r="BT14" s="410">
        <v>0</v>
      </c>
      <c r="BU14" s="410">
        <v>0</v>
      </c>
      <c r="BV14" s="410">
        <v>0</v>
      </c>
      <c r="BW14" s="410">
        <v>0</v>
      </c>
      <c r="BX14" s="410">
        <v>0</v>
      </c>
      <c r="BY14" s="410">
        <v>0</v>
      </c>
      <c r="BZ14" s="410">
        <v>0</v>
      </c>
      <c r="CA14" s="410">
        <v>0</v>
      </c>
      <c r="CB14" s="411">
        <v>0</v>
      </c>
      <c r="CC14" s="412">
        <v>0</v>
      </c>
      <c r="CD14" s="411">
        <v>0</v>
      </c>
      <c r="CE14" s="412">
        <v>0</v>
      </c>
    </row>
    <row r="15" spans="1:83" s="413" customFormat="1" ht="63" customHeight="1" x14ac:dyDescent="0.25">
      <c r="A15" s="414" t="s">
        <v>163</v>
      </c>
      <c r="B15" s="410">
        <v>251</v>
      </c>
      <c r="C15" s="410">
        <v>232476.72</v>
      </c>
      <c r="D15" s="410">
        <v>12712</v>
      </c>
      <c r="E15" s="410">
        <v>1643143.94</v>
      </c>
      <c r="F15" s="410">
        <v>10810</v>
      </c>
      <c r="G15" s="410">
        <v>833840</v>
      </c>
      <c r="H15" s="410">
        <v>0</v>
      </c>
      <c r="I15" s="410">
        <v>0</v>
      </c>
      <c r="J15" s="410">
        <v>23773</v>
      </c>
      <c r="K15" s="410">
        <v>2709460.66</v>
      </c>
      <c r="L15" s="410">
        <v>0</v>
      </c>
      <c r="M15" s="410">
        <v>0</v>
      </c>
      <c r="N15" s="410">
        <v>1121</v>
      </c>
      <c r="O15" s="410">
        <v>366771031.13000005</v>
      </c>
      <c r="P15" s="410">
        <v>2885</v>
      </c>
      <c r="Q15" s="410">
        <v>640799.35</v>
      </c>
      <c r="R15" s="410">
        <v>0</v>
      </c>
      <c r="S15" s="410">
        <v>0</v>
      </c>
      <c r="T15" s="410">
        <v>0</v>
      </c>
      <c r="U15" s="410">
        <v>0</v>
      </c>
      <c r="V15" s="410">
        <v>24</v>
      </c>
      <c r="W15" s="410">
        <v>416558</v>
      </c>
      <c r="X15" s="411">
        <v>27803</v>
      </c>
      <c r="Y15" s="412">
        <v>0.88276215048137086</v>
      </c>
      <c r="Z15" s="411">
        <v>370537849.1400001</v>
      </c>
      <c r="AA15" s="412">
        <v>10.891989021754567</v>
      </c>
      <c r="AB15" s="1051"/>
      <c r="AC15" s="414" t="s">
        <v>163</v>
      </c>
      <c r="AD15" s="410">
        <v>4</v>
      </c>
      <c r="AE15" s="410">
        <v>200</v>
      </c>
      <c r="AF15" s="410">
        <v>1</v>
      </c>
      <c r="AG15" s="410">
        <v>100</v>
      </c>
      <c r="AH15" s="410">
        <v>0</v>
      </c>
      <c r="AI15" s="410">
        <v>0</v>
      </c>
      <c r="AJ15" s="410">
        <v>0</v>
      </c>
      <c r="AK15" s="410">
        <v>0</v>
      </c>
      <c r="AL15" s="410">
        <v>5</v>
      </c>
      <c r="AM15" s="410">
        <v>300</v>
      </c>
      <c r="AN15" s="410">
        <v>0</v>
      </c>
      <c r="AO15" s="410">
        <v>0</v>
      </c>
      <c r="AP15" s="410">
        <v>0</v>
      </c>
      <c r="AQ15" s="410">
        <v>0</v>
      </c>
      <c r="AR15" s="410">
        <v>5</v>
      </c>
      <c r="AS15" s="410">
        <v>350</v>
      </c>
      <c r="AT15" s="410">
        <v>0</v>
      </c>
      <c r="AU15" s="410">
        <v>0</v>
      </c>
      <c r="AV15" s="410">
        <v>0</v>
      </c>
      <c r="AW15" s="410">
        <v>0</v>
      </c>
      <c r="AX15" s="410">
        <v>0</v>
      </c>
      <c r="AY15" s="410">
        <v>0</v>
      </c>
      <c r="AZ15" s="411">
        <v>10</v>
      </c>
      <c r="BA15" s="412">
        <v>9.8133500814508064E-3</v>
      </c>
      <c r="BB15" s="411">
        <v>650</v>
      </c>
      <c r="BC15" s="412">
        <v>2.2906914979974104E-4</v>
      </c>
      <c r="BE15" s="414" t="s">
        <v>163</v>
      </c>
      <c r="BF15" s="410">
        <v>0</v>
      </c>
      <c r="BG15" s="410">
        <v>0</v>
      </c>
      <c r="BH15" s="410">
        <v>0</v>
      </c>
      <c r="BI15" s="410">
        <v>0</v>
      </c>
      <c r="BJ15" s="410">
        <v>0</v>
      </c>
      <c r="BK15" s="410">
        <v>0</v>
      </c>
      <c r="BL15" s="410">
        <v>0</v>
      </c>
      <c r="BM15" s="410">
        <v>0</v>
      </c>
      <c r="BN15" s="410">
        <v>0</v>
      </c>
      <c r="BO15" s="410">
        <v>0</v>
      </c>
      <c r="BP15" s="410">
        <v>0</v>
      </c>
      <c r="BQ15" s="410">
        <v>0</v>
      </c>
      <c r="BR15" s="410">
        <v>0</v>
      </c>
      <c r="BS15" s="410">
        <v>0</v>
      </c>
      <c r="BT15" s="410">
        <v>0</v>
      </c>
      <c r="BU15" s="410">
        <v>0</v>
      </c>
      <c r="BV15" s="410">
        <v>0</v>
      </c>
      <c r="BW15" s="410">
        <v>0</v>
      </c>
      <c r="BX15" s="410">
        <v>0</v>
      </c>
      <c r="BY15" s="410">
        <v>0</v>
      </c>
      <c r="BZ15" s="410">
        <v>0</v>
      </c>
      <c r="CA15" s="410">
        <v>0</v>
      </c>
      <c r="CB15" s="411">
        <v>0</v>
      </c>
      <c r="CC15" s="412">
        <v>0</v>
      </c>
      <c r="CD15" s="411">
        <v>0</v>
      </c>
      <c r="CE15" s="412">
        <v>0</v>
      </c>
    </row>
    <row r="16" spans="1:83" s="413" customFormat="1" ht="63" customHeight="1" x14ac:dyDescent="0.25">
      <c r="A16" s="414" t="s">
        <v>164</v>
      </c>
      <c r="B16" s="410">
        <v>146879</v>
      </c>
      <c r="C16" s="410">
        <v>59445784.605999999</v>
      </c>
      <c r="D16" s="410">
        <v>103311</v>
      </c>
      <c r="E16" s="410">
        <v>25907971.294</v>
      </c>
      <c r="F16" s="410">
        <v>75054</v>
      </c>
      <c r="G16" s="410">
        <v>74640452.655000001</v>
      </c>
      <c r="H16" s="410">
        <v>0</v>
      </c>
      <c r="I16" s="410">
        <v>0</v>
      </c>
      <c r="J16" s="410">
        <v>325244</v>
      </c>
      <c r="K16" s="410">
        <v>159994208.55500001</v>
      </c>
      <c r="L16" s="410">
        <v>0</v>
      </c>
      <c r="M16" s="410">
        <v>0</v>
      </c>
      <c r="N16" s="410">
        <v>339734</v>
      </c>
      <c r="O16" s="410">
        <v>161002464.57310301</v>
      </c>
      <c r="P16" s="410">
        <v>3906</v>
      </c>
      <c r="Q16" s="410">
        <v>3414641.8560000001</v>
      </c>
      <c r="R16" s="410">
        <v>2498</v>
      </c>
      <c r="S16" s="410">
        <v>29076520.443999998</v>
      </c>
      <c r="T16" s="410">
        <v>0</v>
      </c>
      <c r="U16" s="410">
        <v>0</v>
      </c>
      <c r="V16" s="410">
        <v>60604</v>
      </c>
      <c r="W16" s="410">
        <v>32098470</v>
      </c>
      <c r="X16" s="411">
        <v>731986</v>
      </c>
      <c r="Y16" s="412">
        <v>23.241000448953596</v>
      </c>
      <c r="Z16" s="411">
        <v>385586305.42810303</v>
      </c>
      <c r="AA16" s="412">
        <v>11.334339569923376</v>
      </c>
      <c r="AB16" s="1051"/>
      <c r="AC16" s="414" t="s">
        <v>164</v>
      </c>
      <c r="AD16" s="410">
        <v>3295</v>
      </c>
      <c r="AE16" s="410">
        <v>1115068.8629999999</v>
      </c>
      <c r="AF16" s="410">
        <v>797</v>
      </c>
      <c r="AG16" s="410">
        <v>182517.85800000001</v>
      </c>
      <c r="AH16" s="410">
        <v>1096</v>
      </c>
      <c r="AI16" s="410">
        <v>847393.17099999997</v>
      </c>
      <c r="AJ16" s="410">
        <v>0</v>
      </c>
      <c r="AK16" s="410">
        <v>0</v>
      </c>
      <c r="AL16" s="410">
        <v>5188</v>
      </c>
      <c r="AM16" s="410">
        <v>2144979.892</v>
      </c>
      <c r="AN16" s="410">
        <v>1</v>
      </c>
      <c r="AO16" s="410">
        <v>294</v>
      </c>
      <c r="AP16" s="410">
        <v>590</v>
      </c>
      <c r="AQ16" s="410">
        <v>734561.71331200015</v>
      </c>
      <c r="AR16" s="410">
        <v>33</v>
      </c>
      <c r="AS16" s="410">
        <v>35004.442000000003</v>
      </c>
      <c r="AT16" s="410">
        <v>0</v>
      </c>
      <c r="AU16" s="410">
        <v>0</v>
      </c>
      <c r="AV16" s="410">
        <v>0</v>
      </c>
      <c r="AW16" s="410">
        <v>0</v>
      </c>
      <c r="AX16" s="410">
        <v>146</v>
      </c>
      <c r="AY16" s="410">
        <v>87790</v>
      </c>
      <c r="AZ16" s="411">
        <v>5958</v>
      </c>
      <c r="BA16" s="412">
        <v>5.8467939785283898</v>
      </c>
      <c r="BB16" s="411">
        <v>3002630.0473120003</v>
      </c>
      <c r="BC16" s="412">
        <v>1.058169095539871</v>
      </c>
      <c r="BE16" s="414" t="s">
        <v>164</v>
      </c>
      <c r="BF16" s="410">
        <v>0</v>
      </c>
      <c r="BG16" s="410">
        <v>0</v>
      </c>
      <c r="BH16" s="410">
        <v>0</v>
      </c>
      <c r="BI16" s="410">
        <v>0</v>
      </c>
      <c r="BJ16" s="410">
        <v>1</v>
      </c>
      <c r="BK16" s="410">
        <v>0</v>
      </c>
      <c r="BL16" s="410">
        <v>0</v>
      </c>
      <c r="BM16" s="410">
        <v>0</v>
      </c>
      <c r="BN16" s="410">
        <v>1</v>
      </c>
      <c r="BO16" s="410">
        <v>0</v>
      </c>
      <c r="BP16" s="410">
        <v>0</v>
      </c>
      <c r="BQ16" s="410">
        <v>0</v>
      </c>
      <c r="BR16" s="410">
        <v>0</v>
      </c>
      <c r="BS16" s="410">
        <v>0</v>
      </c>
      <c r="BT16" s="410">
        <v>0</v>
      </c>
      <c r="BU16" s="410">
        <v>0</v>
      </c>
      <c r="BV16" s="410">
        <v>0</v>
      </c>
      <c r="BW16" s="410">
        <v>0</v>
      </c>
      <c r="BX16" s="410">
        <v>0</v>
      </c>
      <c r="BY16" s="410">
        <v>0</v>
      </c>
      <c r="BZ16" s="410">
        <v>31781</v>
      </c>
      <c r="CA16" s="410">
        <v>755700</v>
      </c>
      <c r="CB16" s="411">
        <v>31782</v>
      </c>
      <c r="CC16" s="412">
        <v>28.530647420015082</v>
      </c>
      <c r="CD16" s="411">
        <v>755700</v>
      </c>
      <c r="CE16" s="412">
        <v>0.99673320544903832</v>
      </c>
    </row>
    <row r="17" spans="1:83" s="413" customFormat="1" ht="63" customHeight="1" x14ac:dyDescent="0.25">
      <c r="A17" s="414" t="s">
        <v>165</v>
      </c>
      <c r="B17" s="410">
        <v>5464</v>
      </c>
      <c r="C17" s="410">
        <v>1345263.56</v>
      </c>
      <c r="D17" s="410">
        <v>10411</v>
      </c>
      <c r="E17" s="410">
        <v>3598845.8</v>
      </c>
      <c r="F17" s="410">
        <v>0</v>
      </c>
      <c r="G17" s="410">
        <v>0</v>
      </c>
      <c r="H17" s="410">
        <v>602</v>
      </c>
      <c r="I17" s="410">
        <v>153716.82999999999</v>
      </c>
      <c r="J17" s="410">
        <v>16477</v>
      </c>
      <c r="K17" s="410">
        <v>5097826.1900000004</v>
      </c>
      <c r="L17" s="410">
        <v>0</v>
      </c>
      <c r="M17" s="410">
        <v>0</v>
      </c>
      <c r="N17" s="410">
        <v>793</v>
      </c>
      <c r="O17" s="410">
        <v>208050992.49000001</v>
      </c>
      <c r="P17" s="410">
        <v>159</v>
      </c>
      <c r="Q17" s="410">
        <v>47610.42</v>
      </c>
      <c r="R17" s="410">
        <v>998</v>
      </c>
      <c r="S17" s="410">
        <v>544084.23</v>
      </c>
      <c r="T17" s="410">
        <v>0</v>
      </c>
      <c r="U17" s="410">
        <v>0</v>
      </c>
      <c r="V17" s="410">
        <v>359</v>
      </c>
      <c r="W17" s="410">
        <v>103000</v>
      </c>
      <c r="X17" s="411">
        <v>18786</v>
      </c>
      <c r="Y17" s="412">
        <v>0.59646691935917107</v>
      </c>
      <c r="Z17" s="411">
        <v>213843513.33000001</v>
      </c>
      <c r="AA17" s="412">
        <v>6.2859467797141368</v>
      </c>
      <c r="AB17" s="1051"/>
      <c r="AC17" s="414" t="s">
        <v>165</v>
      </c>
      <c r="AD17" s="410">
        <v>100</v>
      </c>
      <c r="AE17" s="410">
        <v>57327.76</v>
      </c>
      <c r="AF17" s="410">
        <v>251</v>
      </c>
      <c r="AG17" s="410">
        <v>99051.92</v>
      </c>
      <c r="AH17" s="410">
        <v>0</v>
      </c>
      <c r="AI17" s="410">
        <v>0</v>
      </c>
      <c r="AJ17" s="410">
        <v>1</v>
      </c>
      <c r="AK17" s="410">
        <v>269.02999999999997</v>
      </c>
      <c r="AL17" s="410">
        <v>352</v>
      </c>
      <c r="AM17" s="410">
        <v>156648.71</v>
      </c>
      <c r="AN17" s="410">
        <v>0</v>
      </c>
      <c r="AO17" s="410">
        <v>0</v>
      </c>
      <c r="AP17" s="410">
        <v>0</v>
      </c>
      <c r="AQ17" s="410">
        <v>0</v>
      </c>
      <c r="AR17" s="410">
        <v>4</v>
      </c>
      <c r="AS17" s="410">
        <v>737.8</v>
      </c>
      <c r="AT17" s="410">
        <v>1</v>
      </c>
      <c r="AU17" s="410">
        <v>1000</v>
      </c>
      <c r="AV17" s="410">
        <v>0</v>
      </c>
      <c r="AW17" s="410">
        <v>0</v>
      </c>
      <c r="AX17" s="410">
        <v>1</v>
      </c>
      <c r="AY17" s="410">
        <v>3000</v>
      </c>
      <c r="AZ17" s="411">
        <v>358</v>
      </c>
      <c r="BA17" s="412">
        <v>0.35131793291593882</v>
      </c>
      <c r="BB17" s="411">
        <v>161386.50999999998</v>
      </c>
      <c r="BC17" s="412">
        <v>5.6874877899765239E-2</v>
      </c>
      <c r="BE17" s="414" t="s">
        <v>165</v>
      </c>
      <c r="BF17" s="410">
        <v>0</v>
      </c>
      <c r="BG17" s="410">
        <v>0</v>
      </c>
      <c r="BH17" s="410">
        <v>0</v>
      </c>
      <c r="BI17" s="410">
        <v>0</v>
      </c>
      <c r="BJ17" s="410">
        <v>0</v>
      </c>
      <c r="BK17" s="410">
        <v>0</v>
      </c>
      <c r="BL17" s="410">
        <v>1376</v>
      </c>
      <c r="BM17" s="410">
        <v>583616.21</v>
      </c>
      <c r="BN17" s="410">
        <v>1376</v>
      </c>
      <c r="BO17" s="410">
        <v>583616.21</v>
      </c>
      <c r="BP17" s="410">
        <v>0</v>
      </c>
      <c r="BQ17" s="410">
        <v>0</v>
      </c>
      <c r="BR17" s="410">
        <v>0</v>
      </c>
      <c r="BS17" s="410">
        <v>5458.38</v>
      </c>
      <c r="BT17" s="410">
        <v>0</v>
      </c>
      <c r="BU17" s="410">
        <v>0</v>
      </c>
      <c r="BV17" s="410">
        <v>0</v>
      </c>
      <c r="BW17" s="410">
        <v>0</v>
      </c>
      <c r="BX17" s="410">
        <v>0</v>
      </c>
      <c r="BY17" s="410">
        <v>0</v>
      </c>
      <c r="BZ17" s="410">
        <v>0</v>
      </c>
      <c r="CA17" s="410">
        <v>0</v>
      </c>
      <c r="CB17" s="411">
        <v>1376</v>
      </c>
      <c r="CC17" s="412">
        <v>1.2352328629394234</v>
      </c>
      <c r="CD17" s="411">
        <v>589074.59</v>
      </c>
      <c r="CE17" s="412">
        <v>0.77696202770845302</v>
      </c>
    </row>
    <row r="18" spans="1:83" s="413" customFormat="1" ht="63" customHeight="1" x14ac:dyDescent="0.25">
      <c r="A18" s="414" t="s">
        <v>166</v>
      </c>
      <c r="B18" s="410">
        <v>169270</v>
      </c>
      <c r="C18" s="410">
        <v>63686435.906000003</v>
      </c>
      <c r="D18" s="410">
        <v>28626</v>
      </c>
      <c r="E18" s="410">
        <v>3326694.9879999999</v>
      </c>
      <c r="F18" s="410">
        <v>23796</v>
      </c>
      <c r="G18" s="410">
        <v>13121363.517999999</v>
      </c>
      <c r="H18" s="410">
        <v>0</v>
      </c>
      <c r="I18" s="410">
        <v>0</v>
      </c>
      <c r="J18" s="410">
        <v>221692</v>
      </c>
      <c r="K18" s="410">
        <v>80134494.412</v>
      </c>
      <c r="L18" s="410">
        <v>0</v>
      </c>
      <c r="M18" s="410">
        <v>0</v>
      </c>
      <c r="N18" s="410">
        <v>736</v>
      </c>
      <c r="O18" s="410">
        <v>186709897.053</v>
      </c>
      <c r="P18" s="410">
        <v>5057</v>
      </c>
      <c r="Q18" s="410">
        <v>1587816.635</v>
      </c>
      <c r="R18" s="410">
        <v>8436</v>
      </c>
      <c r="S18" s="410">
        <v>17527474.811999999</v>
      </c>
      <c r="T18" s="410">
        <v>0</v>
      </c>
      <c r="U18" s="410">
        <v>0</v>
      </c>
      <c r="V18" s="410">
        <v>6911</v>
      </c>
      <c r="W18" s="410">
        <v>3461400.5</v>
      </c>
      <c r="X18" s="411">
        <v>242832</v>
      </c>
      <c r="Y18" s="412">
        <v>7.710063609167797</v>
      </c>
      <c r="Z18" s="411">
        <v>289421083.412</v>
      </c>
      <c r="AA18" s="412">
        <v>8.5075553563672734</v>
      </c>
      <c r="AB18" s="1051"/>
      <c r="AC18" s="414" t="s">
        <v>166</v>
      </c>
      <c r="AD18" s="410">
        <v>1616</v>
      </c>
      <c r="AE18" s="410">
        <v>326382.83199999999</v>
      </c>
      <c r="AF18" s="410">
        <v>66</v>
      </c>
      <c r="AG18" s="410">
        <v>14914.454</v>
      </c>
      <c r="AH18" s="410">
        <v>100</v>
      </c>
      <c r="AI18" s="410">
        <v>78950.816000000006</v>
      </c>
      <c r="AJ18" s="410">
        <v>0</v>
      </c>
      <c r="AK18" s="410">
        <v>0</v>
      </c>
      <c r="AL18" s="410">
        <v>1782</v>
      </c>
      <c r="AM18" s="410">
        <v>420248.10200000001</v>
      </c>
      <c r="AN18" s="410">
        <v>0</v>
      </c>
      <c r="AO18" s="410">
        <v>0</v>
      </c>
      <c r="AP18" s="410">
        <v>0</v>
      </c>
      <c r="AQ18" s="410">
        <v>11681.499</v>
      </c>
      <c r="AR18" s="410">
        <v>8</v>
      </c>
      <c r="AS18" s="410">
        <v>1363.377</v>
      </c>
      <c r="AT18" s="410">
        <v>70</v>
      </c>
      <c r="AU18" s="410">
        <v>121611.5</v>
      </c>
      <c r="AV18" s="410">
        <v>2</v>
      </c>
      <c r="AW18" s="410">
        <v>460</v>
      </c>
      <c r="AX18" s="410">
        <v>1</v>
      </c>
      <c r="AY18" s="410">
        <v>1050</v>
      </c>
      <c r="AZ18" s="411">
        <v>1863</v>
      </c>
      <c r="BA18" s="412">
        <v>1.828227120174285</v>
      </c>
      <c r="BB18" s="411">
        <v>556414.478</v>
      </c>
      <c r="BC18" s="412">
        <v>0.19608829447957957</v>
      </c>
      <c r="BE18" s="414" t="s">
        <v>166</v>
      </c>
      <c r="BF18" s="410">
        <v>0</v>
      </c>
      <c r="BG18" s="410">
        <v>2716.1669999999999</v>
      </c>
      <c r="BH18" s="410">
        <v>12</v>
      </c>
      <c r="BI18" s="410">
        <v>1979.6389999999999</v>
      </c>
      <c r="BJ18" s="410">
        <v>1</v>
      </c>
      <c r="BK18" s="410">
        <v>726.39300000000003</v>
      </c>
      <c r="BL18" s="410">
        <v>0</v>
      </c>
      <c r="BM18" s="410">
        <v>0</v>
      </c>
      <c r="BN18" s="410">
        <v>13</v>
      </c>
      <c r="BO18" s="410">
        <v>5422.1989999999996</v>
      </c>
      <c r="BP18" s="410">
        <v>0</v>
      </c>
      <c r="BQ18" s="410">
        <v>0</v>
      </c>
      <c r="BR18" s="410">
        <v>0</v>
      </c>
      <c r="BS18" s="410">
        <v>1087127.22</v>
      </c>
      <c r="BT18" s="410">
        <v>1</v>
      </c>
      <c r="BU18" s="410">
        <v>150</v>
      </c>
      <c r="BV18" s="410">
        <v>0</v>
      </c>
      <c r="BW18" s="410">
        <v>2860</v>
      </c>
      <c r="BX18" s="410">
        <v>0</v>
      </c>
      <c r="BY18" s="410">
        <v>869.79</v>
      </c>
      <c r="BZ18" s="410">
        <v>0</v>
      </c>
      <c r="CA18" s="410">
        <v>100492.5</v>
      </c>
      <c r="CB18" s="411">
        <v>14</v>
      </c>
      <c r="CC18" s="412">
        <v>1.2567776221767388E-2</v>
      </c>
      <c r="CD18" s="411">
        <v>1196921.709</v>
      </c>
      <c r="CE18" s="412">
        <v>1.5786841493755606</v>
      </c>
    </row>
    <row r="19" spans="1:83" s="413" customFormat="1" ht="63" customHeight="1" x14ac:dyDescent="0.25">
      <c r="A19" s="414" t="s">
        <v>690</v>
      </c>
      <c r="B19" s="1533"/>
      <c r="C19" s="1533"/>
      <c r="D19" s="1533"/>
      <c r="E19" s="1533"/>
      <c r="F19" s="1533"/>
      <c r="G19" s="1533"/>
      <c r="H19" s="1533"/>
      <c r="I19" s="1533"/>
      <c r="J19" s="1533"/>
      <c r="K19" s="1533"/>
      <c r="L19" s="1533"/>
      <c r="M19" s="1533"/>
      <c r="N19" s="1533"/>
      <c r="O19" s="1533"/>
      <c r="P19" s="1533"/>
      <c r="Q19" s="1533"/>
      <c r="R19" s="1533"/>
      <c r="S19" s="1533"/>
      <c r="T19" s="1533"/>
      <c r="U19" s="1533"/>
      <c r="V19" s="1533"/>
      <c r="W19" s="1533"/>
      <c r="X19" s="411">
        <v>0</v>
      </c>
      <c r="Y19" s="412">
        <v>0</v>
      </c>
      <c r="Z19" s="411">
        <v>0</v>
      </c>
      <c r="AA19" s="412">
        <v>0</v>
      </c>
      <c r="AB19" s="1051"/>
      <c r="AC19" s="414" t="s">
        <v>690</v>
      </c>
      <c r="AD19" s="1533"/>
      <c r="AE19" s="1533"/>
      <c r="AF19" s="1533"/>
      <c r="AG19" s="1533"/>
      <c r="AH19" s="1533"/>
      <c r="AI19" s="1533"/>
      <c r="AJ19" s="1533"/>
      <c r="AK19" s="1533"/>
      <c r="AL19" s="1533"/>
      <c r="AM19" s="1533"/>
      <c r="AN19" s="1533"/>
      <c r="AO19" s="1533"/>
      <c r="AP19" s="1533"/>
      <c r="AQ19" s="1533"/>
      <c r="AR19" s="1533"/>
      <c r="AS19" s="1533"/>
      <c r="AT19" s="1533"/>
      <c r="AU19" s="1533"/>
      <c r="AV19" s="1533"/>
      <c r="AW19" s="1533"/>
      <c r="AX19" s="1533"/>
      <c r="AY19" s="1533"/>
      <c r="AZ19" s="411">
        <v>0</v>
      </c>
      <c r="BA19" s="412">
        <v>0</v>
      </c>
      <c r="BB19" s="411">
        <v>0</v>
      </c>
      <c r="BC19" s="412">
        <v>0</v>
      </c>
      <c r="BE19" s="414" t="s">
        <v>690</v>
      </c>
      <c r="BF19" s="1533"/>
      <c r="BG19" s="1533"/>
      <c r="BH19" s="1533"/>
      <c r="BI19" s="1533"/>
      <c r="BJ19" s="1533"/>
      <c r="BK19" s="1533"/>
      <c r="BL19" s="1533"/>
      <c r="BM19" s="1533"/>
      <c r="BN19" s="1533"/>
      <c r="BO19" s="1533"/>
      <c r="BP19" s="1533"/>
      <c r="BQ19" s="1533"/>
      <c r="BR19" s="1533"/>
      <c r="BS19" s="1533"/>
      <c r="BT19" s="1533"/>
      <c r="BU19" s="1533"/>
      <c r="BV19" s="1533"/>
      <c r="BW19" s="1533"/>
      <c r="BX19" s="1533"/>
      <c r="BY19" s="1533"/>
      <c r="BZ19" s="1533"/>
      <c r="CA19" s="1533"/>
      <c r="CB19" s="411">
        <v>0</v>
      </c>
      <c r="CC19" s="412">
        <v>0</v>
      </c>
      <c r="CD19" s="411">
        <v>0</v>
      </c>
      <c r="CE19" s="412">
        <v>0</v>
      </c>
    </row>
    <row r="20" spans="1:83" s="413" customFormat="1" ht="63" customHeight="1" x14ac:dyDescent="0.25">
      <c r="A20" s="414" t="s">
        <v>167</v>
      </c>
      <c r="B20" s="410">
        <v>84253</v>
      </c>
      <c r="C20" s="410">
        <v>39350125.160530008</v>
      </c>
      <c r="D20" s="410">
        <v>37667</v>
      </c>
      <c r="E20" s="410">
        <v>29654853.128800601</v>
      </c>
      <c r="F20" s="410">
        <v>34747</v>
      </c>
      <c r="G20" s="410">
        <v>43870687.457740009</v>
      </c>
      <c r="H20" s="410">
        <v>0</v>
      </c>
      <c r="I20" s="410">
        <v>0</v>
      </c>
      <c r="J20" s="410">
        <v>156667</v>
      </c>
      <c r="K20" s="410">
        <v>112875665.74707061</v>
      </c>
      <c r="L20" s="410">
        <v>52</v>
      </c>
      <c r="M20" s="410">
        <v>3095.643</v>
      </c>
      <c r="N20" s="410">
        <v>78</v>
      </c>
      <c r="O20" s="410">
        <v>117804247.67526999</v>
      </c>
      <c r="P20" s="410">
        <v>3690</v>
      </c>
      <c r="Q20" s="410">
        <v>1258115.72016</v>
      </c>
      <c r="R20" s="410">
        <v>669</v>
      </c>
      <c r="S20" s="410">
        <v>2614767.3369999998</v>
      </c>
      <c r="T20" s="410">
        <v>2168</v>
      </c>
      <c r="U20" s="410">
        <v>3601524.2319999998</v>
      </c>
      <c r="V20" s="410">
        <v>80498</v>
      </c>
      <c r="W20" s="410">
        <v>38237470</v>
      </c>
      <c r="X20" s="411">
        <v>243822</v>
      </c>
      <c r="Y20" s="412">
        <v>7.7414967109545323</v>
      </c>
      <c r="Z20" s="411">
        <v>276394886.35450059</v>
      </c>
      <c r="AA20" s="412">
        <v>8.1246492762602216</v>
      </c>
      <c r="AB20" s="1051"/>
      <c r="AC20" s="414" t="s">
        <v>167</v>
      </c>
      <c r="AD20" s="410">
        <v>429</v>
      </c>
      <c r="AE20" s="410">
        <v>156322.29267000002</v>
      </c>
      <c r="AF20" s="410">
        <v>45</v>
      </c>
      <c r="AG20" s="410">
        <v>30625.211579999999</v>
      </c>
      <c r="AH20" s="410">
        <v>41</v>
      </c>
      <c r="AI20" s="410">
        <v>14372.5038</v>
      </c>
      <c r="AJ20" s="410">
        <v>0</v>
      </c>
      <c r="AK20" s="410">
        <v>0</v>
      </c>
      <c r="AL20" s="410">
        <v>515</v>
      </c>
      <c r="AM20" s="410">
        <v>201320.00805000003</v>
      </c>
      <c r="AN20" s="410">
        <v>0</v>
      </c>
      <c r="AO20" s="410">
        <v>0</v>
      </c>
      <c r="AP20" s="410">
        <v>440</v>
      </c>
      <c r="AQ20" s="410">
        <v>28788345.692740001</v>
      </c>
      <c r="AR20" s="410">
        <v>5</v>
      </c>
      <c r="AS20" s="410">
        <v>5584.9117800000004</v>
      </c>
      <c r="AT20" s="410">
        <v>0</v>
      </c>
      <c r="AU20" s="410">
        <v>0</v>
      </c>
      <c r="AV20" s="410">
        <v>0</v>
      </c>
      <c r="AW20" s="410">
        <v>0</v>
      </c>
      <c r="AX20" s="410">
        <v>35</v>
      </c>
      <c r="AY20" s="410">
        <v>1451970</v>
      </c>
      <c r="AZ20" s="411">
        <v>995</v>
      </c>
      <c r="BA20" s="412">
        <v>0.97642833310435528</v>
      </c>
      <c r="BB20" s="411">
        <v>30447220.612569999</v>
      </c>
      <c r="BC20" s="412">
        <v>10.730029137671632</v>
      </c>
      <c r="BE20" s="414" t="s">
        <v>167</v>
      </c>
      <c r="BF20" s="410">
        <v>1</v>
      </c>
      <c r="BG20" s="410">
        <v>122337.87694</v>
      </c>
      <c r="BH20" s="410">
        <v>5</v>
      </c>
      <c r="BI20" s="410">
        <v>11801471.86347978</v>
      </c>
      <c r="BJ20" s="410">
        <v>0</v>
      </c>
      <c r="BK20" s="410">
        <v>0</v>
      </c>
      <c r="BL20" s="410">
        <v>0</v>
      </c>
      <c r="BM20" s="410">
        <v>0</v>
      </c>
      <c r="BN20" s="410">
        <v>6</v>
      </c>
      <c r="BO20" s="410">
        <v>11923809.740419781</v>
      </c>
      <c r="BP20" s="410">
        <v>0</v>
      </c>
      <c r="BQ20" s="410">
        <v>3393.3870000000002</v>
      </c>
      <c r="BR20" s="410">
        <v>0</v>
      </c>
      <c r="BS20" s="410">
        <v>7942684.4608099991</v>
      </c>
      <c r="BT20" s="410">
        <v>0</v>
      </c>
      <c r="BU20" s="410">
        <v>789808.07623000094</v>
      </c>
      <c r="BV20" s="410">
        <v>0</v>
      </c>
      <c r="BW20" s="410">
        <v>19960.224999999999</v>
      </c>
      <c r="BX20" s="410">
        <v>0</v>
      </c>
      <c r="BY20" s="410">
        <v>2000</v>
      </c>
      <c r="BZ20" s="410">
        <v>0</v>
      </c>
      <c r="CA20" s="410">
        <v>7662947.221049997</v>
      </c>
      <c r="CB20" s="411">
        <v>6</v>
      </c>
      <c r="CC20" s="412">
        <v>5.3861898093288813E-3</v>
      </c>
      <c r="CD20" s="411">
        <v>28344603.110509779</v>
      </c>
      <c r="CE20" s="412">
        <v>37.385215185284096</v>
      </c>
    </row>
    <row r="21" spans="1:83" s="413" customFormat="1" ht="63" customHeight="1" x14ac:dyDescent="0.25">
      <c r="A21" s="414" t="s">
        <v>168</v>
      </c>
      <c r="B21" s="410">
        <v>11293</v>
      </c>
      <c r="C21" s="410">
        <v>2730190.3310199999</v>
      </c>
      <c r="D21" s="410">
        <v>18581</v>
      </c>
      <c r="E21" s="410">
        <v>3670052.9215000002</v>
      </c>
      <c r="F21" s="410">
        <v>129</v>
      </c>
      <c r="G21" s="410">
        <v>275616.72281000001</v>
      </c>
      <c r="H21" s="410">
        <v>0</v>
      </c>
      <c r="I21" s="410">
        <v>0</v>
      </c>
      <c r="J21" s="410">
        <v>30003</v>
      </c>
      <c r="K21" s="410">
        <v>6675859.9753299998</v>
      </c>
      <c r="L21" s="410">
        <v>11890</v>
      </c>
      <c r="M21" s="410">
        <v>2110834.2069999999</v>
      </c>
      <c r="N21" s="410">
        <v>47024</v>
      </c>
      <c r="O21" s="410">
        <v>37533313.916029997</v>
      </c>
      <c r="P21" s="410">
        <v>195</v>
      </c>
      <c r="Q21" s="410">
        <v>46312.809690000002</v>
      </c>
      <c r="R21" s="410">
        <v>164</v>
      </c>
      <c r="S21" s="410">
        <v>186145</v>
      </c>
      <c r="T21" s="410">
        <v>0</v>
      </c>
      <c r="U21" s="410">
        <v>0</v>
      </c>
      <c r="V21" s="410">
        <v>24102</v>
      </c>
      <c r="W21" s="410">
        <v>11490475</v>
      </c>
      <c r="X21" s="411">
        <v>113378</v>
      </c>
      <c r="Y21" s="412">
        <v>3.5998204185619138</v>
      </c>
      <c r="Z21" s="411">
        <v>58042940.908050001</v>
      </c>
      <c r="AA21" s="412">
        <v>1.7061767822859162</v>
      </c>
      <c r="AB21" s="1051"/>
      <c r="AC21" s="414" t="s">
        <v>168</v>
      </c>
      <c r="AD21" s="410">
        <v>182</v>
      </c>
      <c r="AE21" s="410">
        <v>54580</v>
      </c>
      <c r="AF21" s="410">
        <v>187</v>
      </c>
      <c r="AG21" s="410">
        <v>37481.5</v>
      </c>
      <c r="AH21" s="410">
        <v>0</v>
      </c>
      <c r="AI21" s="410">
        <v>0</v>
      </c>
      <c r="AJ21" s="410">
        <v>0</v>
      </c>
      <c r="AK21" s="410">
        <v>0</v>
      </c>
      <c r="AL21" s="410">
        <v>369</v>
      </c>
      <c r="AM21" s="410">
        <v>92061.5</v>
      </c>
      <c r="AN21" s="410">
        <v>130</v>
      </c>
      <c r="AO21" s="410">
        <v>17237.501</v>
      </c>
      <c r="AP21" s="410">
        <v>0</v>
      </c>
      <c r="AQ21" s="410">
        <v>0</v>
      </c>
      <c r="AR21" s="410">
        <v>1</v>
      </c>
      <c r="AS21" s="410">
        <v>201.285</v>
      </c>
      <c r="AT21" s="410">
        <v>0</v>
      </c>
      <c r="AU21" s="410">
        <v>0</v>
      </c>
      <c r="AV21" s="410">
        <v>0</v>
      </c>
      <c r="AW21" s="410">
        <v>0</v>
      </c>
      <c r="AX21" s="410">
        <v>1</v>
      </c>
      <c r="AY21" s="410">
        <v>220</v>
      </c>
      <c r="AZ21" s="411">
        <v>501</v>
      </c>
      <c r="BA21" s="412">
        <v>0.49164883908068541</v>
      </c>
      <c r="BB21" s="411">
        <v>109720.28599999999</v>
      </c>
      <c r="BC21" s="412">
        <v>3.8666973276622205E-2</v>
      </c>
      <c r="BE21" s="414" t="s">
        <v>168</v>
      </c>
      <c r="BF21" s="410">
        <v>7</v>
      </c>
      <c r="BG21" s="410">
        <v>701989.66455999995</v>
      </c>
      <c r="BH21" s="410">
        <v>12</v>
      </c>
      <c r="BI21" s="410">
        <v>3271525.71039999</v>
      </c>
      <c r="BJ21" s="410">
        <v>0</v>
      </c>
      <c r="BK21" s="410">
        <v>0</v>
      </c>
      <c r="BL21" s="410">
        <v>0</v>
      </c>
      <c r="BM21" s="410">
        <v>0</v>
      </c>
      <c r="BN21" s="410">
        <v>19</v>
      </c>
      <c r="BO21" s="410">
        <v>3973515.3749599899</v>
      </c>
      <c r="BP21" s="410">
        <v>20</v>
      </c>
      <c r="BQ21" s="410">
        <v>337661.50400000002</v>
      </c>
      <c r="BR21" s="410">
        <v>0</v>
      </c>
      <c r="BS21" s="410">
        <v>-4280527.6129799997</v>
      </c>
      <c r="BT21" s="410">
        <v>0</v>
      </c>
      <c r="BU21" s="410">
        <v>38726.990030000001</v>
      </c>
      <c r="BV21" s="410">
        <v>0</v>
      </c>
      <c r="BW21" s="410">
        <v>0</v>
      </c>
      <c r="BX21" s="410">
        <v>0</v>
      </c>
      <c r="BY21" s="410">
        <v>0</v>
      </c>
      <c r="BZ21" s="410">
        <v>0</v>
      </c>
      <c r="CA21" s="410">
        <v>825792.5</v>
      </c>
      <c r="CB21" s="411">
        <v>39</v>
      </c>
      <c r="CC21" s="412">
        <v>3.5010233760637721E-2</v>
      </c>
      <c r="CD21" s="411">
        <v>895168.75600999035</v>
      </c>
      <c r="CE21" s="412">
        <v>1.1806860177261689</v>
      </c>
    </row>
    <row r="22" spans="1:83" s="413" customFormat="1" ht="63" customHeight="1" x14ac:dyDescent="0.25">
      <c r="A22" s="415" t="s">
        <v>169</v>
      </c>
      <c r="B22" s="410">
        <v>1446</v>
      </c>
      <c r="C22" s="410">
        <v>2251279.7879300001</v>
      </c>
      <c r="D22" s="410">
        <v>630</v>
      </c>
      <c r="E22" s="410">
        <v>225180.94948000001</v>
      </c>
      <c r="F22" s="410">
        <v>37</v>
      </c>
      <c r="G22" s="410">
        <v>26082.98272</v>
      </c>
      <c r="H22" s="410">
        <v>0</v>
      </c>
      <c r="I22" s="410">
        <v>0</v>
      </c>
      <c r="J22" s="410">
        <v>2113</v>
      </c>
      <c r="K22" s="410">
        <v>2502543.7201299998</v>
      </c>
      <c r="L22" s="410">
        <v>0</v>
      </c>
      <c r="M22" s="410">
        <v>0</v>
      </c>
      <c r="N22" s="410">
        <v>3</v>
      </c>
      <c r="O22" s="410">
        <v>4044319.31067</v>
      </c>
      <c r="P22" s="410">
        <v>86</v>
      </c>
      <c r="Q22" s="410">
        <v>31809.651689999999</v>
      </c>
      <c r="R22" s="410">
        <v>0</v>
      </c>
      <c r="S22" s="410">
        <v>0</v>
      </c>
      <c r="T22" s="410">
        <v>0</v>
      </c>
      <c r="U22" s="410">
        <v>0</v>
      </c>
      <c r="V22" s="410">
        <v>5271</v>
      </c>
      <c r="W22" s="410">
        <v>2186755</v>
      </c>
      <c r="X22" s="411">
        <v>7473</v>
      </c>
      <c r="Y22" s="412">
        <v>0.23727229257804139</v>
      </c>
      <c r="Z22" s="411">
        <v>8765427.6824900005</v>
      </c>
      <c r="AA22" s="412">
        <v>0.25766043147886941</v>
      </c>
      <c r="AB22" s="1051"/>
      <c r="AC22" s="415" t="s">
        <v>169</v>
      </c>
      <c r="AD22" s="410">
        <v>20</v>
      </c>
      <c r="AE22" s="410">
        <v>17536.86996</v>
      </c>
      <c r="AF22" s="410">
        <v>5</v>
      </c>
      <c r="AG22" s="410">
        <v>2152</v>
      </c>
      <c r="AH22" s="410">
        <v>6</v>
      </c>
      <c r="AI22" s="410">
        <v>6300</v>
      </c>
      <c r="AJ22" s="410">
        <v>0</v>
      </c>
      <c r="AK22" s="410">
        <v>0</v>
      </c>
      <c r="AL22" s="410">
        <v>31</v>
      </c>
      <c r="AM22" s="410">
        <v>25988.86996</v>
      </c>
      <c r="AN22" s="410">
        <v>0</v>
      </c>
      <c r="AO22" s="410">
        <v>0</v>
      </c>
      <c r="AP22" s="410">
        <v>0</v>
      </c>
      <c r="AQ22" s="410">
        <v>0</v>
      </c>
      <c r="AR22" s="410">
        <v>0</v>
      </c>
      <c r="AS22" s="410">
        <v>0</v>
      </c>
      <c r="AT22" s="410">
        <v>0</v>
      </c>
      <c r="AU22" s="410">
        <v>0</v>
      </c>
      <c r="AV22" s="410">
        <v>0</v>
      </c>
      <c r="AW22" s="410">
        <v>0</v>
      </c>
      <c r="AX22" s="410">
        <v>0</v>
      </c>
      <c r="AY22" s="410">
        <v>0</v>
      </c>
      <c r="AZ22" s="411">
        <v>31</v>
      </c>
      <c r="BA22" s="412">
        <v>3.0421385252497501E-2</v>
      </c>
      <c r="BB22" s="411">
        <v>25988.86996</v>
      </c>
      <c r="BC22" s="412">
        <v>9.1588436092203546E-3</v>
      </c>
      <c r="BE22" s="415" t="s">
        <v>169</v>
      </c>
      <c r="BF22" s="410">
        <v>141</v>
      </c>
      <c r="BG22" s="410">
        <v>60825.38308</v>
      </c>
      <c r="BH22" s="410">
        <v>23</v>
      </c>
      <c r="BI22" s="410">
        <v>13539.221170000001</v>
      </c>
      <c r="BJ22" s="410">
        <v>136</v>
      </c>
      <c r="BK22" s="410">
        <v>59789.377070000002</v>
      </c>
      <c r="BL22" s="410">
        <v>0</v>
      </c>
      <c r="BM22" s="410">
        <v>0</v>
      </c>
      <c r="BN22" s="410">
        <v>300</v>
      </c>
      <c r="BO22" s="410">
        <v>134153.98131999999</v>
      </c>
      <c r="BP22" s="410">
        <v>0</v>
      </c>
      <c r="BQ22" s="410">
        <v>0</v>
      </c>
      <c r="BR22" s="410">
        <v>0</v>
      </c>
      <c r="BS22" s="410">
        <v>868052.28099999996</v>
      </c>
      <c r="BT22" s="410">
        <v>15</v>
      </c>
      <c r="BU22" s="410">
        <v>6885.32384</v>
      </c>
      <c r="BV22" s="410">
        <v>0</v>
      </c>
      <c r="BW22" s="410">
        <v>0</v>
      </c>
      <c r="BX22" s="410">
        <v>0</v>
      </c>
      <c r="BY22" s="410">
        <v>0</v>
      </c>
      <c r="BZ22" s="410">
        <v>0</v>
      </c>
      <c r="CA22" s="410">
        <v>25150</v>
      </c>
      <c r="CB22" s="411">
        <v>315</v>
      </c>
      <c r="CC22" s="412">
        <v>0.28277496498976623</v>
      </c>
      <c r="CD22" s="411">
        <v>1034241.5861599999</v>
      </c>
      <c r="CE22" s="412">
        <v>1.3641166221806993</v>
      </c>
    </row>
    <row r="23" spans="1:83" s="413" customFormat="1" ht="63" customHeight="1" x14ac:dyDescent="0.25">
      <c r="A23" s="414" t="s">
        <v>170</v>
      </c>
      <c r="B23" s="410">
        <v>3870</v>
      </c>
      <c r="C23" s="410">
        <v>2941298.4076399999</v>
      </c>
      <c r="D23" s="410">
        <v>45010</v>
      </c>
      <c r="E23" s="410">
        <v>17083457.460000001</v>
      </c>
      <c r="F23" s="410">
        <v>21012</v>
      </c>
      <c r="G23" s="410">
        <v>4733395</v>
      </c>
      <c r="H23" s="410">
        <v>0</v>
      </c>
      <c r="I23" s="410">
        <v>0</v>
      </c>
      <c r="J23" s="410">
        <v>69892</v>
      </c>
      <c r="K23" s="410">
        <v>24758150.86764</v>
      </c>
      <c r="L23" s="410">
        <v>0</v>
      </c>
      <c r="M23" s="410">
        <v>0</v>
      </c>
      <c r="N23" s="410">
        <v>216497</v>
      </c>
      <c r="O23" s="410">
        <v>163261232.882521</v>
      </c>
      <c r="P23" s="410">
        <v>3008</v>
      </c>
      <c r="Q23" s="410">
        <v>555924</v>
      </c>
      <c r="R23" s="410">
        <v>1469</v>
      </c>
      <c r="S23" s="410">
        <v>4445499.5</v>
      </c>
      <c r="T23" s="410">
        <v>0</v>
      </c>
      <c r="U23" s="410">
        <v>0</v>
      </c>
      <c r="V23" s="410">
        <v>5348</v>
      </c>
      <c r="W23" s="410">
        <v>2067600</v>
      </c>
      <c r="X23" s="411">
        <v>296214</v>
      </c>
      <c r="Y23" s="412">
        <v>9.4049745582379174</v>
      </c>
      <c r="Z23" s="411">
        <v>195088407.25016099</v>
      </c>
      <c r="AA23" s="412">
        <v>5.7346389713550892</v>
      </c>
      <c r="AB23" s="1051"/>
      <c r="AC23" s="414" t="s">
        <v>170</v>
      </c>
      <c r="AD23" s="410">
        <v>104</v>
      </c>
      <c r="AE23" s="410">
        <v>37230</v>
      </c>
      <c r="AF23" s="410">
        <v>117</v>
      </c>
      <c r="AG23" s="410">
        <v>57779</v>
      </c>
      <c r="AH23" s="410">
        <v>100</v>
      </c>
      <c r="AI23" s="410">
        <v>37060</v>
      </c>
      <c r="AJ23" s="410">
        <v>0</v>
      </c>
      <c r="AK23" s="410">
        <v>0</v>
      </c>
      <c r="AL23" s="410">
        <v>321</v>
      </c>
      <c r="AM23" s="410">
        <v>132069</v>
      </c>
      <c r="AN23" s="410">
        <v>0</v>
      </c>
      <c r="AO23" s="410">
        <v>0</v>
      </c>
      <c r="AP23" s="410">
        <v>1067</v>
      </c>
      <c r="AQ23" s="410">
        <v>1189476.4774100201</v>
      </c>
      <c r="AR23" s="410">
        <v>10</v>
      </c>
      <c r="AS23" s="410">
        <v>2780</v>
      </c>
      <c r="AT23" s="410">
        <v>39</v>
      </c>
      <c r="AU23" s="410">
        <v>110228</v>
      </c>
      <c r="AV23" s="410">
        <v>0</v>
      </c>
      <c r="AW23" s="410">
        <v>0</v>
      </c>
      <c r="AX23" s="410">
        <v>1</v>
      </c>
      <c r="AY23" s="410">
        <v>3000</v>
      </c>
      <c r="AZ23" s="411">
        <v>1438</v>
      </c>
      <c r="BA23" s="412">
        <v>1.4111597417126258</v>
      </c>
      <c r="BB23" s="411">
        <v>1437553.4774100201</v>
      </c>
      <c r="BC23" s="412">
        <v>0.50661408132611474</v>
      </c>
      <c r="BE23" s="414" t="s">
        <v>170</v>
      </c>
      <c r="BF23" s="410">
        <v>0</v>
      </c>
      <c r="BG23" s="410">
        <v>0</v>
      </c>
      <c r="BH23" s="410">
        <v>33</v>
      </c>
      <c r="BI23" s="410">
        <v>78456.146999996301</v>
      </c>
      <c r="BJ23" s="410">
        <v>0</v>
      </c>
      <c r="BK23" s="410">
        <v>0</v>
      </c>
      <c r="BL23" s="410">
        <v>4772</v>
      </c>
      <c r="BM23" s="410">
        <v>1117340.7097799999</v>
      </c>
      <c r="BN23" s="410">
        <v>4805</v>
      </c>
      <c r="BO23" s="410">
        <v>1195796.8567799963</v>
      </c>
      <c r="BP23" s="410">
        <v>0</v>
      </c>
      <c r="BQ23" s="410">
        <v>0</v>
      </c>
      <c r="BR23" s="410">
        <v>0</v>
      </c>
      <c r="BS23" s="410">
        <v>0</v>
      </c>
      <c r="BT23" s="410">
        <v>0</v>
      </c>
      <c r="BU23" s="410">
        <v>0</v>
      </c>
      <c r="BV23" s="410">
        <v>0</v>
      </c>
      <c r="BW23" s="410">
        <v>0</v>
      </c>
      <c r="BX23" s="410">
        <v>0</v>
      </c>
      <c r="BY23" s="410">
        <v>0</v>
      </c>
      <c r="BZ23" s="410">
        <v>0</v>
      </c>
      <c r="CA23" s="410">
        <v>0</v>
      </c>
      <c r="CB23" s="411">
        <v>4805</v>
      </c>
      <c r="CC23" s="412">
        <v>4.3134403389708789</v>
      </c>
      <c r="CD23" s="411">
        <v>1195796.8567799963</v>
      </c>
      <c r="CE23" s="412">
        <v>1.5772005215352789</v>
      </c>
    </row>
    <row r="24" spans="1:83" s="413" customFormat="1" ht="63" customHeight="1" x14ac:dyDescent="0.25">
      <c r="A24" s="414" t="s">
        <v>171</v>
      </c>
      <c r="B24" s="410">
        <v>0</v>
      </c>
      <c r="C24" s="410">
        <v>0</v>
      </c>
      <c r="D24" s="410">
        <v>0</v>
      </c>
      <c r="E24" s="410">
        <v>0</v>
      </c>
      <c r="F24" s="410">
        <v>2368</v>
      </c>
      <c r="G24" s="410">
        <v>723815</v>
      </c>
      <c r="H24" s="410">
        <v>0</v>
      </c>
      <c r="I24" s="410">
        <v>0</v>
      </c>
      <c r="J24" s="410">
        <v>2368</v>
      </c>
      <c r="K24" s="410">
        <v>723815</v>
      </c>
      <c r="L24" s="410">
        <v>0</v>
      </c>
      <c r="M24" s="410">
        <v>0</v>
      </c>
      <c r="N24" s="410">
        <v>1127</v>
      </c>
      <c r="O24" s="410">
        <v>25085383.214000002</v>
      </c>
      <c r="P24" s="410">
        <v>0</v>
      </c>
      <c r="Q24" s="410">
        <v>0</v>
      </c>
      <c r="R24" s="410">
        <v>0</v>
      </c>
      <c r="S24" s="410">
        <v>0</v>
      </c>
      <c r="T24" s="410">
        <v>0</v>
      </c>
      <c r="U24" s="410">
        <v>0</v>
      </c>
      <c r="V24" s="410">
        <v>0</v>
      </c>
      <c r="W24" s="410">
        <v>0</v>
      </c>
      <c r="X24" s="411">
        <v>3495</v>
      </c>
      <c r="Y24" s="412">
        <v>0.11096837448952961</v>
      </c>
      <c r="Z24" s="411">
        <v>25809198.214000002</v>
      </c>
      <c r="AA24" s="412">
        <v>0.75866339770586466</v>
      </c>
      <c r="AB24" s="1051"/>
      <c r="AC24" s="414" t="s">
        <v>171</v>
      </c>
      <c r="AD24" s="410">
        <v>0</v>
      </c>
      <c r="AE24" s="410">
        <v>0</v>
      </c>
      <c r="AF24" s="410">
        <v>0</v>
      </c>
      <c r="AG24" s="410">
        <v>0</v>
      </c>
      <c r="AH24" s="410">
        <v>0</v>
      </c>
      <c r="AI24" s="410">
        <v>0</v>
      </c>
      <c r="AJ24" s="410">
        <v>0</v>
      </c>
      <c r="AK24" s="410">
        <v>0</v>
      </c>
      <c r="AL24" s="410">
        <v>0</v>
      </c>
      <c r="AM24" s="410">
        <v>0</v>
      </c>
      <c r="AN24" s="410">
        <v>0</v>
      </c>
      <c r="AO24" s="410">
        <v>0</v>
      </c>
      <c r="AP24" s="410">
        <v>0</v>
      </c>
      <c r="AQ24" s="410">
        <v>0</v>
      </c>
      <c r="AR24" s="410">
        <v>0</v>
      </c>
      <c r="AS24" s="410">
        <v>0</v>
      </c>
      <c r="AT24" s="410">
        <v>0</v>
      </c>
      <c r="AU24" s="410">
        <v>0</v>
      </c>
      <c r="AV24" s="410">
        <v>0</v>
      </c>
      <c r="AW24" s="410">
        <v>0</v>
      </c>
      <c r="AX24" s="410">
        <v>0</v>
      </c>
      <c r="AY24" s="410">
        <v>0</v>
      </c>
      <c r="AZ24" s="411">
        <v>0</v>
      </c>
      <c r="BA24" s="412">
        <v>0</v>
      </c>
      <c r="BB24" s="411">
        <v>0</v>
      </c>
      <c r="BC24" s="412">
        <v>0</v>
      </c>
      <c r="BE24" s="414" t="s">
        <v>171</v>
      </c>
      <c r="BF24" s="410">
        <v>0</v>
      </c>
      <c r="BG24" s="410">
        <v>0</v>
      </c>
      <c r="BH24" s="410">
        <v>0</v>
      </c>
      <c r="BI24" s="410">
        <v>0</v>
      </c>
      <c r="BJ24" s="410">
        <v>0</v>
      </c>
      <c r="BK24" s="410">
        <v>0</v>
      </c>
      <c r="BL24" s="410">
        <v>0</v>
      </c>
      <c r="BM24" s="410">
        <v>0</v>
      </c>
      <c r="BN24" s="410">
        <v>0</v>
      </c>
      <c r="BO24" s="410">
        <v>0</v>
      </c>
      <c r="BP24" s="410">
        <v>0</v>
      </c>
      <c r="BQ24" s="410">
        <v>2090.5909999999999</v>
      </c>
      <c r="BR24" s="410">
        <v>0</v>
      </c>
      <c r="BS24" s="410">
        <v>0</v>
      </c>
      <c r="BT24" s="410">
        <v>0</v>
      </c>
      <c r="BU24" s="410">
        <v>0</v>
      </c>
      <c r="BV24" s="410">
        <v>0</v>
      </c>
      <c r="BW24" s="410">
        <v>0</v>
      </c>
      <c r="BX24" s="410">
        <v>0</v>
      </c>
      <c r="BY24" s="410">
        <v>0</v>
      </c>
      <c r="BZ24" s="410">
        <v>0</v>
      </c>
      <c r="CA24" s="410">
        <v>0</v>
      </c>
      <c r="CB24" s="411">
        <v>0</v>
      </c>
      <c r="CC24" s="412">
        <v>0</v>
      </c>
      <c r="CD24" s="411">
        <v>2090.5909999999999</v>
      </c>
      <c r="CE24" s="412">
        <v>2.7573924423883955E-3</v>
      </c>
    </row>
    <row r="25" spans="1:83" s="413" customFormat="1" ht="63" hidden="1" customHeight="1" x14ac:dyDescent="0.25">
      <c r="A25" s="414" t="s">
        <v>172</v>
      </c>
      <c r="B25" s="410"/>
      <c r="C25" s="410"/>
      <c r="D25" s="410"/>
      <c r="E25" s="410"/>
      <c r="F25" s="410"/>
      <c r="G25" s="410"/>
      <c r="H25" s="410"/>
      <c r="I25" s="410"/>
      <c r="J25" s="410"/>
      <c r="K25" s="410"/>
      <c r="L25" s="410"/>
      <c r="M25" s="410"/>
      <c r="N25" s="410"/>
      <c r="O25" s="410"/>
      <c r="P25" s="410"/>
      <c r="Q25" s="410"/>
      <c r="R25" s="410"/>
      <c r="S25" s="410"/>
      <c r="T25" s="410"/>
      <c r="U25" s="410"/>
      <c r="V25" s="410"/>
      <c r="W25" s="410"/>
      <c r="X25" s="411">
        <v>0</v>
      </c>
      <c r="Y25" s="412">
        <v>0</v>
      </c>
      <c r="Z25" s="411">
        <v>0</v>
      </c>
      <c r="AA25" s="412">
        <v>0</v>
      </c>
      <c r="AB25" s="1051"/>
      <c r="AC25" s="414" t="s">
        <v>172</v>
      </c>
      <c r="AD25" s="410"/>
      <c r="AE25" s="410"/>
      <c r="AF25" s="410"/>
      <c r="AG25" s="410"/>
      <c r="AH25" s="410"/>
      <c r="AI25" s="410"/>
      <c r="AJ25" s="410"/>
      <c r="AK25" s="410"/>
      <c r="AL25" s="410"/>
      <c r="AM25" s="410"/>
      <c r="AN25" s="410"/>
      <c r="AO25" s="410"/>
      <c r="AP25" s="410"/>
      <c r="AQ25" s="410"/>
      <c r="AR25" s="410"/>
      <c r="AS25" s="410"/>
      <c r="AT25" s="410"/>
      <c r="AU25" s="410"/>
      <c r="AV25" s="410"/>
      <c r="AW25" s="410"/>
      <c r="AX25" s="410"/>
      <c r="AY25" s="410"/>
      <c r="AZ25" s="411">
        <v>0</v>
      </c>
      <c r="BA25" s="412">
        <v>0</v>
      </c>
      <c r="BB25" s="411">
        <v>0</v>
      </c>
      <c r="BC25" s="412">
        <v>0</v>
      </c>
      <c r="BE25" s="414" t="s">
        <v>172</v>
      </c>
      <c r="BF25" s="410"/>
      <c r="BG25" s="410"/>
      <c r="BH25" s="410"/>
      <c r="BI25" s="410"/>
      <c r="BJ25" s="410"/>
      <c r="BK25" s="410"/>
      <c r="BL25" s="410"/>
      <c r="BM25" s="410"/>
      <c r="BN25" s="410"/>
      <c r="BO25" s="410"/>
      <c r="BP25" s="410"/>
      <c r="BQ25" s="410"/>
      <c r="BR25" s="410"/>
      <c r="BS25" s="410"/>
      <c r="BT25" s="410"/>
      <c r="BU25" s="410"/>
      <c r="BV25" s="410"/>
      <c r="BW25" s="410"/>
      <c r="BX25" s="410"/>
      <c r="BY25" s="410"/>
      <c r="BZ25" s="410"/>
      <c r="CA25" s="410"/>
      <c r="CB25" s="411">
        <v>0</v>
      </c>
      <c r="CC25" s="412">
        <v>0</v>
      </c>
      <c r="CD25" s="411">
        <v>0</v>
      </c>
      <c r="CE25" s="412">
        <v>0</v>
      </c>
    </row>
    <row r="26" spans="1:83" s="413" customFormat="1" ht="63" customHeight="1" x14ac:dyDescent="0.25">
      <c r="A26" s="414" t="s">
        <v>696</v>
      </c>
      <c r="B26" s="410">
        <v>0</v>
      </c>
      <c r="C26" s="410">
        <v>0</v>
      </c>
      <c r="D26" s="410">
        <v>1300</v>
      </c>
      <c r="E26" s="410">
        <v>1290873.825</v>
      </c>
      <c r="F26" s="410">
        <v>69</v>
      </c>
      <c r="G26" s="410">
        <v>86365</v>
      </c>
      <c r="H26" s="410">
        <v>0</v>
      </c>
      <c r="I26" s="410">
        <v>0</v>
      </c>
      <c r="J26" s="410">
        <v>1369</v>
      </c>
      <c r="K26" s="410">
        <v>1377238.825</v>
      </c>
      <c r="L26" s="410">
        <v>0</v>
      </c>
      <c r="M26" s="410">
        <v>0</v>
      </c>
      <c r="N26" s="410">
        <v>49</v>
      </c>
      <c r="O26" s="410">
        <v>25084440.649999999</v>
      </c>
      <c r="P26" s="410">
        <v>15</v>
      </c>
      <c r="Q26" s="410">
        <v>2592.8159999999998</v>
      </c>
      <c r="R26" s="410">
        <v>0</v>
      </c>
      <c r="S26" s="410">
        <v>0</v>
      </c>
      <c r="T26" s="410">
        <v>0</v>
      </c>
      <c r="U26" s="410">
        <v>0</v>
      </c>
      <c r="V26" s="410">
        <v>4</v>
      </c>
      <c r="W26" s="410">
        <v>224050</v>
      </c>
      <c r="X26" s="411">
        <v>1437</v>
      </c>
      <c r="Y26" s="412">
        <v>4.5625623502561954E-2</v>
      </c>
      <c r="Z26" s="411">
        <v>26688322.290999997</v>
      </c>
      <c r="AA26" s="412">
        <v>0.78450531862613804</v>
      </c>
      <c r="AB26" s="1051"/>
      <c r="AC26" s="414" t="s">
        <v>696</v>
      </c>
      <c r="AD26" s="410">
        <v>0</v>
      </c>
      <c r="AE26" s="410">
        <v>0</v>
      </c>
      <c r="AF26" s="410">
        <v>0</v>
      </c>
      <c r="AG26" s="410">
        <v>0</v>
      </c>
      <c r="AH26" s="410">
        <v>0</v>
      </c>
      <c r="AI26" s="410">
        <v>0</v>
      </c>
      <c r="AJ26" s="410">
        <v>0</v>
      </c>
      <c r="AK26" s="410">
        <v>0</v>
      </c>
      <c r="AL26" s="410">
        <v>0</v>
      </c>
      <c r="AM26" s="410">
        <v>0</v>
      </c>
      <c r="AN26" s="410">
        <v>0</v>
      </c>
      <c r="AO26" s="410">
        <v>0</v>
      </c>
      <c r="AP26" s="410">
        <v>178</v>
      </c>
      <c r="AQ26" s="410">
        <v>19382581.300000001</v>
      </c>
      <c r="AR26" s="410">
        <v>0</v>
      </c>
      <c r="AS26" s="410">
        <v>0</v>
      </c>
      <c r="AT26" s="410">
        <v>0</v>
      </c>
      <c r="AU26" s="410">
        <v>0</v>
      </c>
      <c r="AV26" s="410">
        <v>0</v>
      </c>
      <c r="AW26" s="410">
        <v>0</v>
      </c>
      <c r="AX26" s="410">
        <v>30</v>
      </c>
      <c r="AY26" s="410">
        <v>44655397.755000003</v>
      </c>
      <c r="AZ26" s="411">
        <v>208</v>
      </c>
      <c r="BA26" s="412">
        <v>0.20411768169417677</v>
      </c>
      <c r="BB26" s="411">
        <v>64037979.055000007</v>
      </c>
      <c r="BC26" s="412">
        <v>22.567885256957656</v>
      </c>
      <c r="BE26" s="414" t="s">
        <v>695</v>
      </c>
      <c r="BF26" s="410">
        <v>0</v>
      </c>
      <c r="BG26" s="410">
        <v>12.42999999999995</v>
      </c>
      <c r="BH26" s="410">
        <v>0</v>
      </c>
      <c r="BI26" s="410">
        <v>0</v>
      </c>
      <c r="BJ26" s="410">
        <v>0</v>
      </c>
      <c r="BK26" s="410">
        <v>0</v>
      </c>
      <c r="BL26" s="410">
        <v>0</v>
      </c>
      <c r="BM26" s="410">
        <v>0</v>
      </c>
      <c r="BN26" s="410">
        <v>0</v>
      </c>
      <c r="BO26" s="410">
        <v>12.42999999999995</v>
      </c>
      <c r="BP26" s="410">
        <v>0</v>
      </c>
      <c r="BQ26" s="410">
        <v>0</v>
      </c>
      <c r="BR26" s="410">
        <v>0</v>
      </c>
      <c r="BS26" s="410">
        <v>3123163.01</v>
      </c>
      <c r="BT26" s="410">
        <v>0</v>
      </c>
      <c r="BU26" s="410">
        <v>0</v>
      </c>
      <c r="BV26" s="410">
        <v>0</v>
      </c>
      <c r="BW26" s="410">
        <v>0</v>
      </c>
      <c r="BX26" s="410">
        <v>0</v>
      </c>
      <c r="BY26" s="410">
        <v>0</v>
      </c>
      <c r="BZ26" s="410">
        <v>0</v>
      </c>
      <c r="CA26" s="410">
        <v>0</v>
      </c>
      <c r="CB26" s="411">
        <v>0</v>
      </c>
      <c r="CC26" s="412">
        <v>0</v>
      </c>
      <c r="CD26" s="411">
        <v>3123175.44</v>
      </c>
      <c r="CE26" s="412">
        <v>4.1193233657415789</v>
      </c>
    </row>
    <row r="27" spans="1:83" s="413" customFormat="1" ht="63" customHeight="1" x14ac:dyDescent="0.25">
      <c r="A27" s="414" t="s">
        <v>884</v>
      </c>
      <c r="B27" s="410">
        <v>2914</v>
      </c>
      <c r="C27" s="410">
        <v>552201.39599999995</v>
      </c>
      <c r="D27" s="410">
        <v>10332</v>
      </c>
      <c r="E27" s="410">
        <v>2400720.8050000002</v>
      </c>
      <c r="F27" s="410">
        <v>0</v>
      </c>
      <c r="G27" s="410">
        <v>0</v>
      </c>
      <c r="H27" s="410">
        <v>0</v>
      </c>
      <c r="I27" s="410">
        <v>0</v>
      </c>
      <c r="J27" s="410">
        <v>13246</v>
      </c>
      <c r="K27" s="410">
        <v>2952922.2010000004</v>
      </c>
      <c r="L27" s="410">
        <v>0</v>
      </c>
      <c r="M27" s="410">
        <v>0</v>
      </c>
      <c r="N27" s="410">
        <v>107</v>
      </c>
      <c r="O27" s="410">
        <v>73422682.680000007</v>
      </c>
      <c r="P27" s="410">
        <v>115</v>
      </c>
      <c r="Q27" s="410">
        <v>25526.988000000001</v>
      </c>
      <c r="R27" s="410">
        <v>0</v>
      </c>
      <c r="S27" s="410">
        <v>0</v>
      </c>
      <c r="T27" s="410">
        <v>0</v>
      </c>
      <c r="U27" s="410">
        <v>0</v>
      </c>
      <c r="V27" s="410">
        <v>11422</v>
      </c>
      <c r="W27" s="410">
        <v>3221585</v>
      </c>
      <c r="X27" s="411">
        <v>24890</v>
      </c>
      <c r="Y27" s="412">
        <v>0.79027262976949697</v>
      </c>
      <c r="Z27" s="411">
        <v>79622716.869000018</v>
      </c>
      <c r="AA27" s="412">
        <v>2.3405159824624224</v>
      </c>
      <c r="AB27" s="1051"/>
      <c r="AC27" s="414" t="s">
        <v>884</v>
      </c>
      <c r="AD27" s="410">
        <v>25</v>
      </c>
      <c r="AE27" s="410">
        <v>3779.5340000000001</v>
      </c>
      <c r="AF27" s="410">
        <v>23</v>
      </c>
      <c r="AG27" s="410">
        <v>5232</v>
      </c>
      <c r="AH27" s="410">
        <v>0</v>
      </c>
      <c r="AI27" s="410">
        <v>0</v>
      </c>
      <c r="AJ27" s="410">
        <v>0</v>
      </c>
      <c r="AK27" s="410">
        <v>0</v>
      </c>
      <c r="AL27" s="410">
        <v>48</v>
      </c>
      <c r="AM27" s="410">
        <v>9011.5339999999997</v>
      </c>
      <c r="AN27" s="410">
        <v>0</v>
      </c>
      <c r="AO27" s="410">
        <v>0</v>
      </c>
      <c r="AP27" s="410">
        <v>0</v>
      </c>
      <c r="AQ27" s="410">
        <v>0</v>
      </c>
      <c r="AR27" s="410">
        <v>0</v>
      </c>
      <c r="AS27" s="410">
        <v>0</v>
      </c>
      <c r="AT27" s="410">
        <v>0</v>
      </c>
      <c r="AU27" s="410">
        <v>0</v>
      </c>
      <c r="AV27" s="410">
        <v>0</v>
      </c>
      <c r="AW27" s="410">
        <v>0</v>
      </c>
      <c r="AX27" s="410">
        <v>0</v>
      </c>
      <c r="AY27" s="410">
        <v>0</v>
      </c>
      <c r="AZ27" s="411">
        <v>48</v>
      </c>
      <c r="BA27" s="412">
        <v>4.7104080390963865E-2</v>
      </c>
      <c r="BB27" s="411">
        <v>9011.5339999999997</v>
      </c>
      <c r="BC27" s="412">
        <v>3.1757914334945535E-3</v>
      </c>
      <c r="BE27" s="414" t="s">
        <v>884</v>
      </c>
      <c r="BF27" s="410">
        <v>0</v>
      </c>
      <c r="BG27" s="410">
        <v>0</v>
      </c>
      <c r="BH27" s="410">
        <v>0</v>
      </c>
      <c r="BI27" s="410">
        <v>0</v>
      </c>
      <c r="BJ27" s="410">
        <v>0</v>
      </c>
      <c r="BK27" s="410">
        <v>0</v>
      </c>
      <c r="BL27" s="410">
        <v>0</v>
      </c>
      <c r="BM27" s="410">
        <v>0</v>
      </c>
      <c r="BN27" s="410">
        <v>0</v>
      </c>
      <c r="BO27" s="410">
        <v>0</v>
      </c>
      <c r="BP27" s="410">
        <v>0</v>
      </c>
      <c r="BQ27" s="410">
        <v>0</v>
      </c>
      <c r="BR27" s="410">
        <v>0</v>
      </c>
      <c r="BS27" s="410">
        <v>0</v>
      </c>
      <c r="BT27" s="410">
        <v>0</v>
      </c>
      <c r="BU27" s="410">
        <v>0</v>
      </c>
      <c r="BV27" s="410">
        <v>0</v>
      </c>
      <c r="BW27" s="410">
        <v>0</v>
      </c>
      <c r="BX27" s="410">
        <v>0</v>
      </c>
      <c r="BY27" s="410">
        <v>0</v>
      </c>
      <c r="BZ27" s="410">
        <v>0</v>
      </c>
      <c r="CA27" s="410">
        <v>0</v>
      </c>
      <c r="CB27" s="411">
        <v>0</v>
      </c>
      <c r="CC27" s="412">
        <v>0</v>
      </c>
      <c r="CD27" s="411">
        <v>0</v>
      </c>
      <c r="CE27" s="412">
        <v>0</v>
      </c>
    </row>
    <row r="28" spans="1:83" s="413" customFormat="1" ht="63" customHeight="1" x14ac:dyDescent="0.25">
      <c r="A28" s="414" t="s">
        <v>173</v>
      </c>
      <c r="B28" s="410">
        <v>114558</v>
      </c>
      <c r="C28" s="410">
        <v>38635178.314000003</v>
      </c>
      <c r="D28" s="410">
        <v>194817</v>
      </c>
      <c r="E28" s="410">
        <v>53805875.379000001</v>
      </c>
      <c r="F28" s="410">
        <v>6436</v>
      </c>
      <c r="G28" s="410">
        <v>1690146</v>
      </c>
      <c r="H28" s="410">
        <v>0</v>
      </c>
      <c r="I28" s="410">
        <v>0</v>
      </c>
      <c r="J28" s="410">
        <v>315811</v>
      </c>
      <c r="K28" s="410">
        <v>94131199.693000004</v>
      </c>
      <c r="L28" s="410">
        <v>3941</v>
      </c>
      <c r="M28" s="410">
        <v>98243.57</v>
      </c>
      <c r="N28" s="410">
        <v>378</v>
      </c>
      <c r="O28" s="410">
        <v>168189637.30700001</v>
      </c>
      <c r="P28" s="410">
        <v>3158</v>
      </c>
      <c r="Q28" s="410">
        <v>1208485.9580000001</v>
      </c>
      <c r="R28" s="410">
        <v>54</v>
      </c>
      <c r="S28" s="410">
        <v>178089.50915999999</v>
      </c>
      <c r="T28" s="410">
        <v>10531</v>
      </c>
      <c r="U28" s="410">
        <v>8456063.6947499998</v>
      </c>
      <c r="V28" s="410">
        <v>15719</v>
      </c>
      <c r="W28" s="410">
        <v>10890400</v>
      </c>
      <c r="X28" s="411">
        <v>349592</v>
      </c>
      <c r="Y28" s="412">
        <v>11.099758504876576</v>
      </c>
      <c r="Z28" s="411">
        <v>283152119.73190999</v>
      </c>
      <c r="AA28" s="412">
        <v>8.3232786792618274</v>
      </c>
      <c r="AB28" s="1051"/>
      <c r="AC28" s="414" t="s">
        <v>173</v>
      </c>
      <c r="AD28" s="410">
        <v>2799</v>
      </c>
      <c r="AE28" s="410">
        <v>1131920.902</v>
      </c>
      <c r="AF28" s="410">
        <v>7249</v>
      </c>
      <c r="AG28" s="410">
        <v>2742544.8139999998</v>
      </c>
      <c r="AH28" s="410">
        <v>252</v>
      </c>
      <c r="AI28" s="410">
        <v>194390</v>
      </c>
      <c r="AJ28" s="410">
        <v>0</v>
      </c>
      <c r="AK28" s="410">
        <v>0</v>
      </c>
      <c r="AL28" s="410">
        <v>10300</v>
      </c>
      <c r="AM28" s="410">
        <v>4068855.716</v>
      </c>
      <c r="AN28" s="410">
        <v>105</v>
      </c>
      <c r="AO28" s="410">
        <v>18821.683000000001</v>
      </c>
      <c r="AP28" s="410">
        <v>27</v>
      </c>
      <c r="AQ28" s="410">
        <v>5158816.8499999996</v>
      </c>
      <c r="AR28" s="410">
        <v>174</v>
      </c>
      <c r="AS28" s="410">
        <v>64338.989000000001</v>
      </c>
      <c r="AT28" s="410">
        <v>1</v>
      </c>
      <c r="AU28" s="410">
        <v>31309.084569999999</v>
      </c>
      <c r="AV28" s="410">
        <v>459</v>
      </c>
      <c r="AW28" s="410">
        <v>1274568.6995099999</v>
      </c>
      <c r="AX28" s="410">
        <v>187</v>
      </c>
      <c r="AY28" s="410">
        <v>112700</v>
      </c>
      <c r="AZ28" s="411">
        <v>11253</v>
      </c>
      <c r="BA28" s="412">
        <v>11.042962846656591</v>
      </c>
      <c r="BB28" s="411">
        <v>10729411.02208</v>
      </c>
      <c r="BC28" s="412">
        <v>3.7811954779689794</v>
      </c>
      <c r="BE28" s="414" t="s">
        <v>173</v>
      </c>
      <c r="BF28" s="410">
        <v>0</v>
      </c>
      <c r="BG28" s="410">
        <v>0</v>
      </c>
      <c r="BH28" s="410">
        <v>0</v>
      </c>
      <c r="BI28" s="410">
        <v>0</v>
      </c>
      <c r="BJ28" s="410">
        <v>0</v>
      </c>
      <c r="BK28" s="410">
        <v>0</v>
      </c>
      <c r="BL28" s="410">
        <v>0</v>
      </c>
      <c r="BM28" s="410">
        <v>0</v>
      </c>
      <c r="BN28" s="410">
        <v>0</v>
      </c>
      <c r="BO28" s="410">
        <v>0</v>
      </c>
      <c r="BP28" s="410">
        <v>0</v>
      </c>
      <c r="BQ28" s="410">
        <v>0</v>
      </c>
      <c r="BR28" s="410">
        <v>0</v>
      </c>
      <c r="BS28" s="410">
        <v>13918233.541999999</v>
      </c>
      <c r="BT28" s="410">
        <v>0</v>
      </c>
      <c r="BU28" s="410">
        <v>0</v>
      </c>
      <c r="BV28" s="410">
        <v>0</v>
      </c>
      <c r="BW28" s="410">
        <v>0</v>
      </c>
      <c r="BX28" s="410">
        <v>0</v>
      </c>
      <c r="BY28" s="410">
        <v>0</v>
      </c>
      <c r="BZ28" s="410">
        <v>0</v>
      </c>
      <c r="CA28" s="410">
        <v>0</v>
      </c>
      <c r="CB28" s="411">
        <v>0</v>
      </c>
      <c r="CC28" s="412">
        <v>0</v>
      </c>
      <c r="CD28" s="411">
        <v>13918233.541999999</v>
      </c>
      <c r="CE28" s="412">
        <v>18.357503682024589</v>
      </c>
    </row>
    <row r="29" spans="1:83" s="413" customFormat="1" ht="63" customHeight="1" x14ac:dyDescent="0.25">
      <c r="A29" s="414" t="s">
        <v>174</v>
      </c>
      <c r="B29" s="410">
        <v>9111</v>
      </c>
      <c r="C29" s="410">
        <v>4044704.8810000001</v>
      </c>
      <c r="D29" s="410">
        <v>9280</v>
      </c>
      <c r="E29" s="410">
        <v>4725960.9610000001</v>
      </c>
      <c r="F29" s="410">
        <v>1924</v>
      </c>
      <c r="G29" s="410">
        <v>1735263.79</v>
      </c>
      <c r="H29" s="410">
        <v>0</v>
      </c>
      <c r="I29" s="410">
        <v>0</v>
      </c>
      <c r="J29" s="410">
        <v>20315</v>
      </c>
      <c r="K29" s="410">
        <v>10505929.631999999</v>
      </c>
      <c r="L29" s="410">
        <v>0</v>
      </c>
      <c r="M29" s="410">
        <v>0</v>
      </c>
      <c r="N29" s="410">
        <v>244</v>
      </c>
      <c r="O29" s="410">
        <v>9209234.6209999993</v>
      </c>
      <c r="P29" s="410">
        <v>720</v>
      </c>
      <c r="Q29" s="410">
        <v>281031.05900000001</v>
      </c>
      <c r="R29" s="410">
        <v>596</v>
      </c>
      <c r="S29" s="410">
        <v>2668170.0249999999</v>
      </c>
      <c r="T29" s="410">
        <v>0</v>
      </c>
      <c r="U29" s="410">
        <v>0</v>
      </c>
      <c r="V29" s="410">
        <v>1773</v>
      </c>
      <c r="W29" s="410">
        <v>1660100</v>
      </c>
      <c r="X29" s="411">
        <v>23648</v>
      </c>
      <c r="Y29" s="412">
        <v>0.7508383748006856</v>
      </c>
      <c r="Z29" s="411">
        <v>24324465.336999997</v>
      </c>
      <c r="AA29" s="412">
        <v>0.71501955879964807</v>
      </c>
      <c r="AB29" s="1051"/>
      <c r="AC29" s="414" t="s">
        <v>174</v>
      </c>
      <c r="AD29" s="410">
        <v>125</v>
      </c>
      <c r="AE29" s="410">
        <v>53928.356</v>
      </c>
      <c r="AF29" s="410">
        <v>98</v>
      </c>
      <c r="AG29" s="410">
        <v>24750.536</v>
      </c>
      <c r="AH29" s="410">
        <v>102</v>
      </c>
      <c r="AI29" s="410">
        <v>84008.202000000005</v>
      </c>
      <c r="AJ29" s="410">
        <v>0</v>
      </c>
      <c r="AK29" s="410">
        <v>0</v>
      </c>
      <c r="AL29" s="410">
        <v>325</v>
      </c>
      <c r="AM29" s="410">
        <v>162687.09399999998</v>
      </c>
      <c r="AN29" s="410">
        <v>0</v>
      </c>
      <c r="AO29" s="410">
        <v>0</v>
      </c>
      <c r="AP29" s="410">
        <v>1307</v>
      </c>
      <c r="AQ29" s="410">
        <v>68911376.655176461</v>
      </c>
      <c r="AR29" s="410">
        <v>1</v>
      </c>
      <c r="AS29" s="410">
        <v>900.90099999999995</v>
      </c>
      <c r="AT29" s="410">
        <v>0</v>
      </c>
      <c r="AU29" s="410">
        <v>0</v>
      </c>
      <c r="AV29" s="410">
        <v>0</v>
      </c>
      <c r="AW29" s="410">
        <v>0</v>
      </c>
      <c r="AX29" s="410">
        <v>8</v>
      </c>
      <c r="AY29" s="410">
        <v>3100</v>
      </c>
      <c r="AZ29" s="411">
        <v>1641</v>
      </c>
      <c r="BA29" s="412">
        <v>1.6103707483660772</v>
      </c>
      <c r="BB29" s="411">
        <v>69078064.650176451</v>
      </c>
      <c r="BC29" s="412">
        <v>24.344082368042255</v>
      </c>
      <c r="BE29" s="414" t="s">
        <v>174</v>
      </c>
      <c r="BF29" s="410">
        <v>0</v>
      </c>
      <c r="BG29" s="410">
        <v>0</v>
      </c>
      <c r="BH29" s="410">
        <v>0</v>
      </c>
      <c r="BI29" s="410">
        <v>0</v>
      </c>
      <c r="BJ29" s="410">
        <v>0</v>
      </c>
      <c r="BK29" s="410">
        <v>0</v>
      </c>
      <c r="BL29" s="410">
        <v>0</v>
      </c>
      <c r="BM29" s="410">
        <v>0</v>
      </c>
      <c r="BN29" s="410">
        <v>0</v>
      </c>
      <c r="BO29" s="410">
        <v>0</v>
      </c>
      <c r="BP29" s="410">
        <v>0</v>
      </c>
      <c r="BQ29" s="410">
        <v>0</v>
      </c>
      <c r="BR29" s="410">
        <v>27</v>
      </c>
      <c r="BS29" s="410">
        <v>10425752.191</v>
      </c>
      <c r="BT29" s="410">
        <v>0</v>
      </c>
      <c r="BU29" s="410">
        <v>0</v>
      </c>
      <c r="BV29" s="410">
        <v>0</v>
      </c>
      <c r="BW29" s="410">
        <v>0</v>
      </c>
      <c r="BX29" s="410">
        <v>0</v>
      </c>
      <c r="BY29" s="410">
        <v>0</v>
      </c>
      <c r="BZ29" s="410">
        <v>0</v>
      </c>
      <c r="CA29" s="410">
        <v>0</v>
      </c>
      <c r="CB29" s="411">
        <v>27</v>
      </c>
      <c r="CC29" s="412">
        <v>2.4237854141979962E-2</v>
      </c>
      <c r="CD29" s="411">
        <v>10425752.191</v>
      </c>
      <c r="CE29" s="412">
        <v>13.751082970163775</v>
      </c>
    </row>
    <row r="30" spans="1:83" s="413" customFormat="1" ht="63" customHeight="1" x14ac:dyDescent="0.25">
      <c r="A30" s="416" t="s">
        <v>691</v>
      </c>
      <c r="B30" s="410">
        <v>28414</v>
      </c>
      <c r="C30" s="410">
        <v>15785309.888</v>
      </c>
      <c r="D30" s="410">
        <v>13212</v>
      </c>
      <c r="E30" s="410">
        <v>6511635.3870000001</v>
      </c>
      <c r="F30" s="410">
        <v>2964</v>
      </c>
      <c r="G30" s="410">
        <v>1270691.335</v>
      </c>
      <c r="H30" s="410">
        <v>97</v>
      </c>
      <c r="I30" s="410">
        <v>99343.294999999998</v>
      </c>
      <c r="J30" s="410">
        <v>44687</v>
      </c>
      <c r="K30" s="410">
        <v>23666979.905000001</v>
      </c>
      <c r="L30" s="410">
        <v>0</v>
      </c>
      <c r="M30" s="410">
        <v>0</v>
      </c>
      <c r="N30" s="410">
        <v>0</v>
      </c>
      <c r="O30" s="410">
        <v>0</v>
      </c>
      <c r="P30" s="410">
        <v>2051</v>
      </c>
      <c r="Q30" s="410">
        <v>1202066.132</v>
      </c>
      <c r="R30" s="410">
        <v>0</v>
      </c>
      <c r="S30" s="410">
        <v>0</v>
      </c>
      <c r="T30" s="410">
        <v>0</v>
      </c>
      <c r="U30" s="410">
        <v>0</v>
      </c>
      <c r="V30" s="410">
        <v>2004</v>
      </c>
      <c r="W30" s="410">
        <v>768000</v>
      </c>
      <c r="X30" s="411">
        <v>48742</v>
      </c>
      <c r="Y30" s="412">
        <v>1.5475881285747217</v>
      </c>
      <c r="Z30" s="411">
        <v>25637046.037</v>
      </c>
      <c r="AA30" s="412">
        <v>0.75360297101448304</v>
      </c>
      <c r="AB30" s="1051"/>
      <c r="AC30" s="416" t="s">
        <v>691</v>
      </c>
      <c r="AD30" s="410">
        <v>891</v>
      </c>
      <c r="AE30" s="410">
        <v>493601.97200000001</v>
      </c>
      <c r="AF30" s="410">
        <v>292</v>
      </c>
      <c r="AG30" s="410">
        <v>164112.446</v>
      </c>
      <c r="AH30" s="410">
        <v>219</v>
      </c>
      <c r="AI30" s="410">
        <v>110055.06299999999</v>
      </c>
      <c r="AJ30" s="410">
        <v>0</v>
      </c>
      <c r="AK30" s="410">
        <v>0</v>
      </c>
      <c r="AL30" s="410">
        <v>1402</v>
      </c>
      <c r="AM30" s="410">
        <v>767769.48100000003</v>
      </c>
      <c r="AN30" s="410">
        <v>0</v>
      </c>
      <c r="AO30" s="410">
        <v>0</v>
      </c>
      <c r="AP30" s="410">
        <v>0</v>
      </c>
      <c r="AQ30" s="410">
        <v>0</v>
      </c>
      <c r="AR30" s="410">
        <v>9</v>
      </c>
      <c r="AS30" s="410">
        <v>18347.671999999999</v>
      </c>
      <c r="AT30" s="410">
        <v>0</v>
      </c>
      <c r="AU30" s="410">
        <v>0</v>
      </c>
      <c r="AV30" s="410">
        <v>0</v>
      </c>
      <c r="AW30" s="410">
        <v>0</v>
      </c>
      <c r="AX30" s="410">
        <v>3024</v>
      </c>
      <c r="AY30" s="410">
        <v>1410900</v>
      </c>
      <c r="AZ30" s="411">
        <v>4435</v>
      </c>
      <c r="BA30" s="412">
        <v>4.3522207611234318</v>
      </c>
      <c r="BB30" s="411">
        <v>2197017.1529999999</v>
      </c>
      <c r="BC30" s="412">
        <v>0.77425977128178092</v>
      </c>
      <c r="BE30" s="416" t="s">
        <v>691</v>
      </c>
      <c r="BF30" s="410">
        <v>0</v>
      </c>
      <c r="BG30" s="410">
        <v>1030.018</v>
      </c>
      <c r="BH30" s="410">
        <v>0</v>
      </c>
      <c r="BI30" s="410">
        <v>141.798</v>
      </c>
      <c r="BJ30" s="410">
        <v>0</v>
      </c>
      <c r="BK30" s="410">
        <v>0</v>
      </c>
      <c r="BL30" s="410">
        <v>0</v>
      </c>
      <c r="BM30" s="410">
        <v>0</v>
      </c>
      <c r="BN30" s="410">
        <v>0</v>
      </c>
      <c r="BO30" s="410">
        <v>1171.816</v>
      </c>
      <c r="BP30" s="410">
        <v>0</v>
      </c>
      <c r="BQ30" s="410">
        <v>0</v>
      </c>
      <c r="BR30" s="410">
        <v>0</v>
      </c>
      <c r="BS30" s="410">
        <v>0</v>
      </c>
      <c r="BT30" s="410">
        <v>0</v>
      </c>
      <c r="BU30" s="410">
        <v>0</v>
      </c>
      <c r="BV30" s="410">
        <v>0</v>
      </c>
      <c r="BW30" s="410">
        <v>0</v>
      </c>
      <c r="BX30" s="410">
        <v>0</v>
      </c>
      <c r="BY30" s="410">
        <v>0</v>
      </c>
      <c r="BZ30" s="410">
        <v>0</v>
      </c>
      <c r="CA30" s="410">
        <v>0</v>
      </c>
      <c r="CB30" s="411">
        <v>0</v>
      </c>
      <c r="CC30" s="412">
        <v>0</v>
      </c>
      <c r="CD30" s="411">
        <v>1171.816</v>
      </c>
      <c r="CE30" s="412">
        <v>1.5455708851084692E-3</v>
      </c>
    </row>
    <row r="31" spans="1:83" s="417" customFormat="1" ht="74.25" customHeight="1" x14ac:dyDescent="0.25">
      <c r="A31" s="405" t="s">
        <v>250</v>
      </c>
      <c r="B31" s="406">
        <v>1110274</v>
      </c>
      <c r="C31" s="406">
        <v>417239985.74012005</v>
      </c>
      <c r="D31" s="406">
        <v>666920</v>
      </c>
      <c r="E31" s="406">
        <v>210714706.1847806</v>
      </c>
      <c r="F31" s="406">
        <v>222718</v>
      </c>
      <c r="G31" s="406">
        <v>160605250.18627</v>
      </c>
      <c r="H31" s="406">
        <v>699</v>
      </c>
      <c r="I31" s="406">
        <v>253060.125</v>
      </c>
      <c r="J31" s="406">
        <v>2000611</v>
      </c>
      <c r="K31" s="406">
        <v>788813002.23617053</v>
      </c>
      <c r="L31" s="406">
        <v>15883</v>
      </c>
      <c r="M31" s="406">
        <v>2212173.42</v>
      </c>
      <c r="N31" s="406">
        <v>614663</v>
      </c>
      <c r="O31" s="406">
        <v>1889352477.7274539</v>
      </c>
      <c r="P31" s="406">
        <v>45319</v>
      </c>
      <c r="Q31" s="406">
        <v>15679503.38854</v>
      </c>
      <c r="R31" s="406">
        <v>104586</v>
      </c>
      <c r="S31" s="406">
        <v>247784023.43074003</v>
      </c>
      <c r="T31" s="406">
        <v>12699</v>
      </c>
      <c r="U31" s="406">
        <v>12057587.926750001</v>
      </c>
      <c r="V31" s="406">
        <v>355785</v>
      </c>
      <c r="W31" s="406">
        <v>446031296.25</v>
      </c>
      <c r="X31" s="657">
        <v>3149546</v>
      </c>
      <c r="Y31" s="408">
        <v>100</v>
      </c>
      <c r="Z31" s="407">
        <v>3401930064.3796554</v>
      </c>
      <c r="AA31" s="408">
        <v>100</v>
      </c>
      <c r="AB31" s="1053"/>
      <c r="AC31" s="405" t="s">
        <v>250</v>
      </c>
      <c r="AD31" s="406">
        <v>61608</v>
      </c>
      <c r="AE31" s="406">
        <v>16568209.118630001</v>
      </c>
      <c r="AF31" s="406">
        <v>14050</v>
      </c>
      <c r="AG31" s="406">
        <v>5372747.0745800007</v>
      </c>
      <c r="AH31" s="406">
        <v>4292</v>
      </c>
      <c r="AI31" s="406">
        <v>2601997.2948000003</v>
      </c>
      <c r="AJ31" s="406">
        <v>1</v>
      </c>
      <c r="AK31" s="406">
        <v>269.02999999999997</v>
      </c>
      <c r="AL31" s="406">
        <v>79951</v>
      </c>
      <c r="AM31" s="406">
        <v>24543222.518010002</v>
      </c>
      <c r="AN31" s="406">
        <v>236</v>
      </c>
      <c r="AO31" s="406">
        <v>36353.184000000001</v>
      </c>
      <c r="AP31" s="406">
        <v>5670</v>
      </c>
      <c r="AQ31" s="406">
        <v>195136604.27363849</v>
      </c>
      <c r="AR31" s="406">
        <v>597</v>
      </c>
      <c r="AS31" s="406">
        <v>179484.49077999999</v>
      </c>
      <c r="AT31" s="406">
        <v>3764</v>
      </c>
      <c r="AU31" s="406">
        <v>11423108.352640003</v>
      </c>
      <c r="AV31" s="406">
        <v>532</v>
      </c>
      <c r="AW31" s="406">
        <v>1334824.6995099999</v>
      </c>
      <c r="AX31" s="406">
        <v>11152</v>
      </c>
      <c r="AY31" s="406">
        <v>51103512.755000003</v>
      </c>
      <c r="AZ31" s="407">
        <v>101902</v>
      </c>
      <c r="BA31" s="408">
        <v>100</v>
      </c>
      <c r="BB31" s="407">
        <v>283757110.27357852</v>
      </c>
      <c r="BC31" s="408">
        <v>100</v>
      </c>
      <c r="BD31" s="1053"/>
      <c r="BE31" s="405" t="s">
        <v>250</v>
      </c>
      <c r="BF31" s="406">
        <v>152</v>
      </c>
      <c r="BG31" s="406">
        <v>563148.58258000005</v>
      </c>
      <c r="BH31" s="406">
        <v>90</v>
      </c>
      <c r="BI31" s="406">
        <v>15169870.609049767</v>
      </c>
      <c r="BJ31" s="406">
        <v>73148</v>
      </c>
      <c r="BK31" s="406">
        <v>13430252.43207</v>
      </c>
      <c r="BL31" s="406">
        <v>6148</v>
      </c>
      <c r="BM31" s="406">
        <v>1700956.9197799999</v>
      </c>
      <c r="BN31" s="406">
        <v>79538</v>
      </c>
      <c r="BO31" s="406">
        <v>30864228.543479767</v>
      </c>
      <c r="BP31" s="406">
        <v>20</v>
      </c>
      <c r="BQ31" s="406">
        <v>343145.48200000002</v>
      </c>
      <c r="BR31" s="406">
        <v>27</v>
      </c>
      <c r="BS31" s="406">
        <v>32268043.316829998</v>
      </c>
      <c r="BT31" s="406">
        <v>26</v>
      </c>
      <c r="BU31" s="406">
        <v>2783415.2081000009</v>
      </c>
      <c r="BV31" s="406">
        <v>5</v>
      </c>
      <c r="BW31" s="406">
        <v>29746.224999999999</v>
      </c>
      <c r="BX31" s="406">
        <v>0</v>
      </c>
      <c r="BY31" s="406">
        <v>2869.79</v>
      </c>
      <c r="BZ31" s="406">
        <v>31780</v>
      </c>
      <c r="CA31" s="406">
        <v>9526232.221049998</v>
      </c>
      <c r="CB31" s="407">
        <v>111396</v>
      </c>
      <c r="CC31" s="1054">
        <v>100</v>
      </c>
      <c r="CD31" s="407">
        <v>75817680.786459759</v>
      </c>
      <c r="CE31" s="1054">
        <v>100</v>
      </c>
    </row>
  </sheetData>
  <mergeCells count="54">
    <mergeCell ref="V4:W5"/>
    <mergeCell ref="X4:AA5"/>
    <mergeCell ref="B5:K5"/>
    <mergeCell ref="L5:M5"/>
    <mergeCell ref="A4:A8"/>
    <mergeCell ref="B4:O4"/>
    <mergeCell ref="P4:Q5"/>
    <mergeCell ref="R4:S5"/>
    <mergeCell ref="T4:U5"/>
    <mergeCell ref="N5:O5"/>
    <mergeCell ref="B6:C6"/>
    <mergeCell ref="D6:E6"/>
    <mergeCell ref="F6:G6"/>
    <mergeCell ref="H6:I6"/>
    <mergeCell ref="J6:K6"/>
    <mergeCell ref="Y6:Y7"/>
    <mergeCell ref="AA6:AA7"/>
    <mergeCell ref="BA3:BC3"/>
    <mergeCell ref="AC4:AC8"/>
    <mergeCell ref="AD4:AQ4"/>
    <mergeCell ref="AR4:AS5"/>
    <mergeCell ref="AT4:AU5"/>
    <mergeCell ref="AV4:AW5"/>
    <mergeCell ref="AX4:AY5"/>
    <mergeCell ref="AZ4:BC5"/>
    <mergeCell ref="Y3:AA3"/>
    <mergeCell ref="AD5:AM5"/>
    <mergeCell ref="AN5:AO5"/>
    <mergeCell ref="AP5:AQ5"/>
    <mergeCell ref="AD6:AE6"/>
    <mergeCell ref="AF6:AG6"/>
    <mergeCell ref="AH6:AI6"/>
    <mergeCell ref="AJ6:AK6"/>
    <mergeCell ref="AL6:AM6"/>
    <mergeCell ref="BA6:BA7"/>
    <mergeCell ref="BC6:BC7"/>
    <mergeCell ref="CC3:CE3"/>
    <mergeCell ref="BE4:BE8"/>
    <mergeCell ref="BF4:BS4"/>
    <mergeCell ref="BT4:BU5"/>
    <mergeCell ref="BV4:BW5"/>
    <mergeCell ref="BX4:BY5"/>
    <mergeCell ref="BZ4:CA5"/>
    <mergeCell ref="CB4:CE5"/>
    <mergeCell ref="CC6:CC7"/>
    <mergeCell ref="CE6:CE7"/>
    <mergeCell ref="BF5:BO5"/>
    <mergeCell ref="BP5:BQ5"/>
    <mergeCell ref="BR5:BS5"/>
    <mergeCell ref="BF6:BG6"/>
    <mergeCell ref="BH6:BI6"/>
    <mergeCell ref="BJ6:BK6"/>
    <mergeCell ref="BL6:BM6"/>
    <mergeCell ref="BN6:BO6"/>
  </mergeCells>
  <printOptions horizontalCentered="1"/>
  <pageMargins left="0.16" right="0.16" top="0.55000000000000004" bottom="0.63" header="0.3" footer="0.3"/>
  <pageSetup paperSize="9" scale="23" fitToWidth="0" fitToHeight="0" orientation="landscape" r:id="rId1"/>
  <headerFooter alignWithMargins="0">
    <oddFooter xml:space="preserve">&amp;C&amp;18 10
</oddFooter>
  </headerFooter>
  <colBreaks count="2" manualBreakCount="2">
    <brk id="27" max="1048575" man="1"/>
    <brk id="5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B1:V47"/>
  <sheetViews>
    <sheetView view="pageBreakPreview" topLeftCell="E1" zoomScale="85" zoomScaleNormal="100" zoomScaleSheetLayoutView="85" workbookViewId="0">
      <selection activeCell="K2" sqref="K2"/>
    </sheetView>
  </sheetViews>
  <sheetFormatPr defaultColWidth="9" defaultRowHeight="21" x14ac:dyDescent="0.4"/>
  <cols>
    <col min="1" max="1" width="14.69921875" style="48" customWidth="1"/>
    <col min="2" max="3" width="10.59765625" style="48" customWidth="1"/>
    <col min="4" max="4" width="17.59765625" style="48" customWidth="1"/>
    <col min="5" max="5" width="12.09765625" style="48" customWidth="1"/>
    <col min="6" max="6" width="19.8984375" style="48" customWidth="1"/>
    <col min="7" max="7" width="12.09765625" style="48" customWidth="1"/>
    <col min="8" max="8" width="37.296875" style="48" customWidth="1"/>
    <col min="9" max="9" width="21.59765625" style="48" hidden="1" customWidth="1"/>
    <col min="10" max="10" width="7.69921875" style="48" customWidth="1"/>
    <col min="11" max="12" width="7.296875" style="48" customWidth="1"/>
    <col min="13" max="13" width="14.69921875" style="48" customWidth="1"/>
    <col min="14" max="14" width="9.09765625" style="48" customWidth="1"/>
    <col min="15" max="15" width="18.3984375" style="48" customWidth="1"/>
    <col min="16" max="16" width="9.09765625" style="48" customWidth="1"/>
    <col min="17" max="17" width="26.296875" style="48" customWidth="1"/>
    <col min="18" max="18" width="18.09765625" style="48" hidden="1" customWidth="1"/>
    <col min="19" max="19" width="7.59765625" style="48" hidden="1" customWidth="1"/>
    <col min="20" max="20" width="22.59765625" style="48" customWidth="1"/>
    <col min="21" max="21" width="11.69921875" style="48" customWidth="1"/>
    <col min="22" max="22" width="10.3984375" style="48" bestFit="1" customWidth="1"/>
    <col min="23" max="16384" width="9" style="48"/>
  </cols>
  <sheetData>
    <row r="1" spans="2:21" s="51" customFormat="1" ht="28.8" x14ac:dyDescent="0.55000000000000004">
      <c r="B1" s="92" t="s">
        <v>1006</v>
      </c>
      <c r="C1" s="93"/>
      <c r="K1" s="92" t="s">
        <v>1007</v>
      </c>
      <c r="L1" s="93"/>
    </row>
    <row r="2" spans="2:21" s="51" customFormat="1" ht="28.8" x14ac:dyDescent="0.55000000000000004">
      <c r="B2" s="93" t="s">
        <v>941</v>
      </c>
      <c r="C2" s="93"/>
      <c r="K2" s="93" t="s">
        <v>942</v>
      </c>
      <c r="L2" s="93"/>
    </row>
    <row r="3" spans="2:21" x14ac:dyDescent="0.4">
      <c r="B3" s="94"/>
      <c r="C3" s="95"/>
      <c r="H3" s="96" t="s">
        <v>249</v>
      </c>
      <c r="K3" s="214" t="s">
        <v>320</v>
      </c>
      <c r="L3" s="95"/>
      <c r="S3" s="95" t="s">
        <v>249</v>
      </c>
      <c r="T3" s="95"/>
      <c r="U3" s="215" t="s">
        <v>249</v>
      </c>
    </row>
    <row r="4" spans="2:21" ht="105" customHeight="1" x14ac:dyDescent="0.4">
      <c r="B4" s="1708" t="s">
        <v>423</v>
      </c>
      <c r="C4" s="1709"/>
      <c r="D4" s="210" t="s">
        <v>321</v>
      </c>
      <c r="E4" s="212" t="s">
        <v>382</v>
      </c>
      <c r="F4" s="213" t="s">
        <v>497</v>
      </c>
      <c r="G4" s="212" t="s">
        <v>382</v>
      </c>
      <c r="H4" s="212" t="s">
        <v>496</v>
      </c>
      <c r="I4" s="216" t="s">
        <v>275</v>
      </c>
      <c r="J4" s="217"/>
      <c r="K4" s="1708" t="s">
        <v>423</v>
      </c>
      <c r="L4" s="1709"/>
      <c r="M4" s="210" t="s">
        <v>321</v>
      </c>
      <c r="N4" s="212" t="s">
        <v>382</v>
      </c>
      <c r="O4" s="213" t="s">
        <v>497</v>
      </c>
      <c r="P4" s="212" t="s">
        <v>382</v>
      </c>
      <c r="Q4" s="212" t="s">
        <v>496</v>
      </c>
      <c r="R4" s="212" t="s">
        <v>276</v>
      </c>
      <c r="S4" s="212" t="s">
        <v>274</v>
      </c>
      <c r="T4" s="212" t="s">
        <v>515</v>
      </c>
      <c r="U4" s="212" t="s">
        <v>277</v>
      </c>
    </row>
    <row r="5" spans="2:21" hidden="1" x14ac:dyDescent="0.4">
      <c r="B5" s="97">
        <v>2527</v>
      </c>
      <c r="C5" s="98" t="s">
        <v>278</v>
      </c>
      <c r="D5" s="99">
        <v>390438</v>
      </c>
      <c r="E5" s="100"/>
      <c r="F5" s="99">
        <v>29841.991000000002</v>
      </c>
      <c r="G5" s="100"/>
      <c r="H5" s="101">
        <v>7.6432086528462909E-2</v>
      </c>
      <c r="I5" s="218">
        <v>1577.67</v>
      </c>
      <c r="J5" s="220"/>
      <c r="K5" s="97">
        <v>2527</v>
      </c>
      <c r="L5" s="98" t="s">
        <v>278</v>
      </c>
      <c r="M5" s="218">
        <v>1836674</v>
      </c>
      <c r="N5" s="100"/>
      <c r="O5" s="221">
        <v>95980.542000000001</v>
      </c>
      <c r="P5" s="219"/>
      <c r="Q5" s="222">
        <v>5.2257799696625529E-2</v>
      </c>
      <c r="R5" s="223">
        <v>13356.041999999999</v>
      </c>
      <c r="S5" s="219"/>
      <c r="T5" s="224">
        <v>50.58</v>
      </c>
      <c r="U5" s="225">
        <v>3.6312257809410835</v>
      </c>
    </row>
    <row r="6" spans="2:21" hidden="1" x14ac:dyDescent="0.4">
      <c r="B6" s="102">
        <v>2528</v>
      </c>
      <c r="C6" s="103" t="s">
        <v>279</v>
      </c>
      <c r="D6" s="104">
        <v>338570</v>
      </c>
      <c r="E6" s="105">
        <v>-13.284567588195822</v>
      </c>
      <c r="F6" s="104">
        <v>29641.132000000001</v>
      </c>
      <c r="G6" s="105">
        <v>-0.67307506392586325</v>
      </c>
      <c r="H6" s="105">
        <v>8.7548016658298144E-2</v>
      </c>
      <c r="I6" s="226">
        <v>15600.69</v>
      </c>
      <c r="J6" s="228"/>
      <c r="K6" s="102">
        <v>2528</v>
      </c>
      <c r="L6" s="103" t="s">
        <v>279</v>
      </c>
      <c r="M6" s="226">
        <v>1832928</v>
      </c>
      <c r="N6" s="105">
        <v>-0.20395562848932364</v>
      </c>
      <c r="O6" s="229">
        <v>108282.251</v>
      </c>
      <c r="P6" s="227">
        <v>12.8168780292989</v>
      </c>
      <c r="Q6" s="227">
        <v>5.9076107190244247E-2</v>
      </c>
      <c r="R6" s="230">
        <v>15933.536</v>
      </c>
      <c r="S6" s="227">
        <v>19.298337037274969</v>
      </c>
      <c r="T6" s="231">
        <v>51.79</v>
      </c>
      <c r="U6" s="225">
        <v>3.5391542768874298</v>
      </c>
    </row>
    <row r="7" spans="2:21" hidden="1" x14ac:dyDescent="0.4">
      <c r="B7" s="106">
        <v>2529</v>
      </c>
      <c r="C7" s="107" t="s">
        <v>280</v>
      </c>
      <c r="D7" s="108">
        <v>467182</v>
      </c>
      <c r="E7" s="35">
        <v>37.986826948636917</v>
      </c>
      <c r="F7" s="109">
        <v>37477.896999999997</v>
      </c>
      <c r="G7" s="35">
        <v>26.438818193583142</v>
      </c>
      <c r="H7" s="110">
        <v>8.0221192169218844E-2</v>
      </c>
      <c r="I7" s="232">
        <v>1829.1369999999999</v>
      </c>
      <c r="J7" s="233"/>
      <c r="K7" s="106">
        <v>2529</v>
      </c>
      <c r="L7" s="107" t="s">
        <v>280</v>
      </c>
      <c r="M7" s="234">
        <v>2031937</v>
      </c>
      <c r="N7" s="35">
        <v>10.857436844218649</v>
      </c>
      <c r="O7" s="229">
        <v>128431.95600000001</v>
      </c>
      <c r="P7" s="225">
        <v>18.608502145009897</v>
      </c>
      <c r="Q7" s="235">
        <v>6.3206662411285391E-2</v>
      </c>
      <c r="R7" s="230">
        <v>17464.151999999998</v>
      </c>
      <c r="S7" s="225">
        <v>9.6062543806974041</v>
      </c>
      <c r="T7" s="231">
        <v>52.97</v>
      </c>
      <c r="U7" s="225">
        <v>3.8360147253162169</v>
      </c>
    </row>
    <row r="8" spans="2:21" hidden="1" x14ac:dyDescent="0.4">
      <c r="B8" s="102">
        <v>2530</v>
      </c>
      <c r="C8" s="103" t="s">
        <v>281</v>
      </c>
      <c r="D8" s="108">
        <v>606990</v>
      </c>
      <c r="E8" s="35">
        <v>29.925810497835961</v>
      </c>
      <c r="F8" s="109">
        <v>54795.853999999999</v>
      </c>
      <c r="G8" s="35">
        <v>46.208454545888749</v>
      </c>
      <c r="H8" s="110">
        <v>9.0274722812566932E-2</v>
      </c>
      <c r="I8" s="232">
        <v>2614.8870000000002</v>
      </c>
      <c r="J8" s="233"/>
      <c r="K8" s="102">
        <v>2530</v>
      </c>
      <c r="L8" s="103" t="s">
        <v>281</v>
      </c>
      <c r="M8" s="234">
        <v>2282690</v>
      </c>
      <c r="N8" s="35">
        <v>12.340589299766675</v>
      </c>
      <c r="O8" s="229">
        <v>161911.67199999999</v>
      </c>
      <c r="P8" s="225">
        <v>26.068057392196057</v>
      </c>
      <c r="Q8" s="235">
        <v>7.0930206028851916E-2</v>
      </c>
      <c r="R8" s="230">
        <v>20468.955999999998</v>
      </c>
      <c r="S8" s="225">
        <v>17.205553410208527</v>
      </c>
      <c r="T8" s="231">
        <v>53.87</v>
      </c>
      <c r="U8" s="225">
        <v>4.2374048635604229</v>
      </c>
    </row>
    <row r="9" spans="2:21" hidden="1" x14ac:dyDescent="0.4">
      <c r="B9" s="111">
        <v>2531</v>
      </c>
      <c r="C9" s="112" t="s">
        <v>282</v>
      </c>
      <c r="D9" s="108">
        <v>732538</v>
      </c>
      <c r="E9" s="35">
        <v>20.683701543682762</v>
      </c>
      <c r="F9" s="109">
        <v>66875.141000000003</v>
      </c>
      <c r="G9" s="35">
        <v>22.044162319287889</v>
      </c>
      <c r="H9" s="110">
        <v>9.1292384831913168E-2</v>
      </c>
      <c r="I9" s="232">
        <v>3523.902</v>
      </c>
      <c r="J9" s="233"/>
      <c r="K9" s="111">
        <v>2531</v>
      </c>
      <c r="L9" s="112" t="s">
        <v>282</v>
      </c>
      <c r="M9" s="234">
        <v>2601347</v>
      </c>
      <c r="N9" s="35">
        <v>13.959714196846702</v>
      </c>
      <c r="O9" s="229">
        <v>205763.815</v>
      </c>
      <c r="P9" s="225">
        <v>27.083991202314316</v>
      </c>
      <c r="Q9" s="235">
        <v>7.9098949505775284E-2</v>
      </c>
      <c r="R9" s="230">
        <v>24233.726999999999</v>
      </c>
      <c r="S9" s="225">
        <v>18.392589245880451</v>
      </c>
      <c r="T9" s="231">
        <v>54.96</v>
      </c>
      <c r="U9" s="225">
        <v>4.7331641193595342</v>
      </c>
    </row>
    <row r="10" spans="2:21" hidden="1" x14ac:dyDescent="0.4">
      <c r="B10" s="113">
        <v>2532</v>
      </c>
      <c r="C10" s="114" t="s">
        <v>283</v>
      </c>
      <c r="D10" s="108">
        <v>870642</v>
      </c>
      <c r="E10" s="35">
        <v>18.852810366151655</v>
      </c>
      <c r="F10" s="109">
        <v>86917.665999999997</v>
      </c>
      <c r="G10" s="35">
        <v>29.970067651894738</v>
      </c>
      <c r="H10" s="110">
        <v>9.983169431293229E-2</v>
      </c>
      <c r="I10" s="232">
        <v>4852.8450000000003</v>
      </c>
      <c r="J10" s="233"/>
      <c r="K10" s="113">
        <v>2532</v>
      </c>
      <c r="L10" s="114" t="s">
        <v>283</v>
      </c>
      <c r="M10" s="234">
        <v>3010721</v>
      </c>
      <c r="N10" s="110">
        <v>15.73700086916509</v>
      </c>
      <c r="O10" s="229">
        <v>269848.098</v>
      </c>
      <c r="P10" s="235">
        <v>31.144583414727219</v>
      </c>
      <c r="Q10" s="235">
        <v>8.9629061610159155E-2</v>
      </c>
      <c r="R10" s="230">
        <v>29970.775000000001</v>
      </c>
      <c r="S10" s="235">
        <v>23.673816247909382</v>
      </c>
      <c r="T10" s="235">
        <v>55.89</v>
      </c>
      <c r="U10" s="235">
        <v>5.3868688495258548</v>
      </c>
    </row>
    <row r="11" spans="2:21" hidden="1" x14ac:dyDescent="0.4">
      <c r="B11" s="111">
        <v>2533</v>
      </c>
      <c r="C11" s="112" t="s">
        <v>284</v>
      </c>
      <c r="D11" s="108">
        <v>1042520</v>
      </c>
      <c r="E11" s="35">
        <v>19.7415240707432</v>
      </c>
      <c r="F11" s="109">
        <v>111730.164</v>
      </c>
      <c r="G11" s="35">
        <v>28.547128727547754</v>
      </c>
      <c r="H11" s="110">
        <v>0.10717316118635614</v>
      </c>
      <c r="I11" s="232">
        <v>6642.2820000000002</v>
      </c>
      <c r="J11" s="233"/>
      <c r="K11" s="111">
        <v>2533</v>
      </c>
      <c r="L11" s="112" t="s">
        <v>284</v>
      </c>
      <c r="M11" s="234">
        <v>3587375</v>
      </c>
      <c r="N11" s="110">
        <v>19.153352303318705</v>
      </c>
      <c r="O11" s="229">
        <v>350710.81300000002</v>
      </c>
      <c r="P11" s="235">
        <v>29.966012582382561</v>
      </c>
      <c r="Q11" s="235">
        <v>9.7762517997142764E-2</v>
      </c>
      <c r="R11" s="230">
        <v>36759.006000000001</v>
      </c>
      <c r="S11" s="235">
        <v>22.649501055611672</v>
      </c>
      <c r="T11" s="235">
        <v>55.84</v>
      </c>
      <c r="U11" s="235">
        <v>6.4243821633237825</v>
      </c>
    </row>
    <row r="12" spans="2:21" hidden="1" x14ac:dyDescent="0.4">
      <c r="B12" s="113">
        <v>2534</v>
      </c>
      <c r="C12" s="114" t="s">
        <v>285</v>
      </c>
      <c r="D12" s="108">
        <v>952642</v>
      </c>
      <c r="E12" s="35">
        <v>-8.6212254920768903</v>
      </c>
      <c r="F12" s="109">
        <v>131528.935</v>
      </c>
      <c r="G12" s="35">
        <v>17.720166418085626</v>
      </c>
      <c r="H12" s="110">
        <v>0.13806753743798825</v>
      </c>
      <c r="I12" s="232">
        <v>7305.473</v>
      </c>
      <c r="J12" s="233"/>
      <c r="K12" s="113">
        <v>2534</v>
      </c>
      <c r="L12" s="114" t="s">
        <v>285</v>
      </c>
      <c r="M12" s="234">
        <v>3935562</v>
      </c>
      <c r="N12" s="110">
        <v>9.7058991602494853</v>
      </c>
      <c r="O12" s="229">
        <v>439220.783</v>
      </c>
      <c r="P12" s="235">
        <v>25.237308551418959</v>
      </c>
      <c r="Q12" s="235">
        <v>0.11160306533094892</v>
      </c>
      <c r="R12" s="230">
        <v>44852.686000000002</v>
      </c>
      <c r="S12" s="235">
        <v>22.018223234872018</v>
      </c>
      <c r="T12" s="235">
        <v>57.03</v>
      </c>
      <c r="U12" s="235">
        <v>6.900862703840084</v>
      </c>
    </row>
    <row r="13" spans="2:21" hidden="1" x14ac:dyDescent="0.4">
      <c r="B13" s="111">
        <v>2535</v>
      </c>
      <c r="C13" s="112" t="s">
        <v>286</v>
      </c>
      <c r="D13" s="108">
        <v>1061168</v>
      </c>
      <c r="E13" s="35">
        <v>11.392107423355258</v>
      </c>
      <c r="F13" s="109">
        <v>143578.226</v>
      </c>
      <c r="G13" s="35">
        <v>9.160943179536881</v>
      </c>
      <c r="H13" s="110">
        <v>0.13530206904090586</v>
      </c>
      <c r="I13" s="232">
        <v>8198.2170000000006</v>
      </c>
      <c r="J13" s="233"/>
      <c r="K13" s="111">
        <v>2535</v>
      </c>
      <c r="L13" s="112" t="s">
        <v>286</v>
      </c>
      <c r="M13" s="234">
        <v>4475119</v>
      </c>
      <c r="N13" s="110">
        <v>13.709782745132715</v>
      </c>
      <c r="O13" s="229">
        <v>540396.65099999995</v>
      </c>
      <c r="P13" s="235">
        <v>23.035309784054537</v>
      </c>
      <c r="Q13" s="235">
        <v>0.12075581699615137</v>
      </c>
      <c r="R13" s="230">
        <v>55650.400000000001</v>
      </c>
      <c r="S13" s="235">
        <v>24.073728828636927</v>
      </c>
      <c r="T13" s="235">
        <v>57.62</v>
      </c>
      <c r="U13" s="235">
        <v>7.7666070808746959</v>
      </c>
    </row>
    <row r="14" spans="2:21" hidden="1" x14ac:dyDescent="0.4">
      <c r="B14" s="113">
        <v>2536</v>
      </c>
      <c r="C14" s="114" t="s">
        <v>287</v>
      </c>
      <c r="D14" s="108">
        <v>1084047</v>
      </c>
      <c r="E14" s="35">
        <v>2.1560205358623703</v>
      </c>
      <c r="F14" s="109">
        <v>167595.86300000001</v>
      </c>
      <c r="G14" s="35">
        <v>16.727910400564511</v>
      </c>
      <c r="H14" s="110">
        <v>0.15460202648040169</v>
      </c>
      <c r="I14" s="232">
        <v>9059.4750000000004</v>
      </c>
      <c r="J14" s="233"/>
      <c r="K14" s="113">
        <v>2536</v>
      </c>
      <c r="L14" s="114" t="s">
        <v>287</v>
      </c>
      <c r="M14" s="234">
        <v>4983349</v>
      </c>
      <c r="N14" s="110">
        <v>11.356792970198111</v>
      </c>
      <c r="O14" s="229">
        <v>636486.31200000003</v>
      </c>
      <c r="P14" s="235">
        <v>17.781320595193716</v>
      </c>
      <c r="Q14" s="235">
        <v>0.12772260421656201</v>
      </c>
      <c r="R14" s="230">
        <v>67416.915999999997</v>
      </c>
      <c r="S14" s="235">
        <v>21.14363239078245</v>
      </c>
      <c r="T14" s="235">
        <v>58.44</v>
      </c>
      <c r="U14" s="235">
        <v>8.5272912388774813</v>
      </c>
    </row>
    <row r="15" spans="2:21" hidden="1" x14ac:dyDescent="0.4">
      <c r="B15" s="111">
        <v>2537</v>
      </c>
      <c r="C15" s="112" t="s">
        <v>288</v>
      </c>
      <c r="D15" s="108">
        <v>1157827</v>
      </c>
      <c r="E15" s="35">
        <v>6.805977969589879</v>
      </c>
      <c r="F15" s="109">
        <v>190342.00899999999</v>
      </c>
      <c r="G15" s="35">
        <v>13.572021166178772</v>
      </c>
      <c r="H15" s="110">
        <v>0.16439589766001311</v>
      </c>
      <c r="I15" s="232">
        <v>10542.894</v>
      </c>
      <c r="J15" s="233"/>
      <c r="K15" s="111">
        <v>2537</v>
      </c>
      <c r="L15" s="112" t="s">
        <v>288</v>
      </c>
      <c r="M15" s="234">
        <v>5537764</v>
      </c>
      <c r="N15" s="110">
        <v>11.125349639369027</v>
      </c>
      <c r="O15" s="229">
        <v>771543.53300000005</v>
      </c>
      <c r="P15" s="235">
        <v>21.219187035714292</v>
      </c>
      <c r="Q15" s="235">
        <v>0.13932401832219649</v>
      </c>
      <c r="R15" s="230">
        <v>81090.251000000004</v>
      </c>
      <c r="S15" s="235">
        <v>20.281756881314486</v>
      </c>
      <c r="T15" s="235">
        <v>59.24</v>
      </c>
      <c r="U15" s="235">
        <v>9.3480148548278184</v>
      </c>
    </row>
    <row r="16" spans="2:21" hidden="1" x14ac:dyDescent="0.4">
      <c r="B16" s="113">
        <v>2538</v>
      </c>
      <c r="C16" s="114" t="s">
        <v>289</v>
      </c>
      <c r="D16" s="108">
        <v>1313096</v>
      </c>
      <c r="E16" s="35">
        <v>13.410379961773218</v>
      </c>
      <c r="F16" s="109">
        <v>243300.98199999999</v>
      </c>
      <c r="G16" s="35">
        <v>27.823060856733942</v>
      </c>
      <c r="H16" s="110">
        <v>0.18528803834601582</v>
      </c>
      <c r="I16" s="232">
        <v>12542.728999999999</v>
      </c>
      <c r="J16" s="233"/>
      <c r="K16" s="113">
        <v>2538</v>
      </c>
      <c r="L16" s="114" t="s">
        <v>289</v>
      </c>
      <c r="M16" s="234">
        <v>6238856</v>
      </c>
      <c r="N16" s="110">
        <v>12.660200037415823</v>
      </c>
      <c r="O16" s="229">
        <v>937081.99100000004</v>
      </c>
      <c r="P16" s="235">
        <v>21.455491611255585</v>
      </c>
      <c r="Q16" s="235">
        <v>0.15020093283127547</v>
      </c>
      <c r="R16" s="230">
        <v>99084.201000000001</v>
      </c>
      <c r="S16" s="235">
        <v>22.190028737239938</v>
      </c>
      <c r="T16" s="235">
        <v>59.28</v>
      </c>
      <c r="U16" s="235">
        <v>10.52438596491228</v>
      </c>
    </row>
    <row r="17" spans="2:22" hidden="1" x14ac:dyDescent="0.4">
      <c r="B17" s="113">
        <v>2539</v>
      </c>
      <c r="C17" s="114" t="s">
        <v>290</v>
      </c>
      <c r="D17" s="108">
        <v>1469759</v>
      </c>
      <c r="E17" s="35">
        <v>11.930810847036318</v>
      </c>
      <c r="F17" s="109">
        <v>252679.75599999999</v>
      </c>
      <c r="G17" s="35">
        <v>3.854803183655052</v>
      </c>
      <c r="H17" s="110">
        <v>0.1719191758648867</v>
      </c>
      <c r="I17" s="232">
        <v>14616.688</v>
      </c>
      <c r="J17" s="233"/>
      <c r="K17" s="113">
        <v>2539</v>
      </c>
      <c r="L17" s="114" t="s">
        <v>290</v>
      </c>
      <c r="M17" s="234">
        <v>6935651</v>
      </c>
      <c r="N17" s="110">
        <v>11.168634121383793</v>
      </c>
      <c r="O17" s="229">
        <v>1069155.963</v>
      </c>
      <c r="P17" s="235">
        <v>14.094174604621118</v>
      </c>
      <c r="Q17" s="235">
        <v>0.15415365666467359</v>
      </c>
      <c r="R17" s="230">
        <v>117444.542</v>
      </c>
      <c r="S17" s="235">
        <v>18.530038911046979</v>
      </c>
      <c r="T17" s="235">
        <v>59.9</v>
      </c>
      <c r="U17" s="235">
        <v>11.578716193656094</v>
      </c>
    </row>
    <row r="18" spans="2:22" hidden="1" x14ac:dyDescent="0.4">
      <c r="B18" s="113">
        <v>2540</v>
      </c>
      <c r="C18" s="114" t="s">
        <v>291</v>
      </c>
      <c r="D18" s="108">
        <v>1250412</v>
      </c>
      <c r="E18" s="35">
        <v>-14.924011351520896</v>
      </c>
      <c r="F18" s="109">
        <v>245328.36900000001</v>
      </c>
      <c r="G18" s="35">
        <v>-2.9093692017020896</v>
      </c>
      <c r="H18" s="110">
        <v>0.19619802832986249</v>
      </c>
      <c r="I18" s="232">
        <v>12671.14</v>
      </c>
      <c r="J18" s="233"/>
      <c r="K18" s="113">
        <v>2540</v>
      </c>
      <c r="L18" s="114" t="s">
        <v>291</v>
      </c>
      <c r="M18" s="234">
        <v>7215160</v>
      </c>
      <c r="N18" s="110">
        <v>4.0300326530270913</v>
      </c>
      <c r="O18" s="229">
        <v>1179836.3859999999</v>
      </c>
      <c r="P18" s="235">
        <v>10.352130730247815</v>
      </c>
      <c r="Q18" s="235">
        <v>0.163521860360685</v>
      </c>
      <c r="R18" s="230">
        <v>134882.016</v>
      </c>
      <c r="S18" s="235">
        <v>14.847411129586593</v>
      </c>
      <c r="T18" s="235">
        <v>60.5</v>
      </c>
      <c r="U18" s="235">
        <v>11.92588429752066</v>
      </c>
    </row>
    <row r="19" spans="2:22" hidden="1" x14ac:dyDescent="0.4">
      <c r="B19" s="113">
        <v>2541</v>
      </c>
      <c r="C19" s="114" t="s">
        <v>292</v>
      </c>
      <c r="D19" s="108">
        <v>1045089</v>
      </c>
      <c r="E19" s="35">
        <v>-16.420427826988224</v>
      </c>
      <c r="F19" s="109">
        <v>206801.25200000001</v>
      </c>
      <c r="G19" s="35">
        <v>-15.704305685087727</v>
      </c>
      <c r="H19" s="110">
        <v>0.19787908206860852</v>
      </c>
      <c r="I19" s="232">
        <v>9771.4150000000009</v>
      </c>
      <c r="J19" s="233"/>
      <c r="K19" s="113">
        <v>2541</v>
      </c>
      <c r="L19" s="114" t="s">
        <v>292</v>
      </c>
      <c r="M19" s="234">
        <v>7198575</v>
      </c>
      <c r="N19" s="110">
        <v>-0.22986323241619036</v>
      </c>
      <c r="O19" s="229">
        <v>1226948.6399999999</v>
      </c>
      <c r="P19" s="235">
        <v>3.9931175677438344</v>
      </c>
      <c r="Q19" s="235">
        <v>0.17044326689657327</v>
      </c>
      <c r="R19" s="230">
        <v>148823.17600000001</v>
      </c>
      <c r="S19" s="235">
        <v>10.335818230949339</v>
      </c>
      <c r="T19" s="235">
        <v>61.2</v>
      </c>
      <c r="U19" s="235">
        <v>11.762377450980392</v>
      </c>
    </row>
    <row r="20" spans="2:22" hidden="1" x14ac:dyDescent="0.4">
      <c r="B20" s="113">
        <v>2542</v>
      </c>
      <c r="C20" s="114" t="s">
        <v>293</v>
      </c>
      <c r="D20" s="108">
        <v>1029698</v>
      </c>
      <c r="E20" s="35">
        <v>-1.4726975405922367</v>
      </c>
      <c r="F20" s="109">
        <v>238093.17</v>
      </c>
      <c r="G20" s="35">
        <v>15.131396786708045</v>
      </c>
      <c r="H20" s="110">
        <v>0.2312262138996094</v>
      </c>
      <c r="I20" s="232">
        <v>13525.031999999999</v>
      </c>
      <c r="J20" s="233"/>
      <c r="K20" s="113">
        <v>2542</v>
      </c>
      <c r="L20" s="236" t="s">
        <v>293</v>
      </c>
      <c r="M20" s="234">
        <v>7375916</v>
      </c>
      <c r="N20" s="110">
        <v>2.4635570234386668</v>
      </c>
      <c r="O20" s="229">
        <v>1253168.7420000001</v>
      </c>
      <c r="P20" s="110">
        <v>2.1370170800303581</v>
      </c>
      <c r="Q20" s="235">
        <v>0.16990008318966757</v>
      </c>
      <c r="R20" s="230">
        <v>165769.74400000001</v>
      </c>
      <c r="S20" s="110">
        <v>11.387049017150392</v>
      </c>
      <c r="T20" s="235">
        <v>61.8</v>
      </c>
      <c r="U20" s="110">
        <v>11.935139158576051</v>
      </c>
    </row>
    <row r="21" spans="2:22" hidden="1" x14ac:dyDescent="0.4">
      <c r="B21" s="113">
        <v>2543</v>
      </c>
      <c r="C21" s="114" t="s">
        <v>294</v>
      </c>
      <c r="D21" s="108">
        <v>1481145</v>
      </c>
      <c r="E21" s="35">
        <v>43.842660663612051</v>
      </c>
      <c r="F21" s="109">
        <v>437402</v>
      </c>
      <c r="G21" s="35">
        <v>83.710435708844557</v>
      </c>
      <c r="H21" s="110">
        <v>0.29531342306121278</v>
      </c>
      <c r="I21" s="232" t="e">
        <v>#REF!</v>
      </c>
      <c r="J21" s="233"/>
      <c r="K21" s="113">
        <v>2543</v>
      </c>
      <c r="L21" s="114" t="s">
        <v>294</v>
      </c>
      <c r="M21" s="108">
        <v>7772644</v>
      </c>
      <c r="N21" s="110">
        <v>5.3786946597548022</v>
      </c>
      <c r="O21" s="237">
        <v>1489987</v>
      </c>
      <c r="P21" s="110">
        <v>18.897555457858672</v>
      </c>
      <c r="Q21" s="235">
        <v>0.1916962876467776</v>
      </c>
      <c r="R21" s="230">
        <v>190117.96299999999</v>
      </c>
      <c r="S21" s="110">
        <v>14.687975267670067</v>
      </c>
      <c r="T21" s="235">
        <v>61.88</v>
      </c>
      <c r="U21" s="110">
        <v>12.560833872010342</v>
      </c>
    </row>
    <row r="22" spans="2:22" hidden="1" x14ac:dyDescent="0.4">
      <c r="B22" s="113">
        <v>2544</v>
      </c>
      <c r="C22" s="114" t="s">
        <v>295</v>
      </c>
      <c r="D22" s="108">
        <v>1375851</v>
      </c>
      <c r="E22" s="35">
        <v>-7.1089596224542495</v>
      </c>
      <c r="F22" s="109">
        <v>566145</v>
      </c>
      <c r="G22" s="35">
        <v>29.433564547029963</v>
      </c>
      <c r="H22" s="110">
        <v>0.41148714504695638</v>
      </c>
      <c r="I22" s="232"/>
      <c r="J22" s="233"/>
      <c r="K22" s="113">
        <v>2544</v>
      </c>
      <c r="L22" s="114" t="s">
        <v>295</v>
      </c>
      <c r="M22" s="108">
        <v>8331702</v>
      </c>
      <c r="N22" s="110">
        <v>7.1926361222770527</v>
      </c>
      <c r="O22" s="238">
        <v>1758829</v>
      </c>
      <c r="P22" s="110">
        <v>18.043244672604526</v>
      </c>
      <c r="Q22" s="235">
        <v>0.21110080509360513</v>
      </c>
      <c r="R22" s="104"/>
      <c r="S22" s="110"/>
      <c r="T22" s="110">
        <v>62.31</v>
      </c>
      <c r="U22" s="110">
        <v>13.37137217140106</v>
      </c>
    </row>
    <row r="23" spans="2:22" hidden="1" x14ac:dyDescent="0.4">
      <c r="B23" s="113">
        <v>2546</v>
      </c>
      <c r="C23" s="114" t="s">
        <v>296</v>
      </c>
      <c r="D23" s="108">
        <v>1588264</v>
      </c>
      <c r="E23" s="35">
        <v>15.438663052903257</v>
      </c>
      <c r="F23" s="109">
        <v>734669.34138606</v>
      </c>
      <c r="G23" s="35">
        <v>29.76699279973505</v>
      </c>
      <c r="H23" s="110">
        <v>0.46256122495130531</v>
      </c>
      <c r="I23" s="232"/>
      <c r="J23" s="233"/>
      <c r="K23" s="113">
        <v>2546</v>
      </c>
      <c r="L23" s="114" t="s">
        <v>296</v>
      </c>
      <c r="M23" s="239">
        <v>9659295.8019999992</v>
      </c>
      <c r="N23" s="110">
        <v>15.934244911783923</v>
      </c>
      <c r="O23" s="240">
        <v>2356382.1378947641</v>
      </c>
      <c r="P23" s="110">
        <v>33.974487451296518</v>
      </c>
      <c r="Q23" s="235">
        <v>0.24394968186054153</v>
      </c>
      <c r="R23" s="104"/>
      <c r="S23" s="110"/>
      <c r="T23" s="110">
        <v>63.08</v>
      </c>
      <c r="U23" s="110">
        <v>15.312770770450221</v>
      </c>
    </row>
    <row r="24" spans="2:22" hidden="1" x14ac:dyDescent="0.4">
      <c r="B24" s="113">
        <v>2547</v>
      </c>
      <c r="C24" s="114" t="s">
        <v>297</v>
      </c>
      <c r="D24" s="108">
        <v>1644302</v>
      </c>
      <c r="E24" s="35">
        <v>3.5282547485808404</v>
      </c>
      <c r="F24" s="109">
        <v>591089.66933595482</v>
      </c>
      <c r="G24" s="35">
        <v>-19.543441377208058</v>
      </c>
      <c r="H24" s="110">
        <v>0.35947755907123802</v>
      </c>
      <c r="I24" s="232"/>
      <c r="J24" s="233"/>
      <c r="K24" s="113">
        <v>2547</v>
      </c>
      <c r="L24" s="114" t="s">
        <v>297</v>
      </c>
      <c r="M24" s="239">
        <v>10383639.967001434</v>
      </c>
      <c r="N24" s="110">
        <v>7.498933461085814</v>
      </c>
      <c r="O24" s="240">
        <v>2673240.855447819</v>
      </c>
      <c r="P24" s="110">
        <v>13.446830735024262</v>
      </c>
      <c r="Q24" s="110">
        <v>0.25744737528874395</v>
      </c>
      <c r="R24" s="104"/>
      <c r="S24" s="110"/>
      <c r="T24" s="241">
        <v>61.97</v>
      </c>
      <c r="U24" s="110">
        <v>16.755914098759778</v>
      </c>
    </row>
    <row r="25" spans="2:22" hidden="1" x14ac:dyDescent="0.4">
      <c r="B25" s="113">
        <v>2548</v>
      </c>
      <c r="C25" s="114" t="s">
        <v>298</v>
      </c>
      <c r="D25" s="108">
        <v>1767417</v>
      </c>
      <c r="E25" s="35">
        <v>7.4873715412375583</v>
      </c>
      <c r="F25" s="109">
        <v>770250.5338083501</v>
      </c>
      <c r="G25" s="35">
        <v>30.310268266686023</v>
      </c>
      <c r="H25" s="110">
        <v>0.43580577408067822</v>
      </c>
      <c r="I25" s="232"/>
      <c r="J25" s="233"/>
      <c r="K25" s="113">
        <v>2548</v>
      </c>
      <c r="L25" s="114" t="s">
        <v>298</v>
      </c>
      <c r="M25" s="114" t="s">
        <v>299</v>
      </c>
      <c r="N25" s="114" t="s">
        <v>300</v>
      </c>
      <c r="O25" s="238">
        <v>3098453.7090898696</v>
      </c>
      <c r="P25" s="110">
        <v>15.906267958441004</v>
      </c>
      <c r="Q25" s="110" t="e">
        <v>#VALUE!</v>
      </c>
      <c r="R25" s="104"/>
      <c r="S25" s="110"/>
      <c r="T25" s="242">
        <v>62.42</v>
      </c>
      <c r="U25" s="110" t="e">
        <v>#VALUE!</v>
      </c>
    </row>
    <row r="26" spans="2:22" hidden="1" x14ac:dyDescent="0.4">
      <c r="B26" s="113">
        <v>2549</v>
      </c>
      <c r="C26" s="114" t="s">
        <v>299</v>
      </c>
      <c r="D26" s="108">
        <v>2004147</v>
      </c>
      <c r="E26" s="35">
        <v>13.394122609435124</v>
      </c>
      <c r="F26" s="109">
        <v>894051.28434878006</v>
      </c>
      <c r="G26" s="35">
        <v>16.072789969819539</v>
      </c>
      <c r="H26" s="110">
        <v>0.44610065247149039</v>
      </c>
      <c r="I26" s="232"/>
      <c r="J26" s="233"/>
      <c r="K26" s="113">
        <v>2549</v>
      </c>
      <c r="L26" s="114" t="s">
        <v>299</v>
      </c>
      <c r="M26" s="108">
        <v>12083566</v>
      </c>
      <c r="N26" s="110" t="e">
        <v>#VALUE!</v>
      </c>
      <c r="O26" s="237">
        <v>3688347.5339416</v>
      </c>
      <c r="P26" s="110">
        <v>19.038329445464072</v>
      </c>
      <c r="Q26" s="110">
        <v>0.30523667714825242</v>
      </c>
      <c r="R26" s="104"/>
      <c r="S26" s="110"/>
      <c r="T26" s="243">
        <v>62.828705999999997</v>
      </c>
      <c r="U26" s="110">
        <v>19.232555895707925</v>
      </c>
    </row>
    <row r="27" spans="2:22" hidden="1" x14ac:dyDescent="0.4">
      <c r="B27" s="113">
        <v>2550</v>
      </c>
      <c r="C27" s="114" t="s">
        <v>300</v>
      </c>
      <c r="D27" s="108">
        <v>2333861</v>
      </c>
      <c r="E27" s="35">
        <v>16.451587633042884</v>
      </c>
      <c r="F27" s="109">
        <v>963901.88960800017</v>
      </c>
      <c r="G27" s="35">
        <v>7.8128186248397089</v>
      </c>
      <c r="H27" s="110">
        <v>0.41300741115602008</v>
      </c>
      <c r="I27" s="232"/>
      <c r="J27" s="233"/>
      <c r="K27" s="113">
        <v>2550</v>
      </c>
      <c r="L27" s="114" t="s">
        <v>300</v>
      </c>
      <c r="M27" s="108">
        <v>13092019</v>
      </c>
      <c r="N27" s="110">
        <v>8.3456572339655359</v>
      </c>
      <c r="O27" s="237">
        <v>4051544.5798447495</v>
      </c>
      <c r="P27" s="110">
        <v>9.8471481486185866</v>
      </c>
      <c r="Q27" s="110">
        <v>0.30946675068564672</v>
      </c>
      <c r="R27" s="104" t="e">
        <v>#REF!</v>
      </c>
      <c r="S27" s="110" t="e">
        <v>#REF!</v>
      </c>
      <c r="T27" s="243">
        <v>63.038246999999998</v>
      </c>
      <c r="U27" s="110">
        <v>20.768374158627857</v>
      </c>
    </row>
    <row r="28" spans="2:22" hidden="1" x14ac:dyDescent="0.4">
      <c r="B28" s="113">
        <v>2551</v>
      </c>
      <c r="C28" s="114" t="s">
        <v>301</v>
      </c>
      <c r="D28" s="108">
        <v>2607484</v>
      </c>
      <c r="E28" s="35">
        <v>11.724048690131932</v>
      </c>
      <c r="F28" s="109">
        <v>1222349.3917400637</v>
      </c>
      <c r="G28" s="35">
        <v>26.812635696478299</v>
      </c>
      <c r="H28" s="110">
        <v>0.46878500184087946</v>
      </c>
      <c r="I28" s="232" t="e">
        <v>#REF!</v>
      </c>
      <c r="J28" s="233"/>
      <c r="K28" s="113">
        <v>2551</v>
      </c>
      <c r="L28" s="114" t="s">
        <v>301</v>
      </c>
      <c r="M28" s="108">
        <v>14174401</v>
      </c>
      <c r="N28" s="110">
        <v>8.2674948760767908</v>
      </c>
      <c r="O28" s="237">
        <v>4754553.9853386143</v>
      </c>
      <c r="P28" s="110">
        <v>17.351639396765645</v>
      </c>
      <c r="Q28" s="110">
        <v>0.33543244510569542</v>
      </c>
      <c r="R28" s="104"/>
      <c r="S28" s="110"/>
      <c r="T28" s="243">
        <v>63.4</v>
      </c>
      <c r="U28" s="110">
        <v>22.357099369085173</v>
      </c>
    </row>
    <row r="29" spans="2:22" ht="30" hidden="1" customHeight="1" x14ac:dyDescent="0.4">
      <c r="B29" s="244">
        <v>2552</v>
      </c>
      <c r="C29" s="245" t="s">
        <v>302</v>
      </c>
      <c r="D29" s="246">
        <v>2666773</v>
      </c>
      <c r="E29" s="247">
        <v>2.2738011048198188</v>
      </c>
      <c r="F29" s="248">
        <v>1276510.5656511299</v>
      </c>
      <c r="G29" s="247">
        <v>32.43158659749696</v>
      </c>
      <c r="H29" s="249">
        <v>0.47867237505821769</v>
      </c>
      <c r="I29" s="232"/>
      <c r="J29" s="233"/>
      <c r="K29" s="113">
        <v>2552</v>
      </c>
      <c r="L29" s="114" t="s">
        <v>302</v>
      </c>
      <c r="M29" s="108">
        <v>15208885</v>
      </c>
      <c r="N29" s="110">
        <v>16.169133271193694</v>
      </c>
      <c r="O29" s="237">
        <v>5502212.895642343</v>
      </c>
      <c r="P29" s="110">
        <v>35.805315410183184</v>
      </c>
      <c r="Q29" s="110">
        <v>0.36177621802271126</v>
      </c>
      <c r="R29" s="104"/>
      <c r="S29" s="110"/>
      <c r="T29" s="243">
        <v>63.53</v>
      </c>
      <c r="U29" s="110">
        <v>23.939689910278609</v>
      </c>
    </row>
    <row r="30" spans="2:22" ht="30" hidden="1" customHeight="1" x14ac:dyDescent="0.4">
      <c r="B30" s="113">
        <v>2553</v>
      </c>
      <c r="C30" s="114" t="s">
        <v>303</v>
      </c>
      <c r="D30" s="108">
        <v>2704581</v>
      </c>
      <c r="E30" s="35">
        <v>1.4177434674792342</v>
      </c>
      <c r="F30" s="118">
        <v>1671367.4824276259</v>
      </c>
      <c r="G30" s="35">
        <v>30.93252240925144</v>
      </c>
      <c r="H30" s="110">
        <v>0.61797649337462102</v>
      </c>
      <c r="I30" s="232"/>
      <c r="J30" s="233"/>
      <c r="K30" s="113">
        <v>2553</v>
      </c>
      <c r="L30" s="114" t="s">
        <v>303</v>
      </c>
      <c r="M30" s="108">
        <v>16298078.768999999</v>
      </c>
      <c r="N30" s="110">
        <v>7.1615622644263501</v>
      </c>
      <c r="O30" s="237">
        <v>6790687.9125443166</v>
      </c>
      <c r="P30" s="110">
        <v>23.417396624591234</v>
      </c>
      <c r="Q30" s="110">
        <v>0.41665573033434128</v>
      </c>
      <c r="R30" s="104"/>
      <c r="S30" s="110"/>
      <c r="T30" s="243">
        <v>65.44</v>
      </c>
      <c r="U30" s="110">
        <v>24.905377091992662</v>
      </c>
    </row>
    <row r="31" spans="2:22" s="150" customFormat="1" ht="30" hidden="1" customHeight="1" x14ac:dyDescent="0.25">
      <c r="B31" s="511">
        <v>2554</v>
      </c>
      <c r="C31" s="438" t="s">
        <v>304</v>
      </c>
      <c r="D31" s="515">
        <v>2804302</v>
      </c>
      <c r="E31" s="199">
        <v>3.69</v>
      </c>
      <c r="F31" s="515">
        <v>1757440</v>
      </c>
      <c r="G31" s="549">
        <v>5.15</v>
      </c>
      <c r="H31" s="551">
        <v>0.62669427187228766</v>
      </c>
      <c r="I31" s="517"/>
      <c r="J31" s="518"/>
      <c r="K31" s="511">
        <v>2554</v>
      </c>
      <c r="L31" s="438" t="s">
        <v>304</v>
      </c>
      <c r="M31" s="514">
        <v>17464624</v>
      </c>
      <c r="N31" s="552">
        <v>7.16</v>
      </c>
      <c r="O31" s="553">
        <v>7341498</v>
      </c>
      <c r="P31" s="552">
        <v>8.11</v>
      </c>
      <c r="Q31" s="552">
        <v>0.4203639311101115</v>
      </c>
      <c r="R31" s="519"/>
      <c r="S31" s="520"/>
      <c r="T31" s="521">
        <v>64.08</v>
      </c>
      <c r="U31" s="552">
        <v>27.254406991260925</v>
      </c>
      <c r="V31" s="522"/>
    </row>
    <row r="32" spans="2:22" s="150" customFormat="1" ht="30" hidden="1" customHeight="1" x14ac:dyDescent="0.25">
      <c r="B32" s="511">
        <v>2555</v>
      </c>
      <c r="C32" s="438" t="s">
        <v>305</v>
      </c>
      <c r="D32" s="515">
        <v>3167220</v>
      </c>
      <c r="E32" s="199">
        <v>12.94</v>
      </c>
      <c r="F32" s="515">
        <v>2490243</v>
      </c>
      <c r="G32" s="199">
        <v>41.697184541150762</v>
      </c>
      <c r="H32" s="551">
        <v>0.78625513857578566</v>
      </c>
      <c r="I32" s="517"/>
      <c r="J32" s="518"/>
      <c r="K32" s="511">
        <v>2555</v>
      </c>
      <c r="L32" s="438" t="s">
        <v>305</v>
      </c>
      <c r="M32" s="514">
        <v>18876203</v>
      </c>
      <c r="N32" s="516">
        <v>8.0825043814284232</v>
      </c>
      <c r="O32" s="553">
        <v>8897284</v>
      </c>
      <c r="P32" s="516">
        <v>21.191669602034899</v>
      </c>
      <c r="Q32" s="516">
        <v>0.47134924327736888</v>
      </c>
      <c r="R32" s="519"/>
      <c r="S32" s="520"/>
      <c r="T32" s="521">
        <v>64.459999999999994</v>
      </c>
      <c r="U32" s="516">
        <v>29.283591374495813</v>
      </c>
      <c r="V32" s="523"/>
    </row>
    <row r="33" spans="2:22" s="527" customFormat="1" ht="30" hidden="1" customHeight="1" x14ac:dyDescent="0.25">
      <c r="B33" s="511">
        <v>2556</v>
      </c>
      <c r="C33" s="438" t="s">
        <v>306</v>
      </c>
      <c r="D33" s="515">
        <v>3183558</v>
      </c>
      <c r="E33" s="199">
        <v>0.51584670468107674</v>
      </c>
      <c r="F33" s="515">
        <v>2432562.6677259998</v>
      </c>
      <c r="G33" s="199">
        <v>-2.3162531638077151</v>
      </c>
      <c r="H33" s="551">
        <v>0.76410188466049611</v>
      </c>
      <c r="I33" s="524">
        <v>13952.356200442002</v>
      </c>
      <c r="J33" s="525"/>
      <c r="K33" s="511">
        <v>2556</v>
      </c>
      <c r="L33" s="438" t="s">
        <v>306</v>
      </c>
      <c r="M33" s="514">
        <v>20148185</v>
      </c>
      <c r="N33" s="516">
        <v>6.7385480014174464</v>
      </c>
      <c r="O33" s="553">
        <v>9853373.1790533215</v>
      </c>
      <c r="P33" s="516">
        <v>10.74585434221636</v>
      </c>
      <c r="Q33" s="516">
        <v>0.48904520079864866</v>
      </c>
      <c r="R33" s="519"/>
      <c r="S33" s="520"/>
      <c r="T33" s="521">
        <v>64.790000000000006</v>
      </c>
      <c r="U33" s="516">
        <v>31.097677110665224</v>
      </c>
      <c r="V33" s="526"/>
    </row>
    <row r="34" spans="2:22" s="527" customFormat="1" ht="30" hidden="1" customHeight="1" x14ac:dyDescent="0.25">
      <c r="B34" s="511">
        <v>2557</v>
      </c>
      <c r="C34" s="438" t="s">
        <v>307</v>
      </c>
      <c r="D34" s="515">
        <v>3344172</v>
      </c>
      <c r="E34" s="199">
        <v>5.0451099053323354</v>
      </c>
      <c r="F34" s="515">
        <v>2663655.5170034966</v>
      </c>
      <c r="G34" s="199">
        <v>9.4999751637858623</v>
      </c>
      <c r="H34" s="551">
        <v>0.79650673380540737</v>
      </c>
      <c r="I34" s="528"/>
      <c r="J34" s="529"/>
      <c r="K34" s="511">
        <v>2557</v>
      </c>
      <c r="L34" s="438" t="s">
        <v>307</v>
      </c>
      <c r="M34" s="514">
        <v>19708597</v>
      </c>
      <c r="N34" s="516">
        <v>-2.181774685908433</v>
      </c>
      <c r="O34" s="553">
        <v>12583908.584009603</v>
      </c>
      <c r="P34" s="516">
        <v>27.711681627576617</v>
      </c>
      <c r="Q34" s="516">
        <v>0.63849844735318306</v>
      </c>
      <c r="R34" s="519"/>
      <c r="S34" s="520"/>
      <c r="T34" s="521">
        <v>65.12</v>
      </c>
      <c r="U34" s="516">
        <v>30.265044533169529</v>
      </c>
      <c r="V34" s="526"/>
    </row>
    <row r="35" spans="2:22" s="527" customFormat="1" ht="30" hidden="1" customHeight="1" x14ac:dyDescent="0.25">
      <c r="B35" s="511">
        <v>2559</v>
      </c>
      <c r="C35" s="438" t="s">
        <v>634</v>
      </c>
      <c r="D35" s="515">
        <v>3867467</v>
      </c>
      <c r="E35" s="199">
        <v>15.647969063792173</v>
      </c>
      <c r="F35" s="515">
        <v>4628048.561339939</v>
      </c>
      <c r="G35" s="199">
        <v>73.748014027966505</v>
      </c>
      <c r="H35" s="551">
        <v>1.1966614224090184</v>
      </c>
      <c r="I35" s="528"/>
      <c r="J35" s="529"/>
      <c r="K35" s="511">
        <v>2559</v>
      </c>
      <c r="L35" s="438" t="s">
        <v>634</v>
      </c>
      <c r="M35" s="514">
        <v>24615771</v>
      </c>
      <c r="N35" s="516">
        <v>24.898647021906228</v>
      </c>
      <c r="O35" s="553">
        <v>17220355.926749025</v>
      </c>
      <c r="P35" s="516">
        <v>36.844254801969591</v>
      </c>
      <c r="Q35" s="516">
        <v>0.69956597852446001</v>
      </c>
      <c r="R35" s="519"/>
      <c r="S35" s="520"/>
      <c r="T35" s="521">
        <v>65.930000000000007</v>
      </c>
      <c r="U35" s="516">
        <v>37.336221750341267</v>
      </c>
      <c r="V35" s="526"/>
    </row>
    <row r="36" spans="2:22" s="527" customFormat="1" ht="30" hidden="1" customHeight="1" x14ac:dyDescent="0.25">
      <c r="B36" s="511">
        <v>2560</v>
      </c>
      <c r="C36" s="438" t="s">
        <v>637</v>
      </c>
      <c r="D36" s="515">
        <v>4123896</v>
      </c>
      <c r="E36" s="199">
        <v>6.6304121017710038</v>
      </c>
      <c r="F36" s="515">
        <v>4682839.727299137</v>
      </c>
      <c r="G36" s="199">
        <v>1.1838934970754624</v>
      </c>
      <c r="H36" s="551">
        <v>1.1355377844880514</v>
      </c>
      <c r="I36" s="528"/>
      <c r="J36" s="529"/>
      <c r="K36" s="511">
        <v>2560</v>
      </c>
      <c r="L36" s="438" t="s">
        <v>637</v>
      </c>
      <c r="M36" s="514">
        <v>26158821</v>
      </c>
      <c r="N36" s="516">
        <v>6.2685422284762078</v>
      </c>
      <c r="O36" s="553">
        <v>17697766.092718776</v>
      </c>
      <c r="P36" s="516">
        <v>2.7723594564510288</v>
      </c>
      <c r="Q36" s="516">
        <v>0.6765506019066676</v>
      </c>
      <c r="R36" s="519"/>
      <c r="S36" s="520"/>
      <c r="T36" s="521">
        <v>66.188502999999997</v>
      </c>
      <c r="U36" s="516">
        <v>39.521699108378385</v>
      </c>
      <c r="V36" s="526"/>
    </row>
    <row r="37" spans="2:22" s="527" customFormat="1" ht="30" customHeight="1" x14ac:dyDescent="0.25">
      <c r="B37" s="511">
        <v>2561</v>
      </c>
      <c r="C37" s="438" t="s">
        <v>651</v>
      </c>
      <c r="D37" s="515">
        <v>3718621</v>
      </c>
      <c r="E37" s="771">
        <v>-9.8274786755049117</v>
      </c>
      <c r="F37" s="515">
        <v>4652494.4282769784</v>
      </c>
      <c r="G37" s="771">
        <v>-0.64801062580163271</v>
      </c>
      <c r="H37" s="551">
        <v>1.2511343393900531</v>
      </c>
      <c r="I37" s="528"/>
      <c r="J37" s="529"/>
      <c r="K37" s="511">
        <v>2561</v>
      </c>
      <c r="L37" s="438" t="s">
        <v>651</v>
      </c>
      <c r="M37" s="514">
        <v>26258736</v>
      </c>
      <c r="N37" s="516">
        <v>0.38195528766376741</v>
      </c>
      <c r="O37" s="553">
        <v>18679145.284675851</v>
      </c>
      <c r="P37" s="516">
        <v>5.5452150673458993</v>
      </c>
      <c r="Q37" s="516">
        <v>0.71134974983852428</v>
      </c>
      <c r="R37" s="519"/>
      <c r="S37" s="520"/>
      <c r="T37" s="521">
        <v>66.413978999999998</v>
      </c>
      <c r="U37" s="516">
        <v>39.53796534310947</v>
      </c>
      <c r="V37" s="526"/>
    </row>
    <row r="38" spans="2:22" s="527" customFormat="1" ht="30" customHeight="1" x14ac:dyDescent="0.25">
      <c r="B38" s="511">
        <v>2562</v>
      </c>
      <c r="C38" s="438" t="s">
        <v>661</v>
      </c>
      <c r="D38" s="515">
        <v>3842611</v>
      </c>
      <c r="E38" s="199">
        <v>3.3343005377531081</v>
      </c>
      <c r="F38" s="515">
        <v>5284831.8173866328</v>
      </c>
      <c r="G38" s="199">
        <v>13.591362630472542</v>
      </c>
      <c r="H38" s="551">
        <v>1.375323137675563</v>
      </c>
      <c r="I38" s="528"/>
      <c r="J38" s="529"/>
      <c r="K38" s="511">
        <v>2562</v>
      </c>
      <c r="L38" s="438" t="s">
        <v>661</v>
      </c>
      <c r="M38" s="514">
        <v>26300011</v>
      </c>
      <c r="N38" s="516">
        <v>0.15718578380924353</v>
      </c>
      <c r="O38" s="553">
        <v>20277695.084522221</v>
      </c>
      <c r="P38" s="516">
        <v>8.5579386823325407</v>
      </c>
      <c r="Q38" s="516">
        <v>0.77101469974754844</v>
      </c>
      <c r="R38" s="519"/>
      <c r="S38" s="520"/>
      <c r="T38" s="521">
        <v>66.56</v>
      </c>
      <c r="U38" s="516">
        <v>39.513237680288462</v>
      </c>
      <c r="V38" s="526"/>
    </row>
    <row r="39" spans="2:22" s="527" customFormat="1" ht="30" customHeight="1" x14ac:dyDescent="0.25">
      <c r="B39" s="511">
        <v>2563</v>
      </c>
      <c r="C39" s="438" t="s">
        <v>663</v>
      </c>
      <c r="D39" s="515">
        <v>3899001</v>
      </c>
      <c r="E39" s="199">
        <v>1.4674917653647481</v>
      </c>
      <c r="F39" s="515">
        <v>4525436.0186537793</v>
      </c>
      <c r="G39" s="199">
        <v>-14.369346555826205</v>
      </c>
      <c r="H39" s="551">
        <v>1.1606655188479764</v>
      </c>
      <c r="I39" s="528"/>
      <c r="J39" s="529"/>
      <c r="K39" s="511">
        <v>2563</v>
      </c>
      <c r="L39" s="438" t="s">
        <v>663</v>
      </c>
      <c r="M39" s="514">
        <v>26300111</v>
      </c>
      <c r="N39" s="1336">
        <v>-1.0636962025773589</v>
      </c>
      <c r="O39" s="553">
        <v>20283247.014645424</v>
      </c>
      <c r="P39" s="516">
        <v>2.7520037098060959</v>
      </c>
      <c r="Q39" s="516">
        <v>0.77122286725882727</v>
      </c>
      <c r="R39" s="519"/>
      <c r="S39" s="520"/>
      <c r="T39" s="521">
        <v>66.19</v>
      </c>
      <c r="U39" s="516">
        <v>39.734266505514427</v>
      </c>
      <c r="V39" s="526"/>
    </row>
    <row r="40" spans="2:22" s="527" customFormat="1" ht="30" customHeight="1" x14ac:dyDescent="0.25">
      <c r="B40" s="511">
        <v>2564</v>
      </c>
      <c r="C40" s="438" t="s">
        <v>689</v>
      </c>
      <c r="D40" s="515">
        <v>3218946</v>
      </c>
      <c r="E40" s="199">
        <v>-16.230240323571653</v>
      </c>
      <c r="F40" s="515">
        <v>3934488.807773116</v>
      </c>
      <c r="G40" s="199">
        <v>-25.551295789035457</v>
      </c>
      <c r="H40" s="551">
        <v>1.2222910256255048</v>
      </c>
      <c r="I40" s="528"/>
      <c r="J40" s="529"/>
      <c r="K40" s="511">
        <v>2564</v>
      </c>
      <c r="L40" s="438" t="s">
        <v>689</v>
      </c>
      <c r="M40" s="514">
        <v>26575797</v>
      </c>
      <c r="N40" s="1336">
        <v>1.0482313173507138</v>
      </c>
      <c r="O40" s="553">
        <v>22619469.589577761</v>
      </c>
      <c r="P40" s="516">
        <v>2.5292931993891683</v>
      </c>
      <c r="Q40" s="516">
        <v>0.85113043230943408</v>
      </c>
      <c r="R40" s="519"/>
      <c r="S40" s="520"/>
      <c r="T40" s="521">
        <v>66.17</v>
      </c>
      <c r="U40" s="516">
        <v>39.541890013597218</v>
      </c>
      <c r="V40" s="526"/>
    </row>
    <row r="41" spans="2:22" s="527" customFormat="1" ht="30" customHeight="1" x14ac:dyDescent="0.25">
      <c r="B41" s="511">
        <v>2565</v>
      </c>
      <c r="C41" s="438" t="s">
        <v>697</v>
      </c>
      <c r="D41" s="515">
        <v>3747545</v>
      </c>
      <c r="E41" s="199">
        <v>16.421493246547161</v>
      </c>
      <c r="F41" s="515">
        <v>3933049.4724574173</v>
      </c>
      <c r="G41" s="199">
        <v>-3.6582524084327189E-2</v>
      </c>
      <c r="H41" s="551">
        <v>1.0495002654957892</v>
      </c>
      <c r="I41" s="528"/>
      <c r="J41" s="529"/>
      <c r="K41" s="511">
        <v>2565</v>
      </c>
      <c r="L41" s="438" t="s">
        <v>697</v>
      </c>
      <c r="M41" s="514">
        <v>26479739</v>
      </c>
      <c r="N41" s="1336">
        <v>1.177839343520529</v>
      </c>
      <c r="O41" s="553">
        <v>21256615.847659767</v>
      </c>
      <c r="P41" s="516">
        <v>1.923143686485022</v>
      </c>
      <c r="Q41" s="516">
        <v>0.80275020262321195</v>
      </c>
      <c r="R41" s="1416"/>
      <c r="S41" s="516"/>
      <c r="T41" s="521">
        <v>66.09</v>
      </c>
      <c r="U41" s="516">
        <v>40.066180965350277</v>
      </c>
      <c r="V41" s="526"/>
    </row>
    <row r="42" spans="2:22" s="527" customFormat="1" ht="30" customHeight="1" x14ac:dyDescent="0.25">
      <c r="B42" s="511">
        <v>2566</v>
      </c>
      <c r="C42" s="438" t="s">
        <v>886</v>
      </c>
      <c r="D42" s="515">
        <v>3362844</v>
      </c>
      <c r="E42" s="199">
        <v>4.4703452620826818</v>
      </c>
      <c r="F42" s="515">
        <v>3761504.8554396918</v>
      </c>
      <c r="G42" s="199">
        <v>-4.3966055257717596</v>
      </c>
      <c r="H42" s="551">
        <v>1.1185487210943152</v>
      </c>
      <c r="I42" s="528"/>
      <c r="J42" s="529"/>
      <c r="K42" s="511">
        <v>2566</v>
      </c>
      <c r="L42" s="438" t="s">
        <v>886</v>
      </c>
      <c r="M42" s="514">
        <v>26374972</v>
      </c>
      <c r="N42" s="1336">
        <v>-0.72932314753004512</v>
      </c>
      <c r="O42" s="553">
        <v>23208838.551491741</v>
      </c>
      <c r="P42" s="516">
        <v>2.5790852174831622</v>
      </c>
      <c r="Q42" s="516">
        <v>0.87995689820985368</v>
      </c>
      <c r="R42" s="1416"/>
      <c r="S42" s="516"/>
      <c r="T42" s="521">
        <v>66.09</v>
      </c>
      <c r="U42" s="516">
        <v>39.907659252534422</v>
      </c>
      <c r="V42" s="526"/>
    </row>
    <row r="43" spans="2:22" s="527" customFormat="1" ht="30" customHeight="1" x14ac:dyDescent="0.25">
      <c r="B43" s="512">
        <v>2567</v>
      </c>
      <c r="C43" s="513" t="s">
        <v>940</v>
      </c>
      <c r="D43" s="548">
        <v>3362844</v>
      </c>
      <c r="E43" s="204">
        <v>4.4703452620826818</v>
      </c>
      <c r="F43" s="508">
        <v>3761504.8554396918</v>
      </c>
      <c r="G43" s="772">
        <v>-4.3966055257717596</v>
      </c>
      <c r="H43" s="550">
        <v>1.1185487210943152</v>
      </c>
      <c r="I43" s="528"/>
      <c r="J43" s="529"/>
      <c r="K43" s="512">
        <v>2567</v>
      </c>
      <c r="L43" s="513" t="s">
        <v>940</v>
      </c>
      <c r="M43" s="1498">
        <v>26411803</v>
      </c>
      <c r="N43" s="1337">
        <v>-0.61708027044306513</v>
      </c>
      <c r="O43" s="1499">
        <v>22863390.164996855</v>
      </c>
      <c r="P43" s="520">
        <v>1.078365584361378</v>
      </c>
      <c r="Q43" s="520">
        <v>0.86565048834405034</v>
      </c>
      <c r="R43" s="519"/>
      <c r="S43" s="520"/>
      <c r="T43" s="777">
        <v>66.09</v>
      </c>
      <c r="U43" s="520">
        <v>39.963387804509004</v>
      </c>
      <c r="V43" s="526"/>
    </row>
    <row r="44" spans="2:22" s="150" customFormat="1" ht="29.25" customHeight="1" x14ac:dyDescent="0.25">
      <c r="B44" s="446" t="s">
        <v>247</v>
      </c>
      <c r="C44" s="447"/>
      <c r="D44" s="448"/>
      <c r="E44" s="449"/>
      <c r="F44" s="448"/>
      <c r="G44" s="449"/>
      <c r="H44" s="450"/>
      <c r="I44" s="448"/>
      <c r="J44" s="449"/>
      <c r="K44" s="446" t="s">
        <v>609</v>
      </c>
      <c r="L44" s="447"/>
      <c r="M44" s="448"/>
      <c r="N44" s="451"/>
      <c r="O44" s="448"/>
      <c r="P44" s="451"/>
      <c r="Q44" s="451"/>
      <c r="R44" s="448"/>
      <c r="S44" s="449"/>
      <c r="U44" s="451"/>
    </row>
    <row r="45" spans="2:22" s="150" customFormat="1" ht="29.25" customHeight="1" x14ac:dyDescent="0.25">
      <c r="B45" s="446" t="s">
        <v>248</v>
      </c>
      <c r="C45" s="447"/>
      <c r="D45" s="448"/>
      <c r="E45" s="449"/>
      <c r="F45" s="448"/>
      <c r="G45" s="449" t="s">
        <v>180</v>
      </c>
      <c r="H45" s="450"/>
      <c r="I45" s="448"/>
      <c r="J45" s="449"/>
      <c r="K45" s="446" t="s">
        <v>610</v>
      </c>
      <c r="L45" s="447"/>
      <c r="M45" s="448"/>
      <c r="N45" s="451"/>
      <c r="O45" s="448"/>
      <c r="P45" s="451"/>
      <c r="Q45" s="451"/>
      <c r="R45" s="448"/>
      <c r="S45" s="449"/>
      <c r="U45" s="451"/>
    </row>
    <row r="46" spans="2:22" s="150" customFormat="1" x14ac:dyDescent="0.25">
      <c r="B46" s="452"/>
      <c r="D46" s="448"/>
      <c r="E46" s="449"/>
      <c r="F46" s="448"/>
      <c r="G46" s="449"/>
      <c r="H46" s="450"/>
      <c r="I46" s="448"/>
      <c r="J46" s="449"/>
      <c r="K46" s="446" t="s">
        <v>308</v>
      </c>
      <c r="L46" s="447"/>
      <c r="M46" s="448"/>
      <c r="N46" s="449"/>
      <c r="O46" s="448"/>
      <c r="P46" s="449"/>
      <c r="Q46" s="450"/>
      <c r="R46" s="448"/>
      <c r="S46" s="449"/>
    </row>
    <row r="47" spans="2:22" s="150" customFormat="1" x14ac:dyDescent="0.25">
      <c r="B47" s="134"/>
      <c r="C47" s="447"/>
      <c r="D47" s="448"/>
      <c r="E47" s="449"/>
      <c r="F47" s="448"/>
      <c r="G47" s="449"/>
      <c r="H47" s="450"/>
      <c r="I47" s="448"/>
      <c r="J47" s="449"/>
      <c r="K47" s="150" t="s">
        <v>611</v>
      </c>
    </row>
  </sheetData>
  <mergeCells count="2">
    <mergeCell ref="B4:C4"/>
    <mergeCell ref="K4:L4"/>
  </mergeCells>
  <phoneticPr fontId="87" type="noConversion"/>
  <printOptions horizontalCentered="1"/>
  <pageMargins left="0.25" right="0.25" top="0.75" bottom="0.75" header="0.3" footer="0.3"/>
  <pageSetup paperSize="9" scale="90" fitToWidth="2" fitToHeight="0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45</vt:i4>
      </vt:variant>
      <vt:variant>
        <vt:lpstr>ช่วงที่มีชื่อ</vt:lpstr>
      </vt:variant>
      <vt:variant>
        <vt:i4>25</vt:i4>
      </vt:variant>
    </vt:vector>
  </HeadingPairs>
  <TitlesOfParts>
    <vt:vector size="70" baseType="lpstr">
      <vt:lpstr>Index2</vt:lpstr>
      <vt:lpstr>Cover</vt:lpstr>
      <vt:lpstr>Index</vt:lpstr>
      <vt:lpstr>Info A-B</vt:lpstr>
      <vt:lpstr>Info C-D</vt:lpstr>
      <vt:lpstr>T1 Po. Inforce 2023</vt:lpstr>
      <vt:lpstr>T2 Po. Increased 2024</vt:lpstr>
      <vt:lpstr>T2.1, 2.2, 2.3 Po. Increased</vt:lpstr>
      <vt:lpstr>T3 New Bus, T8 Po. Inforce</vt:lpstr>
      <vt:lpstr>T4 New Bus, T5 Po. Inforce</vt:lpstr>
      <vt:lpstr>T6 Po. Decreased 2024</vt:lpstr>
      <vt:lpstr>T6.1-6.5 Po. Decreased</vt:lpstr>
      <vt:lpstr>T7 Po. Inforce 2024</vt:lpstr>
      <vt:lpstr>T9 Decreased 2024</vt:lpstr>
      <vt:lpstr>T10 Net PREMIUMS 2024</vt:lpstr>
      <vt:lpstr>T10.1 Net PREMIUMS 2024</vt:lpstr>
      <vt:lpstr>T10.2 Main Policies</vt:lpstr>
      <vt:lpstr>T10.3 Ordinary</vt:lpstr>
      <vt:lpstr>T10.4 Industrial</vt:lpstr>
      <vt:lpstr>T10.5 Group</vt:lpstr>
      <vt:lpstr>T10.6 Annuity</vt:lpstr>
      <vt:lpstr>T10.7 Unit-Linked</vt:lpstr>
      <vt:lpstr>T10.8 Universal Life</vt:lpstr>
      <vt:lpstr>T10.9 PA</vt:lpstr>
      <vt:lpstr>T10.10 Rider</vt:lpstr>
      <vt:lpstr>T10.11 Rider Acc</vt:lpstr>
      <vt:lpstr>T10.12 Rider Health</vt:lpstr>
      <vt:lpstr>T10.13 Rider Others</vt:lpstr>
      <vt:lpstr>T11 Net Premium Total</vt:lpstr>
      <vt:lpstr>T11.1 Net Premium FYP</vt:lpstr>
      <vt:lpstr>T11.2 Net Premium RYP</vt:lpstr>
      <vt:lpstr>T11.3 Net Premium SP</vt:lpstr>
      <vt:lpstr>T12 Benefit Pay</vt:lpstr>
      <vt:lpstr>T12.1 Benefit Pay</vt:lpstr>
      <vt:lpstr>13 Profit (Loss)</vt:lpstr>
      <vt:lpstr>T13.1 Overall Operation</vt:lpstr>
      <vt:lpstr>T13.2 Operating Expense</vt:lpstr>
      <vt:lpstr>T14 Assets</vt:lpstr>
      <vt:lpstr>T15 Liabilities</vt:lpstr>
      <vt:lpstr>T16-17 Yield Rate</vt:lpstr>
      <vt:lpstr>T18 Asset Liability</vt:lpstr>
      <vt:lpstr>T19-20 No.Agent Broker</vt:lpstr>
      <vt:lpstr>Companies</vt:lpstr>
      <vt:lpstr>T14.1 Assets</vt:lpstr>
      <vt:lpstr>T15.1 Liabilities</vt:lpstr>
      <vt:lpstr>Companies!Print_Area</vt:lpstr>
      <vt:lpstr>'Info A-B'!Print_Area</vt:lpstr>
      <vt:lpstr>'Info C-D'!Print_Area</vt:lpstr>
      <vt:lpstr>'T1 Po. Inforce 2023'!Print_Area</vt:lpstr>
      <vt:lpstr>'T11 Net Premium Total'!Print_Area</vt:lpstr>
      <vt:lpstr>'T12 Benefit Pay'!Print_Area</vt:lpstr>
      <vt:lpstr>'T12.1 Benefit Pay'!Print_Area</vt:lpstr>
      <vt:lpstr>'T15 Liabilities'!Print_Area</vt:lpstr>
      <vt:lpstr>'T15.1 Liabilities'!Print_Area</vt:lpstr>
      <vt:lpstr>'T16-17 Yield Rate'!Print_Area</vt:lpstr>
      <vt:lpstr>'T19-20 No.Agent Broker'!Print_Area</vt:lpstr>
      <vt:lpstr>'T2 Po. Increased 2024'!Print_Area</vt:lpstr>
      <vt:lpstr>'T4 New Bus, T5 Po. Inforce'!Print_Area</vt:lpstr>
      <vt:lpstr>'T6 Po. Decreased 2024'!Print_Area</vt:lpstr>
      <vt:lpstr>'T6.1-6.5 Po. Decreased'!Print_Area</vt:lpstr>
      <vt:lpstr>'T7 Po. Inforce 2024'!Print_Area</vt:lpstr>
      <vt:lpstr>'T9 Decreased 2024'!Print_Area</vt:lpstr>
      <vt:lpstr>'13 Profit (Loss)'!Print_Titles</vt:lpstr>
      <vt:lpstr>Index!Print_Titles</vt:lpstr>
      <vt:lpstr>'Info A-B'!Print_Titles</vt:lpstr>
      <vt:lpstr>'Info C-D'!Print_Titles</vt:lpstr>
      <vt:lpstr>'T13.1 Overall Operation'!Print_Titles</vt:lpstr>
      <vt:lpstr>'T13.2 Operating Expense'!Print_Titles</vt:lpstr>
      <vt:lpstr>'T14 Assets'!Print_Titles</vt:lpstr>
      <vt:lpstr>'T15 Liabilities'!Print_Titles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TLAA DATA</cp:lastModifiedBy>
  <cp:lastPrinted>2025-10-03T03:58:12Z</cp:lastPrinted>
  <dcterms:created xsi:type="dcterms:W3CDTF">2016-08-05T03:35:12Z</dcterms:created>
  <dcterms:modified xsi:type="dcterms:W3CDTF">2025-10-03T04:27:22Z</dcterms:modified>
</cp:coreProperties>
</file>