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BusinessData-TLAA\รายงานสถิติธุรกิจ รายปี\รายงานสถิติธุรกิจรายปี 2566\"/>
    </mc:Choice>
  </mc:AlternateContent>
  <xr:revisionPtr revIDLastSave="0" documentId="13_ncr:1_{8A1D349A-3351-4E5F-A4AB-A978A469F0FE}" xr6:coauthVersionLast="47" xr6:coauthVersionMax="47" xr10:uidLastSave="{00000000-0000-0000-0000-000000000000}"/>
  <bookViews>
    <workbookView xWindow="-108" yWindow="-108" windowWidth="23256" windowHeight="12576" tabRatio="713" firstSheet="34" activeTab="37" xr2:uid="{00000000-000D-0000-FFFF-FFFF00000000}"/>
  </bookViews>
  <sheets>
    <sheet name="Index2" sheetId="66" state="hidden" r:id="rId1"/>
    <sheet name="Cover" sheetId="10" r:id="rId2"/>
    <sheet name="Index" sheetId="65" r:id="rId3"/>
    <sheet name="Info A-B" sheetId="11" r:id="rId4"/>
    <sheet name="Info C-D" sheetId="12" r:id="rId5"/>
    <sheet name="T1 Po. Inforce 2022" sheetId="17" r:id="rId6"/>
    <sheet name="T2 Po. Increased 2023" sheetId="16" r:id="rId7"/>
    <sheet name="T2.1, 2.2, 2.3 Po. Increased" sheetId="18" r:id="rId8"/>
    <sheet name="T3 New Bus, T8 Po. Inforce" sheetId="21" r:id="rId9"/>
    <sheet name="T4 New Bus, T5 Po. Inforce" sheetId="22" r:id="rId10"/>
    <sheet name="T6 Po. Decreased 2022" sheetId="20" r:id="rId11"/>
    <sheet name="T6.1-6.5 Po. Decreased" sheetId="23" r:id="rId12"/>
    <sheet name="T7 Po. Inforce 2023" sheetId="19" r:id="rId13"/>
    <sheet name="T9 Decreased 2023" sheetId="24" r:id="rId14"/>
    <sheet name="T10 Net PREMIUMS 2023" sheetId="25" r:id="rId15"/>
    <sheet name="T10.1 Net PREMIUMS 2023" sheetId="28" r:id="rId16"/>
    <sheet name="T10.2 Main Policies" sheetId="57" r:id="rId17"/>
    <sheet name="T10.3 Ordinary" sheetId="29" r:id="rId18"/>
    <sheet name="T10.4 Industrial" sheetId="34" r:id="rId19"/>
    <sheet name="T10.5 Group" sheetId="37" r:id="rId20"/>
    <sheet name="T10.6 Annuity" sheetId="45" r:id="rId21"/>
    <sheet name="T10.7 Unit-Linked" sheetId="46" r:id="rId22"/>
    <sheet name="T10.8 Universal Life" sheetId="40" r:id="rId23"/>
    <sheet name="T10.9 PA" sheetId="43" r:id="rId24"/>
    <sheet name="T10.10 Rider" sheetId="53" r:id="rId25"/>
    <sheet name="T10.11 Rider Acc" sheetId="54" r:id="rId26"/>
    <sheet name="T10.12 Rider Health" sheetId="55" r:id="rId27"/>
    <sheet name="T10.13 Rider Others" sheetId="56" r:id="rId28"/>
    <sheet name="T11 Net Premium Total" sheetId="27" r:id="rId29"/>
    <sheet name="T11.1 Net Premium FYP" sheetId="58" r:id="rId30"/>
    <sheet name="T11.2 Net Premium RYP" sheetId="59" r:id="rId31"/>
    <sheet name="T11.3 Net Premium SP" sheetId="47" r:id="rId32"/>
    <sheet name="T12 Benefit Pay" sheetId="51" r:id="rId33"/>
    <sheet name="T12.1 Benefit Pay" sheetId="52" r:id="rId34"/>
    <sheet name="13 Profit (Loss)" sheetId="60" r:id="rId35"/>
    <sheet name="T13.1 Overall Operation" sheetId="48" r:id="rId36"/>
    <sheet name="T13.2 Operating Expense" sheetId="49" r:id="rId37"/>
    <sheet name="T14 Assets " sheetId="67" r:id="rId38"/>
    <sheet name="T15 Liabilities" sheetId="13" r:id="rId39"/>
    <sheet name="T16-17 Yield Rate" sheetId="63" r:id="rId40"/>
    <sheet name="T18 Asset Liability" sheetId="62" r:id="rId41"/>
    <sheet name="T19-20 No.Agent Broker" sheetId="50" r:id="rId42"/>
    <sheet name="Companies" sheetId="64" r:id="rId43"/>
    <sheet name="T14.1 Assets" sheetId="9" state="hidden" r:id="rId44"/>
    <sheet name="T15.1 Liabilities" sheetId="15" state="hidden" r:id="rId45"/>
  </sheets>
  <externalReferences>
    <externalReference r:id="rId46"/>
    <externalReference r:id="rId47"/>
    <externalReference r:id="rId48"/>
  </externalReferences>
  <definedNames>
    <definedName name="_xlnm._FilterDatabase" localSheetId="38" hidden="1">'T15 Liabilities'!$A$5:$AC$64</definedName>
    <definedName name="j" localSheetId="5">#REF!</definedName>
    <definedName name="j" localSheetId="24">#REF!</definedName>
    <definedName name="j" localSheetId="26">#REF!</definedName>
    <definedName name="j" localSheetId="27">#REF!</definedName>
    <definedName name="j" localSheetId="16">#REF!</definedName>
    <definedName name="j" localSheetId="20">#REF!</definedName>
    <definedName name="j" localSheetId="21">#REF!</definedName>
    <definedName name="j" localSheetId="23">#REF!</definedName>
    <definedName name="j" localSheetId="30">#REF!</definedName>
    <definedName name="j" localSheetId="31">#REF!</definedName>
    <definedName name="j" localSheetId="36">#REF!</definedName>
    <definedName name="j" localSheetId="7">#REF!</definedName>
    <definedName name="j" localSheetId="10">#REF!</definedName>
    <definedName name="j">#REF!</definedName>
    <definedName name="k" localSheetId="5">#REF!</definedName>
    <definedName name="k" localSheetId="24">#REF!</definedName>
    <definedName name="k" localSheetId="26">#REF!</definedName>
    <definedName name="k" localSheetId="27">#REF!</definedName>
    <definedName name="k" localSheetId="16">#REF!</definedName>
    <definedName name="k" localSheetId="20">#REF!</definedName>
    <definedName name="k" localSheetId="21">#REF!</definedName>
    <definedName name="k" localSheetId="23">#REF!</definedName>
    <definedName name="k" localSheetId="30">#REF!</definedName>
    <definedName name="k" localSheetId="31">#REF!</definedName>
    <definedName name="k" localSheetId="36">#REF!</definedName>
    <definedName name="k" localSheetId="7">#REF!</definedName>
    <definedName name="k" localSheetId="10">#REF!</definedName>
    <definedName name="k">#REF!</definedName>
    <definedName name="l" localSheetId="16">#REF!</definedName>
    <definedName name="l" localSheetId="30">#REF!</definedName>
    <definedName name="l">#REF!</definedName>
    <definedName name="loan_life">[1]DropDown!$I$2:$I$5</definedName>
    <definedName name="oppo" localSheetId="16">#REF!</definedName>
    <definedName name="oppo" localSheetId="30">#REF!</definedName>
    <definedName name="oppo">#REF!</definedName>
    <definedName name="_xlnm.Print_Area" localSheetId="42">Companies!$A$1:$D$30</definedName>
    <definedName name="_xlnm.Print_Area" localSheetId="3">'Info A-B'!$A$1:$J$116</definedName>
    <definedName name="_xlnm.Print_Area" localSheetId="4">'Info C-D'!$A$1:$G$85</definedName>
    <definedName name="_xlnm.Print_Area" localSheetId="5">'T1 Po. Inforce 2022'!$A$1:$AA$31</definedName>
    <definedName name="_xlnm.Print_Area" localSheetId="32">'T12 Benefit Pay'!$A$1:$N$31</definedName>
    <definedName name="_xlnm.Print_Area" localSheetId="33">'T12.1 Benefit Pay'!$A$1:$Q$50</definedName>
    <definedName name="_xlnm.Print_Area" localSheetId="38">'T15 Liabilities'!$A$1:$AB$64</definedName>
    <definedName name="_xlnm.Print_Area" localSheetId="44">'T15.1 Liabilities'!$A$1:$D$55</definedName>
    <definedName name="_xlnm.Print_Area" localSheetId="39">'T16-17 Yield Rate'!$A$1:$E$94</definedName>
    <definedName name="_xlnm.Print_Area" localSheetId="41">'T19-20 No.Agent Broker'!$A$1:$D$97</definedName>
    <definedName name="_xlnm.Print_Area" localSheetId="6">'T2 Po. Increased 2023'!$A$1:$AA$31</definedName>
    <definedName name="_xlnm.Print_Area" localSheetId="9">'T4 New Bus, T5 Po. Inforce'!$A$1:$F$27</definedName>
    <definedName name="_xlnm.Print_Area" localSheetId="10">'T6 Po. Decreased 2022'!$A$1:$AA$31</definedName>
    <definedName name="_xlnm.Print_Area" localSheetId="11">'T6.1-6.5 Po. Decreased'!$A$1:$AA$160</definedName>
    <definedName name="_xlnm.Print_Area" localSheetId="12">'T7 Po. Inforce 2023'!$A$1:$AA$31</definedName>
    <definedName name="_xlnm.Print_Area" localSheetId="13">'T9 Decreased 2023'!$A$1:$S$14</definedName>
    <definedName name="_xlnm.Print_Titles" localSheetId="34">'13 Profit (Loss)'!$1:$5</definedName>
    <definedName name="_xlnm.Print_Titles" localSheetId="2">Index!$1:$3</definedName>
    <definedName name="_xlnm.Print_Titles" localSheetId="3">'Info A-B'!$3:$4</definedName>
    <definedName name="_xlnm.Print_Titles" localSheetId="4">'Info C-D'!$3:$4</definedName>
    <definedName name="_xlnm.Print_Titles" localSheetId="35">'T13.1 Overall Operation'!$1:$5</definedName>
    <definedName name="_xlnm.Print_Titles" localSheetId="36">'T13.2 Operating Expense'!$1:$5</definedName>
    <definedName name="_xlnm.Print_Titles" localSheetId="37">'T14 Assets '!$1:$4</definedName>
    <definedName name="_xlnm.Print_Titles" localSheetId="38">'T15 Liabilities'!$1:$5</definedName>
    <definedName name="trty" localSheetId="26">#REF!</definedName>
    <definedName name="trty" localSheetId="27">#REF!</definedName>
    <definedName name="trty" localSheetId="16">#REF!</definedName>
    <definedName name="trty" localSheetId="30">#REF!</definedName>
    <definedName name="trty">#REF!</definedName>
    <definedName name="กด" localSheetId="5">#REF!</definedName>
    <definedName name="กด" localSheetId="24">#REF!</definedName>
    <definedName name="กด" localSheetId="26">#REF!</definedName>
    <definedName name="กด" localSheetId="27">#REF!</definedName>
    <definedName name="กด" localSheetId="16">#REF!</definedName>
    <definedName name="กด" localSheetId="20">#REF!</definedName>
    <definedName name="กด" localSheetId="21">#REF!</definedName>
    <definedName name="กด" localSheetId="23">#REF!</definedName>
    <definedName name="กด" localSheetId="30">#REF!</definedName>
    <definedName name="กด" localSheetId="31">#REF!</definedName>
    <definedName name="กด" localSheetId="36">#REF!</definedName>
    <definedName name="กด" localSheetId="38">#REF!</definedName>
    <definedName name="กด" localSheetId="44">#REF!</definedName>
    <definedName name="กด" localSheetId="7">#REF!</definedName>
    <definedName name="กด" localSheetId="10">#REF!</definedName>
    <definedName name="กด">#REF!</definedName>
    <definedName name="ช11111" localSheetId="5">#REF!</definedName>
    <definedName name="ช11111" localSheetId="24">#REF!</definedName>
    <definedName name="ช11111" localSheetId="26">#REF!</definedName>
    <definedName name="ช11111" localSheetId="27">#REF!</definedName>
    <definedName name="ช11111" localSheetId="16">#REF!</definedName>
    <definedName name="ช11111" localSheetId="20">#REF!</definedName>
    <definedName name="ช11111" localSheetId="21">#REF!</definedName>
    <definedName name="ช11111" localSheetId="23">#REF!</definedName>
    <definedName name="ช11111" localSheetId="30">#REF!</definedName>
    <definedName name="ช11111" localSheetId="31">#REF!</definedName>
    <definedName name="ช11111" localSheetId="36">#REF!</definedName>
    <definedName name="ช11111" localSheetId="38">#REF!</definedName>
    <definedName name="ช11111" localSheetId="44">#REF!</definedName>
    <definedName name="ช11111" localSheetId="7">#REF!</definedName>
    <definedName name="ช11111" localSheetId="10">#REF!</definedName>
    <definedName name="ช11111">#REF!</definedName>
    <definedName name="ช1112" localSheetId="5">#REF!</definedName>
    <definedName name="ช1112" localSheetId="24">#REF!</definedName>
    <definedName name="ช1112" localSheetId="26">#REF!</definedName>
    <definedName name="ช1112" localSheetId="27">#REF!</definedName>
    <definedName name="ช1112" localSheetId="16">#REF!</definedName>
    <definedName name="ช1112" localSheetId="20">#REF!</definedName>
    <definedName name="ช1112" localSheetId="21">#REF!</definedName>
    <definedName name="ช1112" localSheetId="23">#REF!</definedName>
    <definedName name="ช1112" localSheetId="30">#REF!</definedName>
    <definedName name="ช1112" localSheetId="31">#REF!</definedName>
    <definedName name="ช1112" localSheetId="36">#REF!</definedName>
    <definedName name="ช1112" localSheetId="7">#REF!</definedName>
    <definedName name="ช1112" localSheetId="10">#REF!</definedName>
    <definedName name="ช1112">#REF!</definedName>
    <definedName name="ช1700">[1]DropDown!$A$2:$A$7</definedName>
    <definedName name="ช330141" localSheetId="24">#REF!</definedName>
    <definedName name="ช330141" localSheetId="26">#REF!</definedName>
    <definedName name="ช330141" localSheetId="27">#REF!</definedName>
    <definedName name="ช330141" localSheetId="16">#REF!</definedName>
    <definedName name="ช330141" localSheetId="30">#REF!</definedName>
    <definedName name="ช330141" localSheetId="31">#REF!</definedName>
    <definedName name="ช330141" localSheetId="36">#REF!</definedName>
    <definedName name="ช330141">#REF!</definedName>
    <definedName name="ช3302">[1]DropDown!$B$2:$B$14</definedName>
    <definedName name="ช3302_1" localSheetId="5">#REF!</definedName>
    <definedName name="ช3302_1" localSheetId="24">#REF!</definedName>
    <definedName name="ช3302_1" localSheetId="26">#REF!</definedName>
    <definedName name="ช3302_1" localSheetId="27">#REF!</definedName>
    <definedName name="ช3302_1" localSheetId="16">#REF!</definedName>
    <definedName name="ช3302_1" localSheetId="20">#REF!</definedName>
    <definedName name="ช3302_1" localSheetId="21">#REF!</definedName>
    <definedName name="ช3302_1" localSheetId="23">#REF!</definedName>
    <definedName name="ช3302_1" localSheetId="30">#REF!</definedName>
    <definedName name="ช3302_1" localSheetId="31">#REF!</definedName>
    <definedName name="ช3302_1" localSheetId="36">#REF!</definedName>
    <definedName name="ช3302_1" localSheetId="37">#REF!</definedName>
    <definedName name="ช3302_1" localSheetId="43">#REF!</definedName>
    <definedName name="ช3302_1" localSheetId="38">#REF!</definedName>
    <definedName name="ช3302_1" localSheetId="44">#REF!</definedName>
    <definedName name="ช3302_1" localSheetId="7">#REF!</definedName>
    <definedName name="ช3302_1" localSheetId="10">#REF!</definedName>
    <definedName name="ช3302_1">#REF!</definedName>
    <definedName name="ช3302_2" localSheetId="5">#REF!</definedName>
    <definedName name="ช3302_2" localSheetId="24">#REF!</definedName>
    <definedName name="ช3302_2" localSheetId="26">#REF!</definedName>
    <definedName name="ช3302_2" localSheetId="27">#REF!</definedName>
    <definedName name="ช3302_2" localSheetId="16">#REF!</definedName>
    <definedName name="ช3302_2" localSheetId="20">#REF!</definedName>
    <definedName name="ช3302_2" localSheetId="21">#REF!</definedName>
    <definedName name="ช3302_2" localSheetId="23">#REF!</definedName>
    <definedName name="ช3302_2" localSheetId="30">#REF!</definedName>
    <definedName name="ช3302_2" localSheetId="31">#REF!</definedName>
    <definedName name="ช3302_2" localSheetId="36">#REF!</definedName>
    <definedName name="ช3302_2" localSheetId="37">#REF!</definedName>
    <definedName name="ช3302_2" localSheetId="43">#REF!</definedName>
    <definedName name="ช3302_2" localSheetId="38">#REF!</definedName>
    <definedName name="ช3302_2" localSheetId="44">#REF!</definedName>
    <definedName name="ช3302_2" localSheetId="7">#REF!</definedName>
    <definedName name="ช3302_2" localSheetId="10">#REF!</definedName>
    <definedName name="ช3302_2">#REF!</definedName>
    <definedName name="ช3302_3" localSheetId="5">#REF!</definedName>
    <definedName name="ช3302_3" localSheetId="24">#REF!</definedName>
    <definedName name="ช3302_3" localSheetId="26">#REF!</definedName>
    <definedName name="ช3302_3" localSheetId="27">#REF!</definedName>
    <definedName name="ช3302_3" localSheetId="16">#REF!</definedName>
    <definedName name="ช3302_3" localSheetId="20">#REF!</definedName>
    <definedName name="ช3302_3" localSheetId="21">#REF!</definedName>
    <definedName name="ช3302_3" localSheetId="23">#REF!</definedName>
    <definedName name="ช3302_3" localSheetId="30">#REF!</definedName>
    <definedName name="ช3302_3" localSheetId="31">#REF!</definedName>
    <definedName name="ช3302_3" localSheetId="36">#REF!</definedName>
    <definedName name="ช3302_3" localSheetId="37">#REF!</definedName>
    <definedName name="ช3302_3" localSheetId="43">#REF!</definedName>
    <definedName name="ช3302_3" localSheetId="38">#REF!</definedName>
    <definedName name="ช3302_3" localSheetId="44">#REF!</definedName>
    <definedName name="ช3302_3" localSheetId="7">#REF!</definedName>
    <definedName name="ช3302_3" localSheetId="10">#REF!</definedName>
    <definedName name="ช3302_3">#REF!</definedName>
    <definedName name="ช3303">[1]DropDown!$C$2:$C$20</definedName>
    <definedName name="ช3303_1" localSheetId="5">#REF!</definedName>
    <definedName name="ช3303_1" localSheetId="24">#REF!</definedName>
    <definedName name="ช3303_1" localSheetId="26">#REF!</definedName>
    <definedName name="ช3303_1" localSheetId="27">#REF!</definedName>
    <definedName name="ช3303_1" localSheetId="16">#REF!</definedName>
    <definedName name="ช3303_1" localSheetId="20">#REF!</definedName>
    <definedName name="ช3303_1" localSheetId="21">#REF!</definedName>
    <definedName name="ช3303_1" localSheetId="23">#REF!</definedName>
    <definedName name="ช3303_1" localSheetId="30">#REF!</definedName>
    <definedName name="ช3303_1" localSheetId="31">#REF!</definedName>
    <definedName name="ช3303_1" localSheetId="36">#REF!</definedName>
    <definedName name="ช3303_1" localSheetId="37">#REF!</definedName>
    <definedName name="ช3303_1" localSheetId="43">#REF!</definedName>
    <definedName name="ช3303_1" localSheetId="38">#REF!</definedName>
    <definedName name="ช3303_1" localSheetId="44">#REF!</definedName>
    <definedName name="ช3303_1" localSheetId="7">#REF!</definedName>
    <definedName name="ช3303_1" localSheetId="10">#REF!</definedName>
    <definedName name="ช3303_1">#REF!</definedName>
    <definedName name="ช3303_2" localSheetId="5">#REF!</definedName>
    <definedName name="ช3303_2" localSheetId="24">#REF!</definedName>
    <definedName name="ช3303_2" localSheetId="26">#REF!</definedName>
    <definedName name="ช3303_2" localSheetId="27">#REF!</definedName>
    <definedName name="ช3303_2" localSheetId="16">#REF!</definedName>
    <definedName name="ช3303_2" localSheetId="20">#REF!</definedName>
    <definedName name="ช3303_2" localSheetId="21">#REF!</definedName>
    <definedName name="ช3303_2" localSheetId="23">#REF!</definedName>
    <definedName name="ช3303_2" localSheetId="30">#REF!</definedName>
    <definedName name="ช3303_2" localSheetId="31">#REF!</definedName>
    <definedName name="ช3303_2" localSheetId="36">#REF!</definedName>
    <definedName name="ช3303_2" localSheetId="37">#REF!</definedName>
    <definedName name="ช3303_2" localSheetId="43">#REF!</definedName>
    <definedName name="ช3303_2" localSheetId="38">#REF!</definedName>
    <definedName name="ช3303_2" localSheetId="44">#REF!</definedName>
    <definedName name="ช3303_2" localSheetId="7">#REF!</definedName>
    <definedName name="ช3303_2" localSheetId="10">#REF!</definedName>
    <definedName name="ช3303_2">#REF!</definedName>
    <definedName name="ช3305">[1]DropDown!$E$2:$E$10</definedName>
    <definedName name="ช3305_1" localSheetId="5">#REF!</definedName>
    <definedName name="ช3305_1" localSheetId="24">#REF!</definedName>
    <definedName name="ช3305_1" localSheetId="26">#REF!</definedName>
    <definedName name="ช3305_1" localSheetId="27">#REF!</definedName>
    <definedName name="ช3305_1" localSheetId="16">#REF!</definedName>
    <definedName name="ช3305_1" localSheetId="20">#REF!</definedName>
    <definedName name="ช3305_1" localSheetId="21">#REF!</definedName>
    <definedName name="ช3305_1" localSheetId="23">#REF!</definedName>
    <definedName name="ช3305_1" localSheetId="30">#REF!</definedName>
    <definedName name="ช3305_1" localSheetId="31">#REF!</definedName>
    <definedName name="ช3305_1" localSheetId="36">#REF!</definedName>
    <definedName name="ช3305_1" localSheetId="37">#REF!</definedName>
    <definedName name="ช3305_1" localSheetId="43">#REF!</definedName>
    <definedName name="ช3305_1" localSheetId="38">#REF!</definedName>
    <definedName name="ช3305_1" localSheetId="44">#REF!</definedName>
    <definedName name="ช3305_1" localSheetId="7">#REF!</definedName>
    <definedName name="ช3305_1" localSheetId="10">#REF!</definedName>
    <definedName name="ช3305_1">#REF!</definedName>
    <definedName name="ช3305_2" localSheetId="5">#REF!</definedName>
    <definedName name="ช3305_2" localSheetId="24">#REF!</definedName>
    <definedName name="ช3305_2" localSheetId="26">#REF!</definedName>
    <definedName name="ช3305_2" localSheetId="27">#REF!</definedName>
    <definedName name="ช3305_2" localSheetId="16">#REF!</definedName>
    <definedName name="ช3305_2" localSheetId="20">#REF!</definedName>
    <definedName name="ช3305_2" localSheetId="21">#REF!</definedName>
    <definedName name="ช3305_2" localSheetId="23">#REF!</definedName>
    <definedName name="ช3305_2" localSheetId="30">#REF!</definedName>
    <definedName name="ช3305_2" localSheetId="31">#REF!</definedName>
    <definedName name="ช3305_2" localSheetId="36">#REF!</definedName>
    <definedName name="ช3305_2" localSheetId="37">#REF!</definedName>
    <definedName name="ช3305_2" localSheetId="43">#REF!</definedName>
    <definedName name="ช3305_2" localSheetId="38">#REF!</definedName>
    <definedName name="ช3305_2" localSheetId="44">#REF!</definedName>
    <definedName name="ช3305_2" localSheetId="7">#REF!</definedName>
    <definedName name="ช3305_2" localSheetId="10">#REF!</definedName>
    <definedName name="ช3305_2">#REF!</definedName>
    <definedName name="ช3306">[1]DropDown!$D$2:$D$17</definedName>
    <definedName name="ช3306_1" localSheetId="5">#REF!</definedName>
    <definedName name="ช3306_1" localSheetId="24">#REF!</definedName>
    <definedName name="ช3306_1" localSheetId="26">#REF!</definedName>
    <definedName name="ช3306_1" localSheetId="27">#REF!</definedName>
    <definedName name="ช3306_1" localSheetId="16">#REF!</definedName>
    <definedName name="ช3306_1" localSheetId="20">#REF!</definedName>
    <definedName name="ช3306_1" localSheetId="21">#REF!</definedName>
    <definedName name="ช3306_1" localSheetId="23">#REF!</definedName>
    <definedName name="ช3306_1" localSheetId="30">#REF!</definedName>
    <definedName name="ช3306_1" localSheetId="31">#REF!</definedName>
    <definedName name="ช3306_1" localSheetId="36">#REF!</definedName>
    <definedName name="ช3306_1" localSheetId="37">#REF!</definedName>
    <definedName name="ช3306_1" localSheetId="43">#REF!</definedName>
    <definedName name="ช3306_1" localSheetId="38">#REF!</definedName>
    <definedName name="ช3306_1" localSheetId="44">#REF!</definedName>
    <definedName name="ช3306_1" localSheetId="7">#REF!</definedName>
    <definedName name="ช3306_1" localSheetId="10">#REF!</definedName>
    <definedName name="ช3306_1">#REF!</definedName>
    <definedName name="ช3307">[1]DropDown!$F$2:$F$3</definedName>
    <definedName name="ช3308">[1]DropDown!$G$2:$G$5</definedName>
    <definedName name="ช3309">[1]DropDown!$H$2:$H$3</definedName>
    <definedName name="ช33211" localSheetId="5">#REF!</definedName>
    <definedName name="ช33211" localSheetId="24">#REF!</definedName>
    <definedName name="ช33211" localSheetId="26">#REF!</definedName>
    <definedName name="ช33211" localSheetId="27">#REF!</definedName>
    <definedName name="ช33211" localSheetId="16">#REF!</definedName>
    <definedName name="ช33211" localSheetId="20">#REF!</definedName>
    <definedName name="ช33211" localSheetId="21">#REF!</definedName>
    <definedName name="ช33211" localSheetId="23">#REF!</definedName>
    <definedName name="ช33211" localSheetId="30">#REF!</definedName>
    <definedName name="ช33211" localSheetId="31">#REF!</definedName>
    <definedName name="ช33211" localSheetId="36">#REF!</definedName>
    <definedName name="ช33211" localSheetId="38">#REF!</definedName>
    <definedName name="ช33211" localSheetId="44">#REF!</definedName>
    <definedName name="ช33211" localSheetId="7">#REF!</definedName>
    <definedName name="ช33211" localSheetId="10">#REF!</definedName>
    <definedName name="ช33211">#REF!</definedName>
    <definedName name="ช3521" localSheetId="5">#REF!</definedName>
    <definedName name="ช3521" localSheetId="24">#REF!</definedName>
    <definedName name="ช3521" localSheetId="26">#REF!</definedName>
    <definedName name="ช3521" localSheetId="27">#REF!</definedName>
    <definedName name="ช3521" localSheetId="16">#REF!</definedName>
    <definedName name="ช3521" localSheetId="20">#REF!</definedName>
    <definedName name="ช3521" localSheetId="21">#REF!</definedName>
    <definedName name="ช3521" localSheetId="23">#REF!</definedName>
    <definedName name="ช3521" localSheetId="30">#REF!</definedName>
    <definedName name="ช3521" localSheetId="31">#REF!</definedName>
    <definedName name="ช3521" localSheetId="36">#REF!</definedName>
    <definedName name="ช3521" localSheetId="37">#REF!</definedName>
    <definedName name="ช3521" localSheetId="43">#REF!</definedName>
    <definedName name="ช3521" localSheetId="38">#REF!</definedName>
    <definedName name="ช3521" localSheetId="44">#REF!</definedName>
    <definedName name="ช3521" localSheetId="7">#REF!</definedName>
    <definedName name="ช3521" localSheetId="10">#REF!</definedName>
    <definedName name="ช3521">#REF!</definedName>
    <definedName name="ช3570">[1]DropDown!$J$2:$J$9</definedName>
    <definedName name="ช3580">[1]DropDown!$K$2:$K$7</definedName>
    <definedName name="ช3710">[1]DropDown!$L$2:$L$9</definedName>
    <definedName name="ช3710_1" localSheetId="5">#REF!</definedName>
    <definedName name="ช3710_1" localSheetId="24">#REF!</definedName>
    <definedName name="ช3710_1" localSheetId="26">#REF!</definedName>
    <definedName name="ช3710_1" localSheetId="27">#REF!</definedName>
    <definedName name="ช3710_1" localSheetId="16">#REF!</definedName>
    <definedName name="ช3710_1" localSheetId="20">#REF!</definedName>
    <definedName name="ช3710_1" localSheetId="21">#REF!</definedName>
    <definedName name="ช3710_1" localSheetId="23">#REF!</definedName>
    <definedName name="ช3710_1" localSheetId="30">#REF!</definedName>
    <definedName name="ช3710_1" localSheetId="31">#REF!</definedName>
    <definedName name="ช3710_1" localSheetId="36">#REF!</definedName>
    <definedName name="ช3710_1" localSheetId="37">#REF!</definedName>
    <definedName name="ช3710_1" localSheetId="43">#REF!</definedName>
    <definedName name="ช3710_1" localSheetId="38">#REF!</definedName>
    <definedName name="ช3710_1" localSheetId="44">#REF!</definedName>
    <definedName name="ช3710_1" localSheetId="7">#REF!</definedName>
    <definedName name="ช3710_1" localSheetId="10">#REF!</definedName>
    <definedName name="ช3710_1">#REF!</definedName>
    <definedName name="ช3710_2" localSheetId="5">#REF!</definedName>
    <definedName name="ช3710_2" localSheetId="24">#REF!</definedName>
    <definedName name="ช3710_2" localSheetId="26">#REF!</definedName>
    <definedName name="ช3710_2" localSheetId="27">#REF!</definedName>
    <definedName name="ช3710_2" localSheetId="16">#REF!</definedName>
    <definedName name="ช3710_2" localSheetId="20">#REF!</definedName>
    <definedName name="ช3710_2" localSheetId="21">#REF!</definedName>
    <definedName name="ช3710_2" localSheetId="23">#REF!</definedName>
    <definedName name="ช3710_2" localSheetId="30">#REF!</definedName>
    <definedName name="ช3710_2" localSheetId="31">#REF!</definedName>
    <definedName name="ช3710_2" localSheetId="36">#REF!</definedName>
    <definedName name="ช3710_2" localSheetId="37">#REF!</definedName>
    <definedName name="ช3710_2" localSheetId="43">#REF!</definedName>
    <definedName name="ช3710_2" localSheetId="38">#REF!</definedName>
    <definedName name="ช3710_2" localSheetId="44">#REF!</definedName>
    <definedName name="ช3710_2" localSheetId="7">#REF!</definedName>
    <definedName name="ช3710_2" localSheetId="10">#REF!</definedName>
    <definedName name="ช3710_2">#REF!</definedName>
    <definedName name="ช3710_3" localSheetId="5">#REF!</definedName>
    <definedName name="ช3710_3" localSheetId="24">#REF!</definedName>
    <definedName name="ช3710_3" localSheetId="26">#REF!</definedName>
    <definedName name="ช3710_3" localSheetId="27">#REF!</definedName>
    <definedName name="ช3710_3" localSheetId="16">#REF!</definedName>
    <definedName name="ช3710_3" localSheetId="20">#REF!</definedName>
    <definedName name="ช3710_3" localSheetId="21">#REF!</definedName>
    <definedName name="ช3710_3" localSheetId="23">#REF!</definedName>
    <definedName name="ช3710_3" localSheetId="30">#REF!</definedName>
    <definedName name="ช3710_3" localSheetId="31">#REF!</definedName>
    <definedName name="ช3710_3" localSheetId="36">#REF!</definedName>
    <definedName name="ช3710_3" localSheetId="37">#REF!</definedName>
    <definedName name="ช3710_3" localSheetId="43">#REF!</definedName>
    <definedName name="ช3710_3" localSheetId="38">#REF!</definedName>
    <definedName name="ช3710_3" localSheetId="44">#REF!</definedName>
    <definedName name="ช3710_3" localSheetId="7">#REF!</definedName>
    <definedName name="ช3710_3" localSheetId="10">#REF!</definedName>
    <definedName name="ช3710_3">#REF!</definedName>
    <definedName name="ช4100_1">[1]DropDown!$N$2:$N$3</definedName>
    <definedName name="ช4210">[1]DropDown!$O$2:$O$5</definedName>
    <definedName name="ช5100">[1]DropDown!$P$2:$P$3</definedName>
    <definedName name="ช5200">[1]DropDown!$Q$2:$Q$4</definedName>
    <definedName name="ช5300_1">[1]DropDown!$R$2:$R$4</definedName>
    <definedName name="ช6300">[1]DropDown!$T$2:$T$3</definedName>
    <definedName name="ช6300_1" localSheetId="5">#REF!</definedName>
    <definedName name="ช6300_1" localSheetId="24">#REF!</definedName>
    <definedName name="ช6300_1" localSheetId="26">#REF!</definedName>
    <definedName name="ช6300_1" localSheetId="27">#REF!</definedName>
    <definedName name="ช6300_1" localSheetId="16">#REF!</definedName>
    <definedName name="ช6300_1" localSheetId="20">#REF!</definedName>
    <definedName name="ช6300_1" localSheetId="21">#REF!</definedName>
    <definedName name="ช6300_1" localSheetId="23">#REF!</definedName>
    <definedName name="ช6300_1" localSheetId="30">#REF!</definedName>
    <definedName name="ช6300_1" localSheetId="31">#REF!</definedName>
    <definedName name="ช6300_1" localSheetId="36">#REF!</definedName>
    <definedName name="ช6300_1" localSheetId="37">#REF!</definedName>
    <definedName name="ช6300_1" localSheetId="43">#REF!</definedName>
    <definedName name="ช6300_1" localSheetId="38">#REF!</definedName>
    <definedName name="ช6300_1" localSheetId="44">#REF!</definedName>
    <definedName name="ช6300_1" localSheetId="7">#REF!</definedName>
    <definedName name="ช6300_1" localSheetId="10">#REF!</definedName>
    <definedName name="ช6300_1">#REF!</definedName>
    <definedName name="ช6301">[1]DropDown!$U$2:$U$3</definedName>
    <definedName name="ช6302">[1]DropDown!$V$2:$V$3</definedName>
    <definedName name="ด" localSheetId="5">#REF!</definedName>
    <definedName name="ด" localSheetId="24">#REF!</definedName>
    <definedName name="ด" localSheetId="26">#REF!</definedName>
    <definedName name="ด" localSheetId="27">#REF!</definedName>
    <definedName name="ด" localSheetId="16">#REF!</definedName>
    <definedName name="ด" localSheetId="20">#REF!</definedName>
    <definedName name="ด" localSheetId="21">#REF!</definedName>
    <definedName name="ด" localSheetId="23">#REF!</definedName>
    <definedName name="ด" localSheetId="30">#REF!</definedName>
    <definedName name="ด" localSheetId="31">#REF!</definedName>
    <definedName name="ด" localSheetId="36">#REF!</definedName>
    <definedName name="ด" localSheetId="7">#REF!</definedName>
    <definedName name="ด" localSheetId="10">#REF!</definedName>
    <definedName name="ด">#REF!</definedName>
    <definedName name="ดเกดาส" localSheetId="5">#REF!</definedName>
    <definedName name="ดเกดาส" localSheetId="24">#REF!</definedName>
    <definedName name="ดเกดาส" localSheetId="26">#REF!</definedName>
    <definedName name="ดเกดาส" localSheetId="27">#REF!</definedName>
    <definedName name="ดเกดาส" localSheetId="16">#REF!</definedName>
    <definedName name="ดเกดาส" localSheetId="20">#REF!</definedName>
    <definedName name="ดเกดาส" localSheetId="21">#REF!</definedName>
    <definedName name="ดเกดาส" localSheetId="23">#REF!</definedName>
    <definedName name="ดเกดาส" localSheetId="30">#REF!</definedName>
    <definedName name="ดเกดาส" localSheetId="31">#REF!</definedName>
    <definedName name="ดเกดาส" localSheetId="36">#REF!</definedName>
    <definedName name="ดเกดาส" localSheetId="44">#REF!</definedName>
    <definedName name="ดเกดาส" localSheetId="7">#REF!</definedName>
    <definedName name="ดเกดาส" localSheetId="10">#REF!</definedName>
    <definedName name="ดเกดาส">#REF!</definedName>
    <definedName name="ดด" localSheetId="5">#REF!</definedName>
    <definedName name="ดด" localSheetId="24">#REF!</definedName>
    <definedName name="ดด" localSheetId="26">#REF!</definedName>
    <definedName name="ดด" localSheetId="27">#REF!</definedName>
    <definedName name="ดด" localSheetId="16">#REF!</definedName>
    <definedName name="ดด" localSheetId="20">#REF!</definedName>
    <definedName name="ดด" localSheetId="21">#REF!</definedName>
    <definedName name="ดด" localSheetId="23">#REF!</definedName>
    <definedName name="ดด" localSheetId="30">#REF!</definedName>
    <definedName name="ดด" localSheetId="31">#REF!</definedName>
    <definedName name="ดด" localSheetId="36">#REF!</definedName>
    <definedName name="ดด" localSheetId="7">#REF!</definedName>
    <definedName name="ดด" localSheetId="10">#REF!</definedName>
    <definedName name="ดด">#REF!</definedName>
    <definedName name="ดเด" localSheetId="5">#REF!</definedName>
    <definedName name="ดเด" localSheetId="24">#REF!</definedName>
    <definedName name="ดเด" localSheetId="26">#REF!</definedName>
    <definedName name="ดเด" localSheetId="27">#REF!</definedName>
    <definedName name="ดเด" localSheetId="16">#REF!</definedName>
    <definedName name="ดเด" localSheetId="20">#REF!</definedName>
    <definedName name="ดเด" localSheetId="21">#REF!</definedName>
    <definedName name="ดเด" localSheetId="23">#REF!</definedName>
    <definedName name="ดเด" localSheetId="30">#REF!</definedName>
    <definedName name="ดเด" localSheetId="31">#REF!</definedName>
    <definedName name="ดเด" localSheetId="36">#REF!</definedName>
    <definedName name="ดเด" localSheetId="7">#REF!</definedName>
    <definedName name="ดเด" localSheetId="10">#REF!</definedName>
    <definedName name="ดเด">#REF!</definedName>
    <definedName name="ดหก" localSheetId="5">#REF!</definedName>
    <definedName name="ดหก" localSheetId="24">#REF!</definedName>
    <definedName name="ดหก" localSheetId="26">#REF!</definedName>
    <definedName name="ดหก" localSheetId="27">#REF!</definedName>
    <definedName name="ดหก" localSheetId="16">#REF!</definedName>
    <definedName name="ดหก" localSheetId="20">#REF!</definedName>
    <definedName name="ดหก" localSheetId="21">#REF!</definedName>
    <definedName name="ดหก" localSheetId="23">#REF!</definedName>
    <definedName name="ดหก" localSheetId="30">#REF!</definedName>
    <definedName name="ดหก" localSheetId="31">#REF!</definedName>
    <definedName name="ดหก" localSheetId="36">#REF!</definedName>
    <definedName name="ดหก" localSheetId="44">#REF!</definedName>
    <definedName name="ดหก" localSheetId="7">#REF!</definedName>
    <definedName name="ดหก" localSheetId="10">#REF!</definedName>
    <definedName name="ดหก">#REF!</definedName>
    <definedName name="ว3303">[2]Sheet1!$D$26:$D$44</definedName>
    <definedName name="ว3305">[2]Sheet1!$D$47:$D$55</definedName>
    <definedName name="ว3306">[2]Sheet1!$D$58:$D$73</definedName>
    <definedName name="ว3307">[2]Sheet1!$D$76:$D$77</definedName>
    <definedName name="ว3308">[2]Sheet1!$D$80:$D$83</definedName>
    <definedName name="ว3309">[2]Sheet1!$D$86:$D$87</definedName>
    <definedName name="ว3521">[2]Sheet1!$D$89:$D$92</definedName>
    <definedName name="ว3522">[2]Sheet1!$D$94:$D$97</definedName>
    <definedName name="ว3530">[2]Sheet1!$D$99:$D$102</definedName>
    <definedName name="ว3540">[2]Sheet1!$D$105:$D$108</definedName>
    <definedName name="ว3570">[2]Sheet1!$D$111:$D$118</definedName>
    <definedName name="ว3580">[2]Sheet1!$D$121:$D$126</definedName>
    <definedName name="ว3610">[2]Sheet1!$D$129:$D$132</definedName>
    <definedName name="ว3620">[2]Sheet1!$D$135:$D$138</definedName>
    <definedName name="ว3710">[2]Sheet1!$D$141:$D$152</definedName>
    <definedName name="ว4100">[2]Sheet1!$D$155:$D$168</definedName>
    <definedName name="ว4100_ว4200">[2]Sheet1!$D$209:$D$210</definedName>
    <definedName name="ว4200">[2]Sheet1!$D$171:$D$172</definedName>
    <definedName name="ว4210">[2]Sheet1!$D$175:$D$178</definedName>
    <definedName name="ว5100">[2]Sheet1!$D$181:$D$182</definedName>
    <definedName name="ว5200">[2]Sheet1!$D$185:$D$187</definedName>
    <definedName name="ว5300">[2]Sheet1!$D$190:$D$192</definedName>
    <definedName name="ว6300">[2]Sheet1!$D$195:$D$198</definedName>
    <definedName name="ว6301">[2]Sheet1!$D$201:$D$202</definedName>
    <definedName name="ว6302">[2]Sheet1!$D$205:$D$206</definedName>
    <definedName name="อ" localSheetId="24">#REF!</definedName>
    <definedName name="อ" localSheetId="26">#REF!</definedName>
    <definedName name="อ" localSheetId="27">#REF!</definedName>
    <definedName name="อ" localSheetId="16">#REF!</definedName>
    <definedName name="อ" localSheetId="30">#REF!</definedName>
    <definedName name="อ" localSheetId="31">#REF!</definedName>
    <definedName name="อ" localSheetId="36">#REF!</definedName>
    <definedName name="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23" l="1"/>
  <c r="Y9" i="23"/>
  <c r="Z9" i="23"/>
  <c r="X10" i="23"/>
  <c r="Z10" i="23"/>
  <c r="Z31" i="23" s="1"/>
  <c r="X11" i="23"/>
  <c r="Y11" i="23"/>
  <c r="Z11" i="23"/>
  <c r="X12" i="23"/>
  <c r="Y12" i="23"/>
  <c r="Z12" i="23"/>
  <c r="X13" i="23"/>
  <c r="Y13" i="23"/>
  <c r="Z13" i="23"/>
  <c r="X14" i="23"/>
  <c r="Y14" i="23"/>
  <c r="Z14" i="23"/>
  <c r="X15" i="23"/>
  <c r="Y15" i="23"/>
  <c r="Z15" i="23"/>
  <c r="X16" i="23"/>
  <c r="Y16" i="23"/>
  <c r="Z16" i="23"/>
  <c r="X17" i="23"/>
  <c r="Y17" i="23"/>
  <c r="Z17" i="23"/>
  <c r="X18" i="23"/>
  <c r="Y18" i="23"/>
  <c r="Z18" i="23"/>
  <c r="X19" i="23"/>
  <c r="Y19" i="23"/>
  <c r="Z19" i="23"/>
  <c r="X20" i="23"/>
  <c r="Y20" i="23"/>
  <c r="Z20" i="23"/>
  <c r="X21" i="23"/>
  <c r="Y21" i="23"/>
  <c r="Z21" i="23"/>
  <c r="X22" i="23"/>
  <c r="Y22" i="23"/>
  <c r="Z22" i="23"/>
  <c r="X23" i="23"/>
  <c r="Y23" i="23"/>
  <c r="Z23" i="23"/>
  <c r="X24" i="23"/>
  <c r="Y24" i="23"/>
  <c r="Z24" i="23"/>
  <c r="X25" i="23"/>
  <c r="Y25" i="23"/>
  <c r="Z25" i="23"/>
  <c r="X26" i="23"/>
  <c r="Y26" i="23"/>
  <c r="Z26" i="23"/>
  <c r="X27" i="23"/>
  <c r="Y27" i="23"/>
  <c r="Z27" i="23"/>
  <c r="X28" i="23"/>
  <c r="Y28" i="23"/>
  <c r="Z28" i="23"/>
  <c r="X29" i="23"/>
  <c r="Y29" i="23"/>
  <c r="Z29" i="23"/>
  <c r="X30" i="23"/>
  <c r="Y30" i="23"/>
  <c r="Z30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O31" i="23"/>
  <c r="P31" i="23"/>
  <c r="Q31" i="23"/>
  <c r="R31" i="23"/>
  <c r="S31" i="23"/>
  <c r="T31" i="23"/>
  <c r="U31" i="23"/>
  <c r="V31" i="23"/>
  <c r="W31" i="23"/>
  <c r="X31" i="23"/>
  <c r="Y10" i="23" s="1"/>
  <c r="Y31" i="23"/>
  <c r="X41" i="23"/>
  <c r="Z41" i="23"/>
  <c r="AA41" i="23"/>
  <c r="X42" i="23"/>
  <c r="X63" i="23" s="1"/>
  <c r="Z42" i="23"/>
  <c r="AA42" i="23"/>
  <c r="X43" i="23"/>
  <c r="Z43" i="23"/>
  <c r="AA43" i="23"/>
  <c r="X44" i="23"/>
  <c r="Z44" i="23"/>
  <c r="AA44" i="23"/>
  <c r="X45" i="23"/>
  <c r="Z45" i="23"/>
  <c r="AA45" i="23"/>
  <c r="X46" i="23"/>
  <c r="Z46" i="23"/>
  <c r="AA46" i="23"/>
  <c r="X47" i="23"/>
  <c r="Z47" i="23"/>
  <c r="AA47" i="23"/>
  <c r="X48" i="23"/>
  <c r="Z48" i="23"/>
  <c r="AA48" i="23"/>
  <c r="X49" i="23"/>
  <c r="Z49" i="23"/>
  <c r="AA49" i="23"/>
  <c r="X50" i="23"/>
  <c r="Z50" i="23"/>
  <c r="AA50" i="23"/>
  <c r="X51" i="23"/>
  <c r="Z51" i="23"/>
  <c r="AA51" i="23"/>
  <c r="X52" i="23"/>
  <c r="Z52" i="23"/>
  <c r="AA52" i="23"/>
  <c r="X53" i="23"/>
  <c r="Z53" i="23"/>
  <c r="AA53" i="23"/>
  <c r="X54" i="23"/>
  <c r="Z54" i="23"/>
  <c r="AA54" i="23"/>
  <c r="X55" i="23"/>
  <c r="Z55" i="23"/>
  <c r="AA55" i="23"/>
  <c r="X56" i="23"/>
  <c r="Z56" i="23"/>
  <c r="AA56" i="23"/>
  <c r="X57" i="23"/>
  <c r="Z57" i="23"/>
  <c r="AA57" i="23"/>
  <c r="X58" i="23"/>
  <c r="Z58" i="23"/>
  <c r="AA58" i="23"/>
  <c r="X59" i="23"/>
  <c r="Z59" i="23"/>
  <c r="AA59" i="23"/>
  <c r="X60" i="23"/>
  <c r="Z60" i="23"/>
  <c r="AA60" i="23"/>
  <c r="X61" i="23"/>
  <c r="Z61" i="23"/>
  <c r="AA61" i="23"/>
  <c r="X62" i="23"/>
  <c r="Z62" i="23"/>
  <c r="AA62" i="23"/>
  <c r="B63" i="23"/>
  <c r="C63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P63" i="23"/>
  <c r="Q63" i="23"/>
  <c r="R63" i="23"/>
  <c r="S63" i="23"/>
  <c r="T63" i="23"/>
  <c r="U63" i="23"/>
  <c r="V63" i="23"/>
  <c r="W63" i="23"/>
  <c r="Z63" i="23"/>
  <c r="AA63" i="23"/>
  <c r="X73" i="23"/>
  <c r="Y73" i="23"/>
  <c r="Z73" i="23"/>
  <c r="Z95" i="23" s="1"/>
  <c r="X74" i="23"/>
  <c r="Y74" i="23"/>
  <c r="Z74" i="23"/>
  <c r="X75" i="23"/>
  <c r="Y75" i="23"/>
  <c r="Z75" i="23"/>
  <c r="X76" i="23"/>
  <c r="Y76" i="23"/>
  <c r="Z76" i="23"/>
  <c r="X77" i="23"/>
  <c r="Y77" i="23"/>
  <c r="Z77" i="23"/>
  <c r="X78" i="23"/>
  <c r="Y78" i="23"/>
  <c r="Z78" i="23"/>
  <c r="X79" i="23"/>
  <c r="Y79" i="23"/>
  <c r="Z79" i="23"/>
  <c r="X80" i="23"/>
  <c r="Y80" i="23"/>
  <c r="Z80" i="23"/>
  <c r="X81" i="23"/>
  <c r="Y81" i="23"/>
  <c r="Z81" i="23"/>
  <c r="X82" i="23"/>
  <c r="Y82" i="23"/>
  <c r="Z82" i="23"/>
  <c r="X83" i="23"/>
  <c r="Y83" i="23"/>
  <c r="Z83" i="23"/>
  <c r="X84" i="23"/>
  <c r="Y84" i="23"/>
  <c r="Z84" i="23"/>
  <c r="X85" i="23"/>
  <c r="Y85" i="23"/>
  <c r="Z85" i="23"/>
  <c r="X86" i="23"/>
  <c r="Y86" i="23"/>
  <c r="Z86" i="23"/>
  <c r="X87" i="23"/>
  <c r="Y87" i="23"/>
  <c r="Z87" i="23"/>
  <c r="X88" i="23"/>
  <c r="Y88" i="23"/>
  <c r="Z88" i="23"/>
  <c r="X89" i="23"/>
  <c r="Y89" i="23"/>
  <c r="Z89" i="23"/>
  <c r="X90" i="23"/>
  <c r="Y90" i="23"/>
  <c r="Z90" i="23"/>
  <c r="X91" i="23"/>
  <c r="Y91" i="23"/>
  <c r="Z91" i="23"/>
  <c r="X92" i="23"/>
  <c r="Y92" i="23"/>
  <c r="Z92" i="23"/>
  <c r="X93" i="23"/>
  <c r="Y93" i="23"/>
  <c r="Z93" i="23"/>
  <c r="X94" i="23"/>
  <c r="Y94" i="23"/>
  <c r="Z94" i="23"/>
  <c r="B95" i="23"/>
  <c r="C95" i="23"/>
  <c r="D95" i="23"/>
  <c r="E95" i="23"/>
  <c r="F95" i="23"/>
  <c r="G95" i="23"/>
  <c r="H95" i="23"/>
  <c r="I95" i="23"/>
  <c r="J95" i="23"/>
  <c r="K95" i="23"/>
  <c r="L95" i="23"/>
  <c r="M95" i="23"/>
  <c r="N95" i="23"/>
  <c r="O95" i="23"/>
  <c r="P95" i="23"/>
  <c r="Q95" i="23"/>
  <c r="R95" i="23"/>
  <c r="S95" i="23"/>
  <c r="T95" i="23"/>
  <c r="U95" i="23"/>
  <c r="V95" i="23"/>
  <c r="W95" i="23"/>
  <c r="X95" i="23"/>
  <c r="Y95" i="23"/>
  <c r="X105" i="23"/>
  <c r="Y105" i="23"/>
  <c r="Z105" i="23"/>
  <c r="X106" i="23"/>
  <c r="Y106" i="23"/>
  <c r="Z106" i="23"/>
  <c r="X107" i="23"/>
  <c r="Y107" i="23"/>
  <c r="Z107" i="23"/>
  <c r="X108" i="23"/>
  <c r="Y108" i="23"/>
  <c r="Z108" i="23"/>
  <c r="X109" i="23"/>
  <c r="Y109" i="23"/>
  <c r="Z109" i="23"/>
  <c r="X110" i="23"/>
  <c r="Y110" i="23"/>
  <c r="Z110" i="23"/>
  <c r="X111" i="23"/>
  <c r="Y111" i="23"/>
  <c r="Z111" i="23"/>
  <c r="X112" i="23"/>
  <c r="Y112" i="23"/>
  <c r="Z112" i="23"/>
  <c r="X113" i="23"/>
  <c r="Y113" i="23"/>
  <c r="Z113" i="23"/>
  <c r="X114" i="23"/>
  <c r="Y114" i="23"/>
  <c r="Z114" i="23"/>
  <c r="X115" i="23"/>
  <c r="Y115" i="23"/>
  <c r="Z115" i="23"/>
  <c r="X116" i="23"/>
  <c r="Y116" i="23"/>
  <c r="Z116" i="23"/>
  <c r="X117" i="23"/>
  <c r="Y117" i="23"/>
  <c r="Z117" i="23"/>
  <c r="X118" i="23"/>
  <c r="Y118" i="23"/>
  <c r="Z118" i="23"/>
  <c r="X119" i="23"/>
  <c r="Y119" i="23"/>
  <c r="Z119" i="23"/>
  <c r="X120" i="23"/>
  <c r="Y120" i="23"/>
  <c r="Z120" i="23"/>
  <c r="X121" i="23"/>
  <c r="Y121" i="23"/>
  <c r="Z121" i="23"/>
  <c r="X122" i="23"/>
  <c r="Y122" i="23"/>
  <c r="Z122" i="23"/>
  <c r="X123" i="23"/>
  <c r="Y123" i="23"/>
  <c r="Z123" i="23"/>
  <c r="X124" i="23"/>
  <c r="Y124" i="23"/>
  <c r="Z124" i="23"/>
  <c r="X125" i="23"/>
  <c r="Y125" i="23"/>
  <c r="Z125" i="23"/>
  <c r="X126" i="23"/>
  <c r="Y126" i="23"/>
  <c r="Z126" i="23"/>
  <c r="B127" i="23"/>
  <c r="C127" i="23"/>
  <c r="D127" i="23"/>
  <c r="E127" i="23"/>
  <c r="F127" i="23"/>
  <c r="G127" i="23"/>
  <c r="H127" i="23"/>
  <c r="I127" i="23"/>
  <c r="J127" i="23"/>
  <c r="K127" i="23"/>
  <c r="Z127" i="23" s="1"/>
  <c r="L127" i="23"/>
  <c r="M127" i="23"/>
  <c r="N127" i="23"/>
  <c r="O127" i="23"/>
  <c r="P127" i="23"/>
  <c r="Q127" i="23"/>
  <c r="R127" i="23"/>
  <c r="S127" i="23"/>
  <c r="T127" i="23"/>
  <c r="U127" i="23"/>
  <c r="V127" i="23"/>
  <c r="W127" i="23"/>
  <c r="X127" i="23"/>
  <c r="Y127" i="23"/>
  <c r="X137" i="23"/>
  <c r="Z137" i="23"/>
  <c r="X138" i="23"/>
  <c r="X159" i="23" s="1"/>
  <c r="Z138" i="23"/>
  <c r="Z159" i="23" s="1"/>
  <c r="X139" i="23"/>
  <c r="Z139" i="23"/>
  <c r="X140" i="23"/>
  <c r="Z140" i="23"/>
  <c r="X141" i="23"/>
  <c r="Z141" i="23"/>
  <c r="X142" i="23"/>
  <c r="Z142" i="23"/>
  <c r="X143" i="23"/>
  <c r="Z143" i="23"/>
  <c r="X144" i="23"/>
  <c r="Z144" i="23"/>
  <c r="X145" i="23"/>
  <c r="Z145" i="23"/>
  <c r="X146" i="23"/>
  <c r="Z146" i="23"/>
  <c r="X147" i="23"/>
  <c r="Z147" i="23"/>
  <c r="X148" i="23"/>
  <c r="Z148" i="23"/>
  <c r="X149" i="23"/>
  <c r="Z149" i="23"/>
  <c r="X150" i="23"/>
  <c r="Z150" i="23"/>
  <c r="X151" i="23"/>
  <c r="Z151" i="23"/>
  <c r="X152" i="23"/>
  <c r="Z152" i="23"/>
  <c r="X153" i="23"/>
  <c r="Z153" i="23"/>
  <c r="X154" i="23"/>
  <c r="Z154" i="23"/>
  <c r="X155" i="23"/>
  <c r="Z155" i="23"/>
  <c r="X156" i="23"/>
  <c r="Z156" i="23"/>
  <c r="X157" i="23"/>
  <c r="Z157" i="23"/>
  <c r="X158" i="23"/>
  <c r="Z158" i="23"/>
  <c r="B159" i="23"/>
  <c r="C159" i="23"/>
  <c r="D159" i="23"/>
  <c r="E159" i="23"/>
  <c r="F159" i="23"/>
  <c r="G159" i="23"/>
  <c r="H159" i="23"/>
  <c r="I159" i="23"/>
  <c r="J159" i="23"/>
  <c r="K159" i="23"/>
  <c r="L159" i="23"/>
  <c r="M159" i="23"/>
  <c r="N159" i="23"/>
  <c r="O159" i="23"/>
  <c r="P159" i="23"/>
  <c r="Q159" i="23"/>
  <c r="R159" i="23"/>
  <c r="S159" i="23"/>
  <c r="T159" i="23"/>
  <c r="U159" i="23"/>
  <c r="V159" i="23"/>
  <c r="W159" i="23"/>
  <c r="AA74" i="23" l="1"/>
  <c r="AA76" i="23"/>
  <c r="AA78" i="23"/>
  <c r="AA80" i="23"/>
  <c r="AA82" i="23"/>
  <c r="AA84" i="23"/>
  <c r="AA86" i="23"/>
  <c r="AA88" i="23"/>
  <c r="AA90" i="23"/>
  <c r="AA92" i="23"/>
  <c r="AA94" i="23"/>
  <c r="AA95" i="23"/>
  <c r="AA73" i="23"/>
  <c r="AA77" i="23"/>
  <c r="AA79" i="23"/>
  <c r="AA81" i="23"/>
  <c r="AA83" i="23"/>
  <c r="AA85" i="23"/>
  <c r="AA87" i="23"/>
  <c r="AA89" i="23"/>
  <c r="AA91" i="23"/>
  <c r="AA93" i="23"/>
  <c r="AA75" i="23"/>
  <c r="Y63" i="23"/>
  <c r="Y41" i="23"/>
  <c r="Y43" i="23"/>
  <c r="Y45" i="23"/>
  <c r="Y47" i="23"/>
  <c r="Y49" i="23"/>
  <c r="Y51" i="23"/>
  <c r="Y53" i="23"/>
  <c r="Y55" i="23"/>
  <c r="Y57" i="23"/>
  <c r="Y59" i="23"/>
  <c r="Y61" i="23"/>
  <c r="Y42" i="23"/>
  <c r="Y44" i="23"/>
  <c r="Y46" i="23"/>
  <c r="Y48" i="23"/>
  <c r="Y50" i="23"/>
  <c r="Y52" i="23"/>
  <c r="Y54" i="23"/>
  <c r="Y56" i="23"/>
  <c r="Y58" i="23"/>
  <c r="Y60" i="23"/>
  <c r="Y62" i="23"/>
  <c r="AA31" i="23"/>
  <c r="AA11" i="23"/>
  <c r="AA13" i="23"/>
  <c r="AA15" i="23"/>
  <c r="AA17" i="23"/>
  <c r="AA19" i="23"/>
  <c r="AA21" i="23"/>
  <c r="AA23" i="23"/>
  <c r="AA25" i="23"/>
  <c r="AA27" i="23"/>
  <c r="AA29" i="23"/>
  <c r="AA9" i="23"/>
  <c r="AA12" i="23"/>
  <c r="AA20" i="23"/>
  <c r="AA22" i="23"/>
  <c r="AA26" i="23"/>
  <c r="AA28" i="23"/>
  <c r="AA30" i="23"/>
  <c r="AA10" i="23"/>
  <c r="AA14" i="23"/>
  <c r="AA16" i="23"/>
  <c r="AA18" i="23"/>
  <c r="AA24" i="23"/>
  <c r="AA159" i="23"/>
  <c r="AA150" i="23"/>
  <c r="AA137" i="23"/>
  <c r="AA139" i="23"/>
  <c r="AA141" i="23"/>
  <c r="AA143" i="23"/>
  <c r="AA145" i="23"/>
  <c r="AA147" i="23"/>
  <c r="AA149" i="23"/>
  <c r="AA151" i="23"/>
  <c r="AA153" i="23"/>
  <c r="AA155" i="23"/>
  <c r="AA157" i="23"/>
  <c r="AA152" i="23"/>
  <c r="AA142" i="23"/>
  <c r="AA154" i="23"/>
  <c r="AA138" i="23"/>
  <c r="AA146" i="23"/>
  <c r="AA156" i="23"/>
  <c r="AA140" i="23"/>
  <c r="AA144" i="23"/>
  <c r="AA148" i="23"/>
  <c r="AA158" i="23"/>
  <c r="Y137" i="23"/>
  <c r="Y139" i="23"/>
  <c r="Y141" i="23"/>
  <c r="Y143" i="23"/>
  <c r="Y145" i="23"/>
  <c r="Y147" i="23"/>
  <c r="Y149" i="23"/>
  <c r="Y151" i="23"/>
  <c r="Y153" i="23"/>
  <c r="Y155" i="23"/>
  <c r="Y157" i="23"/>
  <c r="Y158" i="23"/>
  <c r="Y146" i="23"/>
  <c r="Y138" i="23"/>
  <c r="Y140" i="23"/>
  <c r="Y142" i="23"/>
  <c r="Y144" i="23"/>
  <c r="Y148" i="23"/>
  <c r="Y150" i="23"/>
  <c r="Y152" i="23"/>
  <c r="Y154" i="23"/>
  <c r="Y156" i="23"/>
  <c r="Y159" i="23"/>
  <c r="AA105" i="23"/>
  <c r="AA107" i="23"/>
  <c r="AA109" i="23"/>
  <c r="AA111" i="23"/>
  <c r="AA113" i="23"/>
  <c r="AA115" i="23"/>
  <c r="AA117" i="23"/>
  <c r="AA119" i="23"/>
  <c r="AA121" i="23"/>
  <c r="AA123" i="23"/>
  <c r="AA125" i="23"/>
  <c r="AA106" i="23"/>
  <c r="AA108" i="23"/>
  <c r="AA110" i="23"/>
  <c r="AA112" i="23"/>
  <c r="AA114" i="23"/>
  <c r="AA116" i="23"/>
  <c r="AA118" i="23"/>
  <c r="AA120" i="23"/>
  <c r="AA122" i="23"/>
  <c r="AA124" i="23"/>
  <c r="AA126" i="23"/>
  <c r="AA127" i="23"/>
  <c r="C14" i="15" l="1"/>
  <c r="C18" i="15"/>
  <c r="C42" i="15"/>
  <c r="C54" i="15"/>
  <c r="C22" i="15" l="1"/>
  <c r="C46" i="15"/>
  <c r="C30" i="15"/>
  <c r="C38" i="15"/>
  <c r="C26" i="15"/>
  <c r="C34" i="15"/>
  <c r="C10" i="15"/>
  <c r="C7" i="15"/>
  <c r="C47" i="15"/>
  <c r="C43" i="15"/>
  <c r="C39" i="15"/>
  <c r="C31" i="15"/>
  <c r="C23" i="15"/>
  <c r="C53" i="15"/>
  <c r="C41" i="15"/>
  <c r="C33" i="15"/>
  <c r="C17" i="15"/>
  <c r="C13" i="15"/>
  <c r="C12" i="15" s="1"/>
  <c r="C52" i="15"/>
  <c r="C44" i="15"/>
  <c r="C40" i="15"/>
  <c r="C32" i="15"/>
  <c r="C28" i="15"/>
  <c r="C24" i="15"/>
  <c r="C16" i="15"/>
  <c r="C27" i="15" l="1"/>
  <c r="D27" i="15" s="1"/>
  <c r="C15" i="15"/>
  <c r="C45" i="15"/>
  <c r="C20" i="15"/>
  <c r="C25" i="15"/>
  <c r="C9" i="15"/>
  <c r="C19" i="15"/>
  <c r="C35" i="15"/>
  <c r="C36" i="15"/>
  <c r="C48" i="15"/>
  <c r="C11" i="15"/>
  <c r="C21" i="15"/>
  <c r="C29" i="15"/>
  <c r="C37" i="15"/>
  <c r="C8" i="15"/>
  <c r="C6" i="15" s="1"/>
  <c r="D26" i="15" l="1"/>
  <c r="D19" i="15"/>
  <c r="D25" i="15"/>
  <c r="D12" i="15"/>
  <c r="D10" i="15"/>
  <c r="D21" i="15"/>
  <c r="D20" i="15"/>
  <c r="D11" i="15"/>
  <c r="D6" i="15"/>
  <c r="D9" i="15"/>
  <c r="D15" i="15"/>
  <c r="C49" i="15" l="1"/>
  <c r="D37" i="15" s="1"/>
  <c r="C50" i="15" l="1"/>
  <c r="D50" i="15" s="1"/>
  <c r="D48" i="15"/>
  <c r="D34" i="15"/>
  <c r="D45" i="15"/>
  <c r="D36" i="15"/>
  <c r="D33" i="15"/>
  <c r="D35" i="15"/>
  <c r="D29" i="15"/>
  <c r="D49" i="15"/>
  <c r="C27" i="9" l="1"/>
  <c r="C30" i="9"/>
  <c r="C14" i="9"/>
  <c r="C12" i="9"/>
  <c r="C35" i="9" l="1"/>
  <c r="C31" i="9"/>
  <c r="C38" i="9"/>
  <c r="C18" i="9"/>
  <c r="C34" i="9"/>
  <c r="C15" i="9"/>
  <c r="C22" i="9"/>
  <c r="C19" i="9"/>
  <c r="C36" i="9"/>
  <c r="C9" i="9"/>
  <c r="C32" i="9"/>
  <c r="C29" i="9"/>
  <c r="C25" i="9"/>
  <c r="C37" i="9"/>
  <c r="C28" i="9"/>
  <c r="C21" i="9"/>
  <c r="C33" i="9"/>
  <c r="C17" i="9"/>
  <c r="C16" i="9"/>
  <c r="C24" i="9"/>
  <c r="C11" i="9"/>
  <c r="C7" i="9" l="1"/>
  <c r="C20" i="9"/>
  <c r="C8" i="9"/>
  <c r="C13" i="9"/>
  <c r="C10" i="9" s="1"/>
  <c r="C26" i="9"/>
  <c r="C23" i="9"/>
  <c r="C6" i="9" l="1"/>
  <c r="C39" i="9" l="1"/>
  <c r="D26" i="9" s="1"/>
  <c r="D23" i="9" l="1"/>
  <c r="D35" i="9"/>
  <c r="D37" i="9"/>
  <c r="D34" i="9"/>
  <c r="D19" i="9"/>
  <c r="D31" i="9"/>
  <c r="D6" i="9"/>
  <c r="D33" i="9"/>
  <c r="D10" i="9"/>
  <c r="D32" i="9"/>
  <c r="D38" i="9"/>
  <c r="D36" i="9"/>
  <c r="D20" i="9"/>
  <c r="D18" i="9"/>
  <c r="D3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Chadaporn Pakdee</author>
  </authors>
  <commentList>
    <comment ref="C31" authorId="0" shapeId="0" xr:uid="{36D9B6A4-F078-41F9-95BD-3DCF29D49131}">
      <text>
        <r>
          <rPr>
            <b/>
            <sz val="9"/>
            <color indexed="81"/>
            <rFont val="Tahoma"/>
            <family val="2"/>
          </rPr>
          <t>Chadaporn Pakdee:</t>
        </r>
        <r>
          <rPr>
            <sz val="9"/>
            <color indexed="81"/>
            <rFont val="Tahoma"/>
            <family val="2"/>
          </rPr>
          <t xml:space="preserve">
จาก sheet ช1220</t>
        </r>
      </text>
    </comment>
  </commentList>
</comments>
</file>

<file path=xl/sharedStrings.xml><?xml version="1.0" encoding="utf-8"?>
<sst xmlns="http://schemas.openxmlformats.org/spreadsheetml/2006/main" count="4130" uniqueCount="1009">
  <si>
    <t>รายการ</t>
  </si>
  <si>
    <t xml:space="preserve">หนี้สิน      </t>
  </si>
  <si>
    <t xml:space="preserve">1  สำรองประกันภัย    </t>
  </si>
  <si>
    <t xml:space="preserve">  1.1  สำรองประกันภัยสำหรับสัญญาประกันภัยระยะยาว  </t>
  </si>
  <si>
    <t>(ช2300)</t>
  </si>
  <si>
    <t xml:space="preserve">  1.2  สำรองประกันภัยสำหรับสัญญาประกันภัยระยะสั้น  </t>
  </si>
  <si>
    <t xml:space="preserve">    1.2.1  สำรองค่าสินไหมทดแทน</t>
  </si>
  <si>
    <t xml:space="preserve">    1.2.2  สำรองเบี้ยประกันภัย</t>
  </si>
  <si>
    <t xml:space="preserve">2  เงินจ่ายตามกรมธรรม์ประกันภัยค้างจ่าย    </t>
  </si>
  <si>
    <t>(ช2510)</t>
  </si>
  <si>
    <t xml:space="preserve">3  หนี้สินอื่นตามกรมธรรม์ประกันภัย    </t>
  </si>
  <si>
    <t>(ช6200)</t>
  </si>
  <si>
    <t xml:space="preserve">4  หนี้สินจากสัญญาลงทุน     </t>
  </si>
  <si>
    <t>(ช1800)</t>
  </si>
  <si>
    <t xml:space="preserve">5  เงินเบิกเกินบัญชีและเงินกู้ยืม    </t>
  </si>
  <si>
    <t xml:space="preserve">  5.1  เงินเบิกเกินบัญชี  </t>
  </si>
  <si>
    <t>(ช6300)</t>
  </si>
  <si>
    <t xml:space="preserve">  5.2  เงินกู้ยืมอื่นๆ  </t>
  </si>
  <si>
    <t xml:space="preserve">6  หนี้สินจากการประกันภัยต่อ    </t>
  </si>
  <si>
    <t xml:space="preserve">  6.1  เงินถือไว้จากการประกันภัยต่อ  </t>
  </si>
  <si>
    <t>(ช4100)</t>
  </si>
  <si>
    <t xml:space="preserve">  6.2  เงินค้างจ่ายเกี่ยวกับการประกันภัยต่อ  </t>
  </si>
  <si>
    <t>(ช4200)</t>
  </si>
  <si>
    <t xml:space="preserve">  6.3  เจ้าหนี้ประกันภัยต่ออื่น  </t>
  </si>
  <si>
    <t xml:space="preserve">7  หนี้สินภาษีเงินได้รอตัดบัญชี    </t>
  </si>
  <si>
    <t xml:space="preserve">8  ภาษีเงินได้ค้างจ่าย    </t>
  </si>
  <si>
    <t xml:space="preserve">9  หนี้สินอื่นๆ    </t>
  </si>
  <si>
    <t xml:space="preserve">  9.1  ค่าใช้จ่ายค้างจ่าย  </t>
  </si>
  <si>
    <t>(ช2520)</t>
  </si>
  <si>
    <t xml:space="preserve">  9.2  ภาระผูกพันผลประโยชน์พนักงาน</t>
  </si>
  <si>
    <t xml:space="preserve">  9.3  อื่น ๆ   </t>
  </si>
  <si>
    <t>(ช6900)</t>
  </si>
  <si>
    <t xml:space="preserve">10  ตราสารอนุพันธ์    </t>
  </si>
  <si>
    <t>(ช3310)</t>
  </si>
  <si>
    <t xml:space="preserve">11  บัญชีเดินสะพัดสำนักงานใหญ่*    </t>
  </si>
  <si>
    <t xml:space="preserve">  รวมหนี้สิน    </t>
  </si>
  <si>
    <t xml:space="preserve">ส่วนของเจ้าของ      </t>
  </si>
  <si>
    <t xml:space="preserve">12   ทุนชำระแล้ว    </t>
  </si>
  <si>
    <t xml:space="preserve">  12.1  หุ้นสามัญที่ออกและชำระแล้ว  </t>
  </si>
  <si>
    <t>(ช1400)</t>
  </si>
  <si>
    <t xml:space="preserve">  12.2  หุ้นบุริมสิทธิที่ไม่สามารถไถ่ถอนได้ ชนิดไม่สะสมเงินปันผล   </t>
  </si>
  <si>
    <t xml:space="preserve">  12.3  หุ้นบุริมสิทธิที่ไม่สามารถไถ่ถอนได้ ชนิดสะสมเงินปันผล   </t>
  </si>
  <si>
    <t xml:space="preserve">  รวมทุนชำระแล้ว    </t>
  </si>
  <si>
    <t xml:space="preserve">13  เงินลงทุนจากสำนักงานใหญ่*    </t>
  </si>
  <si>
    <t xml:space="preserve">14  ใบสำคัญแสดงสิทธิที่จะซื้อหุ้น    </t>
  </si>
  <si>
    <t xml:space="preserve">15  ส่วนเกิน (ต่ำกว่า) มูลค่าหุ้น    </t>
  </si>
  <si>
    <t xml:space="preserve">16  องค์ประกอบอื่นของส่วนของเจ้าของ    </t>
  </si>
  <si>
    <t xml:space="preserve">  16.1  ส่วนเกิน (ต่ำกว่า) ทุนจากการเปลี่ยนแปลงมูลค่าเงินลงทุน  </t>
  </si>
  <si>
    <t xml:space="preserve">  16.2  ส่วนเกินทุนจากการเปลี่ยนแปลงมูลค่าสินทรัพย์  </t>
  </si>
  <si>
    <t xml:space="preserve">  16.3  ส่วนเกิน (ต่ำกว่า) ทุนอื่น  </t>
  </si>
  <si>
    <t xml:space="preserve">  16.4  กำไร(ขาดทุน)จากการประเมินมูลค่ายุติธรรมตราสารป้องกันความเสี่ยง  </t>
  </si>
  <si>
    <t xml:space="preserve">  16.5  ผลกำไร(ขาดทุน)ที่ยังไม่เกิดขึ้นจริงอื่น  </t>
  </si>
  <si>
    <t xml:space="preserve">  16.6  ภาษีเงินได้เกี่ยวกับองค์ประกอบของกำไรขาดทุนเบ็ดเสร็จอื่น  </t>
  </si>
  <si>
    <t xml:space="preserve">  16.7  อื่นๆ  </t>
  </si>
  <si>
    <t xml:space="preserve">17  กำไร (ขาดทุน) สะสม    </t>
  </si>
  <si>
    <t xml:space="preserve">  17.1  จัดสรรแล้ว  </t>
  </si>
  <si>
    <t xml:space="preserve">  17.2  ยังไม่ได้จัดสรร  </t>
  </si>
  <si>
    <t xml:space="preserve">18  หุ้นทุนซื้อคืน    </t>
  </si>
  <si>
    <t xml:space="preserve">  รวมส่วนของเจ้าของ    </t>
  </si>
  <si>
    <t xml:space="preserve">  รวมหนี้สินและส่วนของเจ้าของ    </t>
  </si>
  <si>
    <t>รายการนอกงบดุล-ภาระผูกพันทั้งสิ้น</t>
  </si>
  <si>
    <t xml:space="preserve">19  การรับอาวัลตั๋วเงิน    </t>
  </si>
  <si>
    <t>(ช7001)</t>
  </si>
  <si>
    <t xml:space="preserve">20  ออกหนังสือค้ำประกัน    </t>
  </si>
  <si>
    <t>(ช7002)</t>
  </si>
  <si>
    <t xml:space="preserve">21  ภาระผูกพันอื่น    </t>
  </si>
  <si>
    <t>หมายเหตุ : * ใช้สำหรับสาขาของบริษัทต่างประเทศ</t>
  </si>
  <si>
    <t>ช.1220</t>
  </si>
  <si>
    <t xml:space="preserve">สินทรัพย์      </t>
  </si>
  <si>
    <t xml:space="preserve">1  เงินลงทุนในหลักทรัพย์    </t>
  </si>
  <si>
    <t xml:space="preserve">  1.1  พันธบัตร ตั๋วเงิน หุ้นกู้ ออกโดย  </t>
  </si>
  <si>
    <t>(ช3302,3,6)</t>
  </si>
  <si>
    <t xml:space="preserve">    1.1.5  ธนาคารเพื่อการพัฒนาซึ่งร่วมก่อตั้งโดยหลายประเทศ</t>
  </si>
  <si>
    <t>(ช3303,6)</t>
  </si>
  <si>
    <t xml:space="preserve">    1.1.6  สถาบันการเงิน / บริษัทหลักทรัพย์ / บริษัทประกันภัย</t>
  </si>
  <si>
    <t xml:space="preserve">    1.1.7  บริษัท </t>
  </si>
  <si>
    <t xml:space="preserve">    1.1.8  อื่นๆ</t>
  </si>
  <si>
    <t xml:space="preserve">  1.2  หุ้นทุน  </t>
  </si>
  <si>
    <t>(ช3305)</t>
  </si>
  <si>
    <t xml:space="preserve">    1.2.3  เงินลงทุนในบริษัทย่อยและบริษัทร่วม (ยกเว้นเงินลงทุนตาม 1.2.4)</t>
  </si>
  <si>
    <t xml:space="preserve">    1.2.5  หุ้นทุนอื่นๆ </t>
  </si>
  <si>
    <t xml:space="preserve">  1.3  อื่นๆ  </t>
  </si>
  <si>
    <t xml:space="preserve">    1.3.1  หน่วยลงทุน</t>
  </si>
  <si>
    <t>(ช3307)</t>
  </si>
  <si>
    <t xml:space="preserve">    1.3.2  ใบสำคัญแสดงสิทธิการซื้อหุ้นสามัญ-หุ้นกู้-หน่วยลงทุน-อื่นๆ</t>
  </si>
  <si>
    <t>(ช3308)</t>
  </si>
  <si>
    <t xml:space="preserve">    1.3.3  สลากออมทรัพย์</t>
  </si>
  <si>
    <t>(ช3309)</t>
  </si>
  <si>
    <t xml:space="preserve">2  เงินให้กู้ยืม    </t>
  </si>
  <si>
    <t xml:space="preserve">  2.1  เงินลงทุนให้เช่าซื้อรถ / เช่าทรัพย์สินแบบลิสซิ่ง  </t>
  </si>
  <si>
    <t>(ช3610, ช3620)</t>
  </si>
  <si>
    <t xml:space="preserve">  2.2  เงินให้กู้โดยมีกรมธรรม์เป็นประกัน (UL[ ]บาท)  </t>
  </si>
  <si>
    <t xml:space="preserve">  2.3  เงินให้กู้โดยมีอสังหาริมทรัพย์จำนองเป็นประกัน  </t>
  </si>
  <si>
    <t xml:space="preserve">    2.3.1  อสังหาริมทรัพย์ที่ใช้เป็นที่อยู่อาศัย</t>
  </si>
  <si>
    <t>(ช3520)</t>
  </si>
  <si>
    <t xml:space="preserve">    2.3.2  อสังหาริมทรัพย์ประเภทอื่น</t>
  </si>
  <si>
    <t xml:space="preserve">  2.4  เงินให้กู้ยืมโดยมีหลักทรัพย์เป็นประกัน    </t>
  </si>
  <si>
    <t>(ช3530)</t>
  </si>
  <si>
    <t xml:space="preserve">  2.5  เงินให้กู้ยืมโดยมีธนาคารพาณิชย์ค้ำประกัน  </t>
  </si>
  <si>
    <t>(ช3540)</t>
  </si>
  <si>
    <t xml:space="preserve">  2.6  เงินให้กู้ยืมโดยมีบุคคลค้ำประกัน  </t>
  </si>
  <si>
    <t>(ช3570)</t>
  </si>
  <si>
    <t xml:space="preserve">  2.7  เงินให้กู้ยืมอื่น  </t>
  </si>
  <si>
    <t>(ช3580)</t>
  </si>
  <si>
    <t xml:space="preserve">3  เงินลงทุนอื่น    </t>
  </si>
  <si>
    <t>(ช3690)</t>
  </si>
  <si>
    <t xml:space="preserve">4  เงินสดและเงินฝากกับสถาบันการเงิน    </t>
  </si>
  <si>
    <t>(ช3710)</t>
  </si>
  <si>
    <t xml:space="preserve">5  อสังหาริมทรัพย์และสินทรัพย์ดำเนินงาน    </t>
  </si>
  <si>
    <t xml:space="preserve">  5.1  ที่ทำการ  </t>
  </si>
  <si>
    <t>(ช5100)</t>
  </si>
  <si>
    <t xml:space="preserve">  5.2  สินทรัพย์ดำเนินงาน  </t>
  </si>
  <si>
    <t>(ช5300)</t>
  </si>
  <si>
    <t xml:space="preserve">6  อสังหาริมทรัพย์อื่น    </t>
  </si>
  <si>
    <t xml:space="preserve">  6.1  อสังหาริมทรัพย์รอการขาย  </t>
  </si>
  <si>
    <t>(ช5200)</t>
  </si>
  <si>
    <t xml:space="preserve">  6.2  อสังหาริมทรัพย์เพื่อการลงทุน  </t>
  </si>
  <si>
    <t>(ช3630, ช5100,ช5200)</t>
  </si>
  <si>
    <t xml:space="preserve">7  สินทรัพย์จากการประกันภัยต่อ (Reinsurance asset)    </t>
  </si>
  <si>
    <t xml:space="preserve">  7.1  เงินวางไว้จากการประกันภัยต่อ  </t>
  </si>
  <si>
    <t xml:space="preserve">  7.2  เงินค้างรับเกี่ยวกับการประกันภัยต่อ  </t>
  </si>
  <si>
    <t xml:space="preserve">  7.3  สำรองประกันภัยส่วนที่เรียกคืนจากการประกันภัยต่อที่รวมค่าเผื่อความผันผวน**  </t>
  </si>
  <si>
    <t xml:space="preserve">  7.4  ลูกหนี้ประกันภัยต่ออื่น  </t>
  </si>
  <si>
    <t xml:space="preserve">8  เบี้ยประกันภัยค้างรับ    </t>
  </si>
  <si>
    <t>(ช2600)</t>
  </si>
  <si>
    <t xml:space="preserve">9  สินทรัพย์ภาษีเงินได้รอตัดบัญชี    </t>
  </si>
  <si>
    <t xml:space="preserve">10  รายได้จากการลงทุนค้างรับ    </t>
  </si>
  <si>
    <t>(ช3100)</t>
  </si>
  <si>
    <t xml:space="preserve">11  ค่าความนิยม    </t>
  </si>
  <si>
    <t xml:space="preserve">12  ตราสารอนุพันธ์    </t>
  </si>
  <si>
    <t xml:space="preserve">13  สินทรัพย์อื่น    </t>
  </si>
  <si>
    <t>(ช5900)</t>
  </si>
  <si>
    <t xml:space="preserve">14  สินทรัพย์ลงทุนที่ผู้เอาประกันภัยรับความเสี่ยง    </t>
  </si>
  <si>
    <t>(ช1700)</t>
  </si>
  <si>
    <t xml:space="preserve">15  บัญชีเดินสะพัดสำนักงานใหญ่*  </t>
  </si>
  <si>
    <t>รวมสินทรัพย์</t>
  </si>
  <si>
    <t>*ใช้สำหรับสาขาของบริษัทต่างประเทศ</t>
  </si>
  <si>
    <t>** รวมค่าเผื่อความผันผวนใช้กับช่องราคาประเมิน</t>
  </si>
  <si>
    <t>* ใช้สำหรับสาขาของบริษัทต่างประเทศ</t>
  </si>
  <si>
    <t>ผลิตภัณฑ์ประกันชีวิตแบบทั่วไป</t>
  </si>
  <si>
    <t>อื่นๆ</t>
  </si>
  <si>
    <t>รวม</t>
  </si>
  <si>
    <t xml:space="preserve">  1.1  รับประกันภัยโดยตรง</t>
  </si>
  <si>
    <t xml:space="preserve">  1.2  รับประกันภัยต่อ</t>
  </si>
  <si>
    <t xml:space="preserve">  1.3  เอาประกันภัยต่อ</t>
  </si>
  <si>
    <t xml:space="preserve">  1.4  สุทธิ (1.1+1.2-1.3)</t>
  </si>
  <si>
    <t xml:space="preserve">  2.1  รับประกันภัยโดยตรง</t>
  </si>
  <si>
    <t xml:space="preserve">  2.2  รับประกันภัยต่อ</t>
  </si>
  <si>
    <t xml:space="preserve">  2.3  เอาประกันภัยต่อ</t>
  </si>
  <si>
    <t xml:space="preserve">  2.4  สุทธิ (2.1+2.2-2.3)</t>
  </si>
  <si>
    <t xml:space="preserve">  3.1  รับประกันภัยโดยตรง</t>
  </si>
  <si>
    <t xml:space="preserve">  3.2  รับประกันภัยต่อ</t>
  </si>
  <si>
    <t xml:space="preserve">  3.3.  เอาประกันภัยต่อ</t>
  </si>
  <si>
    <t xml:space="preserve">  3.4  สุทธิ (3.1+3.2-3.3)</t>
  </si>
  <si>
    <t>ค่าใช้จ่ายในการดำเนินงาน</t>
  </si>
  <si>
    <t xml:space="preserve">      3.1.1.1  คณะกรรมการ</t>
  </si>
  <si>
    <t xml:space="preserve">      3.1.2.1  คณะกรรมการ</t>
  </si>
  <si>
    <t xml:space="preserve">      3.1.3.1  คณะกรรมการ</t>
  </si>
  <si>
    <t>ช.1210</t>
  </si>
  <si>
    <t>AIA</t>
  </si>
  <si>
    <t>AZAY</t>
  </si>
  <si>
    <t>BLA</t>
  </si>
  <si>
    <t>BUILife</t>
  </si>
  <si>
    <t>DLA</t>
  </si>
  <si>
    <t>FWD</t>
  </si>
  <si>
    <t>GT</t>
  </si>
  <si>
    <t>KTAL</t>
  </si>
  <si>
    <t>MTL</t>
  </si>
  <si>
    <t>OLIC</t>
  </si>
  <si>
    <t>PLA</t>
  </si>
  <si>
    <t>PLT</t>
  </si>
  <si>
    <t>SAHA</t>
  </si>
  <si>
    <t>SCB Life</t>
  </si>
  <si>
    <t>TLI</t>
  </si>
  <si>
    <t>TMLTH</t>
  </si>
  <si>
    <t>รวม
TOTAL</t>
  </si>
  <si>
    <t>รวมทั้งหมด
Grand  Total</t>
  </si>
  <si>
    <t>ส่วนแบ่ง
Share</t>
  </si>
  <si>
    <t>TRE</t>
  </si>
  <si>
    <t>หน่วย : ล้านบาท
Unit : Million Baht</t>
  </si>
  <si>
    <t xml:space="preserve"> </t>
  </si>
  <si>
    <t>สมาคมประกันชีวิตไทย</t>
  </si>
  <si>
    <t>The Thai Life Assurance Association</t>
  </si>
  <si>
    <t>www.tlaa.org</t>
  </si>
  <si>
    <t>อัตราการ
เปลี่ยนแปลง</t>
  </si>
  <si>
    <t>no.</t>
  </si>
  <si>
    <t>Items</t>
  </si>
  <si>
    <t>1.</t>
  </si>
  <si>
    <t>ประเภทสามัญ (Ordinary)</t>
  </si>
  <si>
    <t>ตลอดชีพ (Whole Life)</t>
  </si>
  <si>
    <t>สะสมทรัพย์ (Endownment)</t>
  </si>
  <si>
    <t>เฉพาะกาล (Term)</t>
  </si>
  <si>
    <t>อื่นๆ (Others)</t>
  </si>
  <si>
    <t>ประเภทอุตสาหกรรม (Industrial)</t>
  </si>
  <si>
    <t>ประเภทกลุ่ม (Group)</t>
  </si>
  <si>
    <t>2.</t>
  </si>
  <si>
    <t>2.1</t>
  </si>
  <si>
    <t>กรมธรรม์ประกันชีวิตรายใหม่ (New Business)</t>
  </si>
  <si>
    <t xml:space="preserve">       ตลอดชีพ (Whole Life)</t>
  </si>
  <si>
    <t xml:space="preserve">       สะสมทรัพย์ (Endownment)</t>
  </si>
  <si>
    <t xml:space="preserve">       เฉพาะกาล (Term)</t>
  </si>
  <si>
    <t xml:space="preserve">       อื่นๆ (Others)</t>
  </si>
  <si>
    <t>2.2</t>
  </si>
  <si>
    <t>กรมธรรม์ประกันชีวิตที่ต่ออายุใหม่ (Reinstatment Policies)</t>
  </si>
  <si>
    <t>2.3</t>
  </si>
  <si>
    <t>3.</t>
  </si>
  <si>
    <t>มรณกรรม (Death)</t>
  </si>
  <si>
    <t>Continue...&gt;&gt;&gt;</t>
  </si>
  <si>
    <t>4.</t>
  </si>
  <si>
    <t>5.</t>
  </si>
  <si>
    <t>เบี้ยประกันภัยรับสุทธิทั้งหมด (Total Net Written Premiums)</t>
  </si>
  <si>
    <t xml:space="preserve">   เบี้ยประกันภัยรับสุทธิปีแรก (First Year Premiums)</t>
  </si>
  <si>
    <t xml:space="preserve">   เบี้ยประกันภัยรับสุทธิปีต่อไป (Renewal Premiums)</t>
  </si>
  <si>
    <t xml:space="preserve">   เบี้ยประกันภัยรับสุทธิจ่ายครั้งเดียว (Single Premiums)</t>
  </si>
  <si>
    <t>6.</t>
  </si>
  <si>
    <t xml:space="preserve">   ประเภทสามัญ (Ordinary)</t>
  </si>
  <si>
    <t xml:space="preserve">   ประเภทอุตสาหกรรม (Industrial)</t>
  </si>
  <si>
    <t xml:space="preserve">   ประเภทกลุ่ม (Group)</t>
  </si>
  <si>
    <t xml:space="preserve">   อุบัติเหตุส่วนบุคคล (PA)</t>
  </si>
  <si>
    <t>7.</t>
  </si>
  <si>
    <t>การจ่ายเงินตามกรมธรรม์ประกันภัย (Benefit Payments)</t>
  </si>
  <si>
    <t xml:space="preserve">   ครบกำหนด (Maturity)</t>
  </si>
  <si>
    <t xml:space="preserve">   มรณกรรม (Death)</t>
  </si>
  <si>
    <t xml:space="preserve">   เวนคืน (Surrender)</t>
  </si>
  <si>
    <t xml:space="preserve">   เงินได้ประจำ (Annuity)</t>
  </si>
  <si>
    <t xml:space="preserve">   อุบัติเหตุและทุพพลภาพ (Accident and Disability)</t>
  </si>
  <si>
    <t xml:space="preserve">   เงินจ่ายเพื่อการประกันสุขภาพ  (Health Benefit)</t>
  </si>
  <si>
    <t>8.</t>
  </si>
  <si>
    <t>รายได้จากธุรกิจประกันชีวิต (Income of Life Insurance Business)</t>
  </si>
  <si>
    <t xml:space="preserve">   รายได้จากเบี้ยประกันภัยรับ (Premium Income)</t>
  </si>
  <si>
    <t xml:space="preserve">   รายได้สุทธิจากการลงทุน (Net Investment Income)</t>
  </si>
  <si>
    <t xml:space="preserve">   รายได้อื่นๆ (Other Income)</t>
  </si>
  <si>
    <t>9.</t>
  </si>
  <si>
    <t>ค่าจ้างและค่าบำเหน็จ และค่าใช้จ่ายในการรับประกันภัยของธุรกิจประกันชีวิต (Commissions and Brokerages and Underwriting Expenses of Life Insurance Business)</t>
  </si>
  <si>
    <t xml:space="preserve">   ค่าจ้างและค่าบำเหน็จ (Commissions and Brokerages)</t>
  </si>
  <si>
    <t xml:space="preserve">   ค่าใช้จ่ายในการรับประกันภัยอื่น (Other Underwriting Expenses)</t>
  </si>
  <si>
    <t xml:space="preserve">   ค่าใช้จ่ายในการดำเนินงาน (Operation Expenses)</t>
  </si>
  <si>
    <t>10.</t>
  </si>
  <si>
    <t xml:space="preserve">   สินทรัพย์ลงทุน (Investment Assets)</t>
  </si>
  <si>
    <t xml:space="preserve">   อื่นๆ (Others)</t>
  </si>
  <si>
    <t>11.</t>
  </si>
  <si>
    <t xml:space="preserve">   หนี้สิน (Liabilities)</t>
  </si>
  <si>
    <t>13.</t>
  </si>
  <si>
    <t>14.</t>
  </si>
  <si>
    <t>15.</t>
  </si>
  <si>
    <t>ภาษีเงินได้นิติบุคคล (Corporate Taxes)</t>
  </si>
  <si>
    <t>กำไร (ขาดทุน) สุทธิประจำปี (Net Profit (Loss))</t>
  </si>
  <si>
    <t>หมายเหตุ  :  ไม่รวมข้อมูล บมจ.ไทยรีประกันชีวิต</t>
  </si>
  <si>
    <t>Remark    :  Excluding ThaiRe Life Assurance Public Co.,Ltd.</t>
  </si>
  <si>
    <t>หน่วย (Unit) : ล้านบาท (Million Baht)</t>
  </si>
  <si>
    <t>รวม
Total</t>
  </si>
  <si>
    <t>ตลอดชีพ/Whole Life</t>
  </si>
  <si>
    <t>สะสมทรัพย์/Endowment</t>
  </si>
  <si>
    <t>เฉพาะกาล/Term</t>
  </si>
  <si>
    <t>อื่น ๆ/Others</t>
  </si>
  <si>
    <t>รวม/Total</t>
  </si>
  <si>
    <t>จำนวน</t>
  </si>
  <si>
    <t>จำนวนเงิน</t>
  </si>
  <si>
    <t>ส่วนแบ่ง</t>
  </si>
  <si>
    <t>กรมธรรม์</t>
  </si>
  <si>
    <t>เอาประกันภัย</t>
  </si>
  <si>
    <t xml:space="preserve">No. of Policies </t>
  </si>
  <si>
    <t>Sum Insured</t>
  </si>
  <si>
    <t>Share</t>
  </si>
  <si>
    <t>ประเภทสามัญ / Ordinary</t>
  </si>
  <si>
    <t>บริษัท 
Companies</t>
  </si>
  <si>
    <t>ประเภทอุตสาหกรรม / Industrial</t>
  </si>
  <si>
    <t>ประเภทกลุ่ม / Group</t>
  </si>
  <si>
    <t>รวม / Total</t>
  </si>
  <si>
    <t>การประกันภัยอุบัติเหตุส่วนบุคคล
Personal Accident</t>
  </si>
  <si>
    <t>TABLE  2  POLICIES INCREASED IN 2015</t>
  </si>
  <si>
    <t>TABLE  1  POLICIES IN FORCE AT THE END OF YEAR 2014</t>
  </si>
  <si>
    <t>TABLE 2.2 REINSTATEMENT POLICIES IN 2015</t>
  </si>
  <si>
    <t>TABLE 2.1 NEW BUSINESS IN 2015</t>
  </si>
  <si>
    <t>% + (-)</t>
  </si>
  <si>
    <t>เบี้ยประกันรับสุทธิปีแรก         Net 1st Year Premiums</t>
  </si>
  <si>
    <t>เงินสำรองตามกรมธรรม์   Life Policy Reserve</t>
  </si>
  <si>
    <t>% of Population</t>
  </si>
  <si>
    <t>/ 1984</t>
  </si>
  <si>
    <t>/ 1985</t>
  </si>
  <si>
    <t>/ 1986</t>
  </si>
  <si>
    <t>/ 1987</t>
  </si>
  <si>
    <t>/ 1988</t>
  </si>
  <si>
    <t>/ 1989</t>
  </si>
  <si>
    <t>/ 1990</t>
  </si>
  <si>
    <t>/ 1991</t>
  </si>
  <si>
    <t>/ 1992</t>
  </si>
  <si>
    <t>/ 1993</t>
  </si>
  <si>
    <t>/ 1994</t>
  </si>
  <si>
    <t>/ 1995</t>
  </si>
  <si>
    <t>/ 1996</t>
  </si>
  <si>
    <t>/ 1997</t>
  </si>
  <si>
    <t>/ 1998</t>
  </si>
  <si>
    <t>/ 1999</t>
  </si>
  <si>
    <t>/ 2000</t>
  </si>
  <si>
    <t>/ 2001</t>
  </si>
  <si>
    <t>/ 2003</t>
  </si>
  <si>
    <t>/ 2004</t>
  </si>
  <si>
    <t>/ 2005</t>
  </si>
  <si>
    <t>/ 2006</t>
  </si>
  <si>
    <t>/ 2007</t>
  </si>
  <si>
    <t>/ 2008</t>
  </si>
  <si>
    <t>/ 2009</t>
  </si>
  <si>
    <t>/ 2010</t>
  </si>
  <si>
    <t>/ 2011</t>
  </si>
  <si>
    <t>/ 2012</t>
  </si>
  <si>
    <t>/ 2013</t>
  </si>
  <si>
    <t>/ 2014</t>
  </si>
  <si>
    <t>Remark    :  1. Excluding ThaiRe Life Assurance Public Co.,Ltd.</t>
  </si>
  <si>
    <t>TABLE 3 NEW BUSINESS DURING THE YEAR 2003-2015</t>
  </si>
  <si>
    <t>/ 2015</t>
  </si>
  <si>
    <t>ประเภทการประกันภัย</t>
  </si>
  <si>
    <t>Type of Insurance</t>
  </si>
  <si>
    <t>สามัญ (Ordinary)</t>
  </si>
  <si>
    <t>อุตสาหกรรม (Industrial)</t>
  </si>
  <si>
    <t>กลุ่ม (Group)</t>
  </si>
  <si>
    <t>รวม (Total)</t>
  </si>
  <si>
    <t>TABLE 4 NEW BUSINESS DURING THE YEAR 2015</t>
  </si>
  <si>
    <t>TABLE 5 POLICIES IN FORCE AT THE END OF YEAR 2015</t>
  </si>
  <si>
    <t>SELIC</t>
  </si>
  <si>
    <t xml:space="preserve">  </t>
  </si>
  <si>
    <t>จำนวนกรมธรรม์
No. of Policies</t>
  </si>
  <si>
    <t>2400.0000.1</t>
  </si>
  <si>
    <t>2400.1</t>
  </si>
  <si>
    <t>1.  เบี้ยประกันภัยปีแรก (หักส่งคืนแล้ว)</t>
  </si>
  <si>
    <t>2400.1.1</t>
  </si>
  <si>
    <t>2400.1.2</t>
  </si>
  <si>
    <t>2400.1.3</t>
  </si>
  <si>
    <t>2400.1.4</t>
  </si>
  <si>
    <t>2400.2</t>
  </si>
  <si>
    <t>2.  เบี้ยประกันภัยปีต่อไป (หักส่งคืนแล้ว)</t>
  </si>
  <si>
    <t>2400.2.1</t>
  </si>
  <si>
    <t>2400.2.2</t>
  </si>
  <si>
    <t>2400.2.3</t>
  </si>
  <si>
    <t>2400.2.4</t>
  </si>
  <si>
    <t>2400.3</t>
  </si>
  <si>
    <t>3.  เบี้ยประกันภัยจ่ายครั้งเดียว (หักส่งคืนแล้ว)</t>
  </si>
  <si>
    <t>2400.3.1</t>
  </si>
  <si>
    <t>2400.3.2</t>
  </si>
  <si>
    <t>2400.3.3</t>
  </si>
  <si>
    <t>2400.3.4</t>
  </si>
  <si>
    <t>2400.4</t>
  </si>
  <si>
    <t>รายการ
1</t>
  </si>
  <si>
    <t>สามัญ / Odinary
2</t>
  </si>
  <si>
    <t>กลุ่ม / Group
4</t>
  </si>
  <si>
    <t>รวม / Total
5</t>
  </si>
  <si>
    <t>แบบบำนาญ
Annuity
6</t>
  </si>
  <si>
    <t>แบบยูนิตลิงค์
Unit-Linked
7</t>
  </si>
  <si>
    <t>แบบยูนิเวอร์แซลไลฟ์
Universal Life
8</t>
  </si>
  <si>
    <t>อุบัติเหตุส่วนบุคคล
Personal Accident
9</t>
  </si>
  <si>
    <t>รวม / Total
(5+6+7+8+9)
10</t>
  </si>
  <si>
    <t>บริษัท / Companies</t>
  </si>
  <si>
    <t>1. เบี้ยประกันภัยปีแรก (หักส่งคืนแล้ว)</t>
  </si>
  <si>
    <t>2. เบี้ยประกันภัยปีต่อไป (หักส่งคืนแล้ว)</t>
  </si>
  <si>
    <t>3. เบี้ยประกันภัยจ่ายครั้งเดียว (หักส่งคืนแล้ว)</t>
  </si>
  <si>
    <t>Tre</t>
  </si>
  <si>
    <t>Frist Year Premiums (Less Refund)</t>
  </si>
  <si>
    <t xml:space="preserve">    1.1 รับประกันภัยโดยตรง</t>
  </si>
  <si>
    <t>Direct Premiums</t>
  </si>
  <si>
    <t xml:space="preserve">    1.2 รับประกันภัยต่อ</t>
  </si>
  <si>
    <t>Reinsurance Assumed</t>
  </si>
  <si>
    <t xml:space="preserve">    1.3 เอาประกันภัยต่อ</t>
  </si>
  <si>
    <t>Reinsurance Ceded</t>
  </si>
  <si>
    <t xml:space="preserve">    1.4 สุทธิ (1.1+1.2-1.3)</t>
  </si>
  <si>
    <t>Net</t>
  </si>
  <si>
    <t>Renewal Premiums (Less Refund)</t>
  </si>
  <si>
    <t xml:space="preserve">    2.1 รับประกันภัยโดยตรง</t>
  </si>
  <si>
    <t xml:space="preserve">    2.2 รับประกันภัยต่อ</t>
  </si>
  <si>
    <t xml:space="preserve">    2.3 เอาประกันภัยต่อ</t>
  </si>
  <si>
    <t xml:space="preserve">    2.4 สุทธิ (2.1+2.2-2.3)</t>
  </si>
  <si>
    <t>Single Premiums (Less Refund)</t>
  </si>
  <si>
    <t xml:space="preserve">    3.1 รับประกันภัยโดยตรง</t>
  </si>
  <si>
    <t xml:space="preserve">    3.2 รับประกันภัยต่อ</t>
  </si>
  <si>
    <t xml:space="preserve">    3.3 เอาประกันภัยต่อ</t>
  </si>
  <si>
    <t xml:space="preserve">    3.4 สุทธิ (3.1+3.2-3.3)</t>
  </si>
  <si>
    <t>4. รวมทั้งสิ้น (1+2+3)</t>
  </si>
  <si>
    <t>Total (1+2+3)</t>
  </si>
  <si>
    <t xml:space="preserve">    4.1 รับประกันภัยโดยตรง</t>
  </si>
  <si>
    <t xml:space="preserve">    4.2 รับประกันภัยต่อ</t>
  </si>
  <si>
    <t xml:space="preserve">    4.3 เอาประกันภัยต่อ</t>
  </si>
  <si>
    <t xml:space="preserve">    4.4 สุทธิ (4.1+4.2-4.3)</t>
  </si>
  <si>
    <t>รวมทั้งสิ้น 
Grand Total</t>
  </si>
  <si>
    <t>%
+ (-)</t>
  </si>
  <si>
    <t>แบบบำนาญ
Annuity</t>
  </si>
  <si>
    <t>แบบยูนิตลิงค์
Unit-Linked</t>
  </si>
  <si>
    <t>แบบยูนิเวอร์แซลไลฟ์
Universal Life</t>
  </si>
  <si>
    <t>กำไรขาดทุนเบ็ดเสร็จอื่น</t>
  </si>
  <si>
    <t>1.  ค่าจ้างและค่าบำเหน็จ</t>
  </si>
  <si>
    <t xml:space="preserve">  1.3  ผู้บริหารตัวแทนประกันชีวิต</t>
  </si>
  <si>
    <t xml:space="preserve">  1.4  รวม (1.1+1.2+1.3)</t>
  </si>
  <si>
    <t>2.  ค่าใช้จ่ายในการรับประกันภัยอื่น</t>
  </si>
  <si>
    <t xml:space="preserve">  2.2  ค่าตรวจสุขภาพ</t>
  </si>
  <si>
    <t xml:space="preserve">  2.3  ค่าใช้จ่ายส่งเสริมการขาย</t>
  </si>
  <si>
    <t xml:space="preserve">  2.4  อื่น ๆ</t>
  </si>
  <si>
    <t xml:space="preserve">  2.5  รวมค่าใช้จ่ายในการรับประกันภัยอื่น</t>
  </si>
  <si>
    <t>3.  ค่าใช้จ่ายสำนักงาน</t>
  </si>
  <si>
    <t xml:space="preserve">  3.1  ผลประโยชน์พนักงาน</t>
  </si>
  <si>
    <t xml:space="preserve">    3.1.1  เงินเดือน</t>
  </si>
  <si>
    <t xml:space="preserve">    3.1.2  ผลประโยชน์อื่น -ระยะสั้น</t>
  </si>
  <si>
    <t xml:space="preserve">    3.1.3  ผลประโยชน์อื่น -ระยะยาว</t>
  </si>
  <si>
    <t xml:space="preserve">    3.1.4  รวม</t>
  </si>
  <si>
    <t xml:space="preserve">    3.2.1  ค่าเช่า</t>
  </si>
  <si>
    <t xml:space="preserve">    3.2.2  ค่าซ่อมแซมและบำรุงรักษา</t>
  </si>
  <si>
    <t xml:space="preserve">    3.2.3  ค่าเบี้ยประกันภัย</t>
  </si>
  <si>
    <t xml:space="preserve">    3.2.4  ค่าไฟฟ้าและน้ำประปา</t>
  </si>
  <si>
    <t xml:space="preserve">    3.2.5  ค่าใช้จ่ายสมองกล</t>
  </si>
  <si>
    <t xml:space="preserve">    3.2.6  ค่าเสื่อมราคา</t>
  </si>
  <si>
    <t xml:space="preserve">    3.2.8  รวม</t>
  </si>
  <si>
    <t xml:space="preserve">  3.3  ค่าภาษีอากร</t>
  </si>
  <si>
    <t xml:space="preserve">  3.4  หนี้สูญและหนี้สงสัยจะสูญ</t>
  </si>
  <si>
    <t xml:space="preserve">  3.5  ค่าใช้จ่ายอื่น</t>
  </si>
  <si>
    <t xml:space="preserve">    3.5.1  ค่าใช้จ่ายเดินทาง</t>
  </si>
  <si>
    <t xml:space="preserve">    3.5.2  ค่าไปรษณีย์และสื่อสาร</t>
  </si>
  <si>
    <t xml:space="preserve">    3.5.3  ค่าเครื่องเขียนและแบบพิมพ์</t>
  </si>
  <si>
    <t xml:space="preserve">    3.5.4  ค่าธรรมเนียมวิชาชีพ</t>
  </si>
  <si>
    <t xml:space="preserve">    3.5.6  ค่าใช้จ่ายยานพาหนะ</t>
  </si>
  <si>
    <t xml:space="preserve">    3.5.7  ค่าโฆษณา</t>
  </si>
  <si>
    <t xml:space="preserve">    3.5.8  ค่ารับรอง</t>
  </si>
  <si>
    <t xml:space="preserve">    3.5.9  ค่าการกุศล</t>
  </si>
  <si>
    <t xml:space="preserve">    3.5.10  ค่าบำรุงสมาคมและสถาบัน</t>
  </si>
  <si>
    <t xml:space="preserve">    3.5.11  ค่าธรรมเนียมและค่าปรับ</t>
  </si>
  <si>
    <t xml:space="preserve">    3.5.12  อื่น ๆ </t>
  </si>
  <si>
    <t xml:space="preserve">    3.5.14  รวม</t>
  </si>
  <si>
    <t>ปี
Year</t>
  </si>
  <si>
    <t>ตัวแทนที่ได้รับใบอนุญาตทั้งสิ้น
Total Number of License at The End of Year</t>
  </si>
  <si>
    <t>หมายเหตุ  :  ฝ่ายพัฒนาระบบใบอนุญาต สำนักงาน คปภ.</t>
  </si>
  <si>
    <t>Remark    :  Data from Office of Insurance Commission</t>
  </si>
  <si>
    <t>นายหน้าบุคคลธรรมดาที่ได้รับใบอนุญาตทั้งสิ้น
Total Number of Licence at The End of Year</t>
  </si>
  <si>
    <t>ครบกำหนด</t>
  </si>
  <si>
    <t>มรณกรรม</t>
  </si>
  <si>
    <t>เวนคืน</t>
  </si>
  <si>
    <t>เงินได้ประจำ</t>
  </si>
  <si>
    <t>ค่าจ้างหรือค่าบำเหน็จ</t>
  </si>
  <si>
    <t>Total</t>
  </si>
  <si>
    <t xml:space="preserve">    ค่าใช้จ่ายในการรับประกันภัยอื่น</t>
  </si>
  <si>
    <t>เงินปันผลตาม
กรมธรรม์ประกันภัย</t>
  </si>
  <si>
    <t>ค่าใช้จ่ายในการ
รับประกันอื่น</t>
  </si>
  <si>
    <t>ค่าใช้จ่ายในการ
ดำเนินงาน</t>
  </si>
  <si>
    <t>หน่วย (Unit) : ล้านบาท (million Baht)</t>
  </si>
  <si>
    <t>หน่วย (Unit) : พันบาท (Thousand Baht)</t>
  </si>
  <si>
    <t>แบบบำนาญ (Annuity)</t>
  </si>
  <si>
    <t>แบบยูนิตลิงค์ (Unit-Linked)</t>
  </si>
  <si>
    <t>แบบยูนิเวอร์แซลไลฟ์ (Universal Life)</t>
  </si>
  <si>
    <t>การประกันภัยอุบัติเหตุส่วนบุคคล
(Personal Accident)</t>
  </si>
  <si>
    <t>Sum Insured
(per Policy)</t>
  </si>
  <si>
    <t>จำนวนเงินเอาประกันภัย
เฉลี่ยต่อกรมธรรม์</t>
  </si>
  <si>
    <t>จำนวนเงิน
เอาประกันภัย</t>
  </si>
  <si>
    <t xml:space="preserve">สาเหตุ
Type             </t>
  </si>
  <si>
    <t>%
Share</t>
  </si>
  <si>
    <t>อุตสาหกรรม/Industrial
3</t>
  </si>
  <si>
    <t>การประกันชีวิตกรมธรรม์หลัก / Main Policy</t>
  </si>
  <si>
    <t>สัญญาเพิ่มเติม / Rider</t>
  </si>
  <si>
    <t>รวม / Total
(11+12+13)
14</t>
  </si>
  <si>
    <t>รวม / Grand Total
(10+14)
15</t>
  </si>
  <si>
    <t>หน่วย : ล้านบาท (Unit : Million Baht)</t>
  </si>
  <si>
    <t>1.  เบี้ยประกันภัยรับสุทธิ</t>
  </si>
  <si>
    <t xml:space="preserve">  1.1  หัก ส่วนที่ไม่ใช่เบี้ยประกันภัยรับตามมาตรฐานการบัญชี</t>
  </si>
  <si>
    <t xml:space="preserve">  1.2  เบี้ยประกันภัยรับสุทธิตามมาตรฐานการบัญชี (1 - 1.1)</t>
  </si>
  <si>
    <t>2.  สำรองเบี้ยประกันภัยที่ยังไม่ถือเป็นรายได้</t>
  </si>
  <si>
    <t xml:space="preserve">  2.1  ปีที่แล้ว</t>
  </si>
  <si>
    <t xml:space="preserve">  2.2  ปีปัจจุบัน</t>
  </si>
  <si>
    <t>3.  เบี้ยประกันภัยที่ถือเป็นรายได้ (1.2 + (2.1 -2.2))</t>
  </si>
  <si>
    <t>4.  รายได้ค่าจ้างและค่าบำเหน็จ</t>
  </si>
  <si>
    <t>5.  รายได้จากการลงทุนสุทธิ</t>
  </si>
  <si>
    <t>6.  รวมรายได้ (3+4+5)</t>
  </si>
  <si>
    <t>7.  สำรองประกันภัยสำหรับสัญญาประกันภัยระยะยาว</t>
  </si>
  <si>
    <t xml:space="preserve">  7.1  ปีที่แล้ว</t>
  </si>
  <si>
    <t xml:space="preserve">  7.2  ปีปัจจุบัน</t>
  </si>
  <si>
    <t>9.  สำรองประกันภัยสำหรับสัญญาประกันภัยระยะสั้น</t>
  </si>
  <si>
    <t xml:space="preserve">  9.1  สำรองความเสี่ยงภัยที่ยังไม่สิ้นสุด</t>
  </si>
  <si>
    <t xml:space="preserve">    9.1.1 ปีที่แล้ว</t>
  </si>
  <si>
    <t xml:space="preserve">    9.1.2 ปีปัจจุบัน</t>
  </si>
  <si>
    <t>10.  เงินจ่ายตามกรมธรรม์ประกันภัยที่เกิดขึ้นระหว่างปี</t>
  </si>
  <si>
    <t xml:space="preserve">  10.1  เงินครบกำหนด</t>
  </si>
  <si>
    <t xml:space="preserve">  10.2  เงินค่ามรณกรรม</t>
  </si>
  <si>
    <t xml:space="preserve">  10.3  เงินค่าเวนคืนกรมธรรม์ประกันภัย</t>
  </si>
  <si>
    <t xml:space="preserve">  10.4  เงินได้ประจำตามกรมธรรม์แบบบำนาญ</t>
  </si>
  <si>
    <t xml:space="preserve">  10.5  เงินปันผลตามกรมธรรม์ประกันภัย</t>
  </si>
  <si>
    <t xml:space="preserve">  10.6  อื่นๆ</t>
  </si>
  <si>
    <t xml:space="preserve">  10.7  รวม (10.1+10.2+10.3+10.4+10.5+10.6)</t>
  </si>
  <si>
    <t>11.  ค่าสินไหมทดแทนจ่ายระหว่างปี</t>
  </si>
  <si>
    <t>12.  สำรองค่าสินไหมทดแทน</t>
  </si>
  <si>
    <t xml:space="preserve">  12.1  เกิดขึ้นแล้วแต่ยังไม่ได้รับรายงาน</t>
  </si>
  <si>
    <t xml:space="preserve">    12.1.1 ปีที่แล้ว</t>
  </si>
  <si>
    <t xml:space="preserve">    12.1.2 ปีปัจจุบัน</t>
  </si>
  <si>
    <t xml:space="preserve">  12.2  เกิดขึ้นแล้วและได้รับรายงานแล้ว</t>
  </si>
  <si>
    <t xml:space="preserve">    12.2.1 ปีที่แล้ว</t>
  </si>
  <si>
    <t xml:space="preserve">    12.2.2 ปีปัจจุบัน</t>
  </si>
  <si>
    <t xml:space="preserve">  12.3  รวมสำรองค่าสินไหมทดแทน(12.1.2+12.2.2)</t>
  </si>
  <si>
    <t>13.  ค่าสินไหมทดแทนที่เกิดขึ้นระหว่างปี (11+(12.1.2-12.1.1)+(12.2.2-12.2.1))</t>
  </si>
  <si>
    <t>14.  รวมเงินสำรองประกันภัย เงินจ่ายตามกรมธรรม์และค่าสินไหมทดแทน (8+9.2+10.7+13)</t>
  </si>
  <si>
    <t>15.  ค่าจ้างและค่าบำเหน็จ</t>
  </si>
  <si>
    <t>16.  ค่าใช้จ่ายในการรับประกันภัยอื่น</t>
  </si>
  <si>
    <t>17.  ค่าใช้จ่ายในการดำเนินงาน</t>
  </si>
  <si>
    <t>18.  รวมค่าใช้จ่าย (15+16+17)</t>
  </si>
  <si>
    <t>19.  กำไร (ขาดทุน) จากการรับประกันภัย (6-14-18)</t>
  </si>
  <si>
    <t>เงินเอาประกันภัยเฉลี่ยต่อกรมธรรม์
Sum Insured per Policy</t>
  </si>
  <si>
    <t>จำนวนเงินเอาประกันภัย
Sum Insured</t>
  </si>
  <si>
    <t>ผลิตภัณฑ์ประกันชีวิตแบบบำนาญ (Annuity)</t>
  </si>
  <si>
    <t>ผลิตภัณฑ์ประกันชีวิตแบบยูนิตลิงค์ (Unit-Linked)</t>
  </si>
  <si>
    <t>ผลิตภัณฑ์ประกันชีวิตแบบยูนิเวอร์แซลไลฟ์ (Universal Life)</t>
  </si>
  <si>
    <t>การประกันภัยอุบัติเหตุส่วนบุคคล (Personal Accident)</t>
  </si>
  <si>
    <t>จำนวนเงิน (ล้านบาท)
Amount (million baht)</t>
  </si>
  <si>
    <t xml:space="preserve">   ผลิตภัณฑ์ประกันชีวิตแบบบำนาญ (Annuity)</t>
  </si>
  <si>
    <t xml:space="preserve">   ผลิตภัณฑ์ประกันชีวิตแบบยูนิตลิงค์ (Unit-Linked)</t>
  </si>
  <si>
    <t xml:space="preserve">   ผลิตภัณฑ์ประกันชีวิตแบบยูนิเวอร์แซลไลฟ์ (Universal Life)</t>
  </si>
  <si>
    <t xml:space="preserve">   สัญญาเพิ่มเติม (อุบัติเหตุ) (Accident Rider)</t>
  </si>
  <si>
    <t xml:space="preserve">   สัญญาเพิ่มเติม (สุขภาพ) (Health Rider)</t>
  </si>
  <si>
    <t xml:space="preserve">   สัญญาเพิ่มเติม (อื่นๆ) (Others Rider)</t>
  </si>
  <si>
    <t>รวมสินทรัพย์ (Total Assets)</t>
  </si>
  <si>
    <t xml:space="preserve">   เงินลงทุนในหลักทรัพย์  </t>
  </si>
  <si>
    <t xml:space="preserve">   เงินให้กู้ยืม</t>
  </si>
  <si>
    <t xml:space="preserve">   เงินลงทุนอื่น</t>
  </si>
  <si>
    <t xml:space="preserve">   เงินสดและเงินฝากกับสถาบันการเงิน  </t>
  </si>
  <si>
    <t>12.</t>
  </si>
  <si>
    <t>ประชากร (ล้านคน)
Population (Million)</t>
  </si>
  <si>
    <t xml:space="preserve">รายงานประจำปี 2558 ของสมาคมประกันชีวิตไทย
สินทรัพย์ (ราคาประเมิน) </t>
  </si>
  <si>
    <t>ตารางที่ 14.1 สินทรัพย์ของธุรกิจประกันชีวิต ปี 2558 (ราคาประเมิน)</t>
  </si>
  <si>
    <t>TABLE 14.1 ASSETS OF LIFE INSURANCE BUSINESS IN 2015 (ADMITTED)</t>
  </si>
  <si>
    <t>รายงานประจำปี 2558 ของสมาคมประกันชีวิตไทย
หนี้สินและส่วนของเจ้าของ</t>
  </si>
  <si>
    <t>ตารางที่ 15.1 หนี้สินของธุรกิจประกันชีวิต ปี 2558 (ราคาประเมิน)</t>
  </si>
  <si>
    <t>TABLE 15.1 LIABILITY OF LIFE INSURANCE BUSINESS IN 2015 (ADMITTED)</t>
  </si>
  <si>
    <t xml:space="preserve">  จำนวนเงินเอาประกันภัย
(ล้านบาท)
Sum Insured (million baht)</t>
  </si>
  <si>
    <t xml:space="preserve">   อสังหาริมทรัพย์เพื่อการลงทุน  </t>
  </si>
  <si>
    <t xml:space="preserve">   สินทรัพย์ลงทุนที่ผู้เอาประกันภัยรับความเสี่ยง  </t>
  </si>
  <si>
    <t xml:space="preserve">Remark : Yield Rate 2015  =  Net Investment Income 2015 / ((Total Investment Assets 2015 + 2014) / 2) </t>
  </si>
  <si>
    <t>รวมสินทรัพย์ลงทุน ปี 2558 (Total Investment Assets in 2015)</t>
  </si>
  <si>
    <t>16.</t>
  </si>
  <si>
    <t>สินทรัพย์
Assets</t>
  </si>
  <si>
    <t>จำนวนเงิน
Amount</t>
  </si>
  <si>
    <t>สัดส่วน
(%)</t>
  </si>
  <si>
    <t>เงินให้กู้ยืม (Loans)</t>
  </si>
  <si>
    <t>เงินลงทุนอื่น (Other  Investment)</t>
  </si>
  <si>
    <t>(Cash  and  Financial  Institution  Deposits)</t>
  </si>
  <si>
    <t>(Immovable  Assets and Operating Assets)</t>
  </si>
  <si>
    <t>เบี้ยประกันภัยค้างรับ (Uncollected  Premiums)</t>
  </si>
  <si>
    <t>รายได้จากการลงทุนค้างรับ (Accrued  Income)</t>
  </si>
  <si>
    <t xml:space="preserve">       * ใช้สำหรับสาขาของบริษัทต่างประเทศ (use for foreige brance)</t>
  </si>
  <si>
    <t xml:space="preserve">ปี                      </t>
  </si>
  <si>
    <t>สินทรัพย์รวม</t>
  </si>
  <si>
    <t>สินทรัพย์เพิ่ม</t>
  </si>
  <si>
    <t>Total Assets</t>
  </si>
  <si>
    <t>1  เงินลงทุนในหลักทรัพย์ (Security)</t>
  </si>
  <si>
    <t>Allianz Ayudhya Assurance Public Co.,Ltd.</t>
  </si>
  <si>
    <t>Thai Life Insurance Public Co.,Ltd.</t>
  </si>
  <si>
    <t>สมาคมประกันชีวิตไทย The Thai Life Assurance Association (TLAA), E-mail : tlaa@tlaa.org</t>
  </si>
  <si>
    <t>1. เบี้ยประกันภัยปีแรก (First Year Premium)</t>
  </si>
  <si>
    <t>2. เบี้ยประกันภัยปีต่อไป (Renewal Premium)</t>
  </si>
  <si>
    <t>3. เบี้ยประกันภัยจ่ายครั้งเดียว (Single Premium)</t>
  </si>
  <si>
    <t>เงินลงทุนในหลักทรัพย์ (Securities)</t>
  </si>
  <si>
    <t>อสังหาริมทรัพย์และสินทรัพย์ดำเนินงาน</t>
  </si>
  <si>
    <t>อสังหาริมทรัพย์อื่น (Other Immovable Assets)</t>
  </si>
  <si>
    <t>สินทรัพย์จากการประกันภัยต่อ (Reinsurance Asset)</t>
  </si>
  <si>
    <t>สินทรัพย์อื่น (Other Assets)</t>
  </si>
  <si>
    <t>บัญชีเดินสะพัดสำนักงานใหญ่* (Head Office Account)*</t>
  </si>
  <si>
    <t xml:space="preserve">เงินสดและเงินฝากกับสถาบันการเงิน </t>
  </si>
  <si>
    <t>ตราสารอนุพันธ์ (Derivatives)</t>
  </si>
  <si>
    <t>ค่าความนิยม (Goodwill)</t>
  </si>
  <si>
    <t>สินทรัพย์ลงทุนที่ผู้เอาประกันภัยรับความเสี่ยง</t>
  </si>
  <si>
    <t>เงินที่ต้องจ่ายตามกรมธรรม์ประกันภัยค้างจ่าย (Unpaid Losses)</t>
  </si>
  <si>
    <t xml:space="preserve">หนี้สินจากการประกันภัยต่อ </t>
  </si>
  <si>
    <t>(Amount Withheld on Reinsurance Treaties)</t>
  </si>
  <si>
    <t>เงินเบิกเกินบัญชีและเงินกู้ยืม (Loans and Bank Overdraft)</t>
  </si>
  <si>
    <t xml:space="preserve">หนี้สินจากสัญญาลงทุน     </t>
  </si>
  <si>
    <t>หนี้สินอื่นๆ (Other Liabilities)</t>
  </si>
  <si>
    <t>17.</t>
  </si>
  <si>
    <t>18.</t>
  </si>
  <si>
    <t xml:space="preserve">เงินลงทุนจากสำนักงานใหญ่*    </t>
  </si>
  <si>
    <t xml:space="preserve">ใบสำคัญแสดงสิทธิที่จะซื้อหุ้น    </t>
  </si>
  <si>
    <t xml:space="preserve">ส่วนเกิน (ต่ำกว่า) มูลค่าหุ้น    </t>
  </si>
  <si>
    <t xml:space="preserve">องค์ประกอบอื่นของส่วนของเจ้าของ    </t>
  </si>
  <si>
    <t xml:space="preserve">หุ้นทุนซื้อคืน    </t>
  </si>
  <si>
    <t>รวมหนี้สิน (Total Liabilities)</t>
  </si>
  <si>
    <t>หนี้สินภาษีเงินได้รอตัดบัญชี (Deferred Tax Liability)</t>
  </si>
  <si>
    <t>สินทรัพย์ภาษีเงินได้รอตัดบัญชี (Deferred Tax Asset)</t>
  </si>
  <si>
    <t>ทุนชำระแล้ว (paid-up share capital)</t>
  </si>
  <si>
    <t>กำไร (ขาดทุน) สะสม (Retained earnings)</t>
  </si>
  <si>
    <t>ภาษีเงินได้ค้างจ่าย (Income tax payable)</t>
  </si>
  <si>
    <t xml:space="preserve">           (Including Capital Gain (Loss))</t>
  </si>
  <si>
    <t>1.1</t>
  </si>
  <si>
    <t>1.2</t>
  </si>
  <si>
    <t>1.3</t>
  </si>
  <si>
    <t>2.4</t>
  </si>
  <si>
    <t>2.5</t>
  </si>
  <si>
    <r>
      <rPr>
        <sz val="17"/>
        <color theme="0"/>
        <rFont val="TH SarabunPSK"/>
        <family val="2"/>
      </rPr>
      <t>หมายเหตุ</t>
    </r>
    <r>
      <rPr>
        <sz val="17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</si>
  <si>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หมายเหตุ : "N/A" หมายถึง ไม่มีข้อมูลในปีนั้นๆ</t>
  </si>
  <si>
    <t>ผลิตภัณฑ์ประกันชีวิตแบบทั่วไป (Main Policy)</t>
  </si>
  <si>
    <t>สะสมทรัพย์ (Endowment)</t>
  </si>
  <si>
    <t>อื่น ๆ (Others)</t>
  </si>
  <si>
    <t>ผลิตภัณฑ์ประกันชีวิตแบบบำนาญ
(Annuity)</t>
  </si>
  <si>
    <t>ผลิตภัณฑ์ประกันชีวิตแบบยูนิตลิงค์
(Unit-Linked)</t>
  </si>
  <si>
    <t>ผลิตภัณฑ์ประกันชีวิตแบบยูนิเวอร์แซลไลฟ์
(Universal Life)</t>
  </si>
  <si>
    <t>รวมทั้งหมด (Grand Total)</t>
  </si>
  <si>
    <t>ผลิตภัณฑ์ประกันชีวิต
แบบบำนาญ (Annuity)</t>
  </si>
  <si>
    <t>ประเภทสามัญ
(Ordinary)</t>
  </si>
  <si>
    <t>รวม
(Total)</t>
  </si>
  <si>
    <t>ประเภทอุตสาหกรรม
(Industrial)</t>
  </si>
  <si>
    <t>ประเภทกลุ่ม
(Group)</t>
  </si>
  <si>
    <t>ผลิตภัณฑ์แบบบำนาญ
(Annuity)</t>
  </si>
  <si>
    <t>ผลิตภัณฑ์แบบยูนิตลิงค์
(Unit-Linked)</t>
  </si>
  <si>
    <t>ผลิตภัณฑ์แบบยูนิเวอร์แซลไลฟ์
(Universal Life)</t>
  </si>
  <si>
    <t>ผลิตภัณฑ์ประกันชีวิต (Products)</t>
  </si>
  <si>
    <t>3. เบี้ยประกันภัยจ่ายครั้งเดียว 
(หักส่งคืนแล้ว)</t>
  </si>
  <si>
    <t>รวมส่วนของเจ้าของ (Total Owner’s Equity)</t>
  </si>
  <si>
    <t xml:space="preserve">  รวมหนี้สินและส่วนของเจ้าของ</t>
  </si>
  <si>
    <t>Total Liabilities and Owner’s Equity</t>
  </si>
  <si>
    <t>รวมหนี้สินและส่วนของเจ้าของ
Liabilities  and  Owner’s Equity</t>
  </si>
  <si>
    <t xml:space="preserve">             :  ข้อมูลอุบัติเหตุและทุพพลภาพ จะรวมอยู่ใน Sheet 13.1 ข้อ 7 เงินจ่ายตามกรมธรรม์ประกันภัยที่เกิดขึ้นระหว่างปี</t>
  </si>
  <si>
    <t xml:space="preserve">             :  ข้อมูลเงินจ่ายเพื่อการประกันสุขภาพ จะรวมอยู่ใน Sheet 13.1 ข้อ 7 เงินจ่ายตามกรมธรรม์ประกันภัยที่เกิดขึ้นระหว่างปี</t>
  </si>
  <si>
    <t>หมายเหตุ  :  1. ไม่รวมข้อมูล บมจ.ไทยรีประกันชีวิต</t>
  </si>
  <si>
    <t xml:space="preserve">                2. จำนวนประชากรที่ลดลงในปี 2547 เนื่องมาจากการแก้ไขปรับปรุงทะเบียนราษฎรทั่วราชอาณาจักร ซึ่งมีชื่อเกินและซ้ำซ้อน</t>
  </si>
  <si>
    <t xml:space="preserve">                 2. The Total population in 2004 decreased because there was an adjustment in duplicated names.</t>
  </si>
  <si>
    <t>รวมหนี้สินและส่วนของเจ้าของ (Liabilities&amp;Owner’s Equity)</t>
  </si>
  <si>
    <t xml:space="preserve">   ส่วนของเจ้าของ (Owner’s Equity)</t>
  </si>
  <si>
    <t>สารบัญรายงานสถิติประจำปี  2558</t>
  </si>
  <si>
    <t>Index for Annual Statistic Report IN 2015</t>
  </si>
  <si>
    <t>Sheet</t>
  </si>
  <si>
    <t>Page</t>
  </si>
  <si>
    <t>หน้า</t>
  </si>
  <si>
    <t>T1 Po. Inforce 2014</t>
  </si>
  <si>
    <t>หัวข้อ</t>
  </si>
  <si>
    <t>Topics</t>
  </si>
  <si>
    <t>ลำดับ</t>
  </si>
  <si>
    <t>T2 Po. Increased 2015</t>
  </si>
  <si>
    <t>T2.1, 2.2, 2.3 Po. Increased</t>
  </si>
  <si>
    <t>TABLE 2.3 OTHERS IN 2015</t>
  </si>
  <si>
    <t>T3 New Bus, T8 Po. Inforce</t>
  </si>
  <si>
    <t>T4 New Bus, T5 Po. Inforce</t>
  </si>
  <si>
    <t>No.</t>
  </si>
  <si>
    <t>Companies</t>
  </si>
  <si>
    <t>บริษัท</t>
  </si>
  <si>
    <t>Code</t>
  </si>
  <si>
    <t>ตารางที่ 21 บริษัทสมาชิกสมาคมประกันชีวิตไทย</t>
  </si>
  <si>
    <t>ตารางที่ 21 บริษัทประกันชีวิตสมาคมประกันชีวิตไทย</t>
  </si>
  <si>
    <t>/ 2016</t>
  </si>
  <si>
    <t>Chubb Life Assurance Public Co.,Ltd.</t>
  </si>
  <si>
    <t>CHUBB</t>
  </si>
  <si>
    <t>/ 2017</t>
  </si>
  <si>
    <t>ค่าจ้างและค่าบำเหน็จ</t>
  </si>
  <si>
    <t>8.  สำรองประกันภัยสำหรับสัญญาประกันภัยระยะยาว
เพิ่ม (ลด) (7.2 - 7.1)</t>
  </si>
  <si>
    <t>อุบัติเหตุ / Acc
11</t>
  </si>
  <si>
    <t>สุขภาพ / Health
12</t>
  </si>
  <si>
    <t>อื่นๆ / Others
13</t>
  </si>
  <si>
    <t>AIA Co.,Ltd.</t>
  </si>
  <si>
    <t>ครบกำหนด (Maturity)</t>
  </si>
  <si>
    <t>เวนคืน (Surrender)</t>
  </si>
  <si>
    <t>ยกเลิกหรือขาดอายุ (Cancellation and Lapsation Policies)</t>
  </si>
  <si>
    <t>อัตราผลตอบแทนจากการลงทุน (Yield Rate)</t>
  </si>
  <si>
    <t>จำนวน
กรมธรรม์</t>
  </si>
  <si>
    <t xml:space="preserve">No. of 
Policies </t>
  </si>
  <si>
    <t>จำนวน
เงินเอาประกันภัย</t>
  </si>
  <si>
    <t>/ 2018</t>
  </si>
  <si>
    <t>No. of 
Policies</t>
  </si>
  <si>
    <t xml:space="preserve">No. of 
Policie </t>
  </si>
  <si>
    <t>ครบกำหนด 
(MATURITY)</t>
  </si>
  <si>
    <t>มรณกรรม 
(DEATH)</t>
  </si>
  <si>
    <t>เวนคืน 
(SURRENDER)</t>
  </si>
  <si>
    <t>ยกเลิกหรือขาดอายุ 
(CANCELLATION AND 
LAPSATION)</t>
  </si>
  <si>
    <t>จำนวน
กรมธรรม์
No. of 
Policies</t>
  </si>
  <si>
    <t>เงินเอา
ประกันภัย
Sum Insured</t>
  </si>
  <si>
    <t xml:space="preserve">  9.2  สำรองประกันภัยสำหรับสัญญาประกันภัยระยะสั้นเพิ่ม (ลด) ((ค่าที่มากกว่าระหว่าง 0 และ (9.1.2 - 2.2) - (ค่าที่มากกว่าระหว่าง 0 และ (9.1.1 - 2.1))</t>
  </si>
  <si>
    <t>/ 2019</t>
  </si>
  <si>
    <r>
      <rPr>
        <sz val="28"/>
        <color theme="0"/>
        <rFont val="TH SarabunPSK"/>
        <family val="2"/>
      </rPr>
      <t>หมายเหตุ</t>
    </r>
    <r>
      <rPr>
        <sz val="28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</si>
  <si>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/ 2020</t>
  </si>
  <si>
    <t>16.1 ตราสารหนี้ที่วัดมูลค่ายุติธรรมผ่านกำไรขาดทุนเบ็ดเสร็จอื่น</t>
  </si>
  <si>
    <t>16.7 ตราสารทุนที่วัดมูลค่ายุติธรรมผ่านกำไรขาดทุนเบ็ดเสร็จอื่น</t>
  </si>
  <si>
    <t>16.8 หนี้สินทางการเงินที่กำหนดให้วัดมูลค่าด้วยมูลค่ายุติธรรมผ่านกำไรหรือขาดทุน</t>
  </si>
  <si>
    <t>18. ส่วนแบ่งกำไร (ขาดทุน) ในบริษัทร่วมและการร่วมค้า (ภายใต้วิธีส่วนได้เสีย)</t>
  </si>
  <si>
    <t>11. หนี้สินทางการเงินอื่น</t>
  </si>
  <si>
    <t xml:space="preserve">12  บัญชีเดินสะพัดสำนักงานใหญ่*    </t>
  </si>
  <si>
    <t>21. กำไร (ขาดทุน) สุทธิจากการบัญชีป้องกันความเสี่ยง</t>
  </si>
  <si>
    <t>22.  กำไร(ขาดทุน)จากการทำสัญญาอนุพันธ์</t>
  </si>
  <si>
    <t>26.  ภาษีเงินได้นิติบุคคล</t>
  </si>
  <si>
    <t>27.  กำไร (ขาดทุน) สุทธิ (23-24)</t>
  </si>
  <si>
    <t>28.  กำไร (ขาดทุน) จากการเปลี่ยนแปลงมูลค่าเงินลงทุน</t>
  </si>
  <si>
    <t>32. กำไร (ขาดทุน) จากต้นทุนการป้องกันความเสี่ยงรอตัดบัญชี</t>
  </si>
  <si>
    <t>33. กำไร (ขาดทุน) จากการแปลงค่างบการเงินจากการดำเนินงานในต่างประเทศ</t>
  </si>
  <si>
    <t>35. กำไร (ขาดทุน) จากการเปลี่ยนแปลงในส่วนเกินทุนจากการตีราคาสินทรัพย์</t>
  </si>
  <si>
    <t>40.  องค์ประกอบอื่นของกำไรขาดทุนเบ็ดเสร็จอื่น</t>
  </si>
  <si>
    <t>41.  ภาษีเงินได้เกี่ยวกับองค์ประกอบของกำไรขาดทุนเบ็ดเสร็จอื่น</t>
  </si>
  <si>
    <t>43.  กำไรขาดทุนเบ็ดเสร็จรวมสำหรับปี (25+32)</t>
  </si>
  <si>
    <t>กรมธรรม์ประกันชีวิตที่ลดลง (Policies Decreased)</t>
  </si>
  <si>
    <t>กรมธรรม์ประกันชีวิตที่มีผลบังคับเมื่อสิ้นปี</t>
  </si>
  <si>
    <t>กรมธรรม์ประกันชีวิตที่เพิ่มขึ้น (Policies Increased)</t>
  </si>
  <si>
    <t>Share
%</t>
  </si>
  <si>
    <r>
      <t xml:space="preserve">%
+ </t>
    </r>
    <r>
      <rPr>
        <b/>
        <sz val="18"/>
        <color rgb="FFFF0000"/>
        <rFont val="TH SarabunPSK"/>
        <family val="2"/>
      </rPr>
      <t>(-)</t>
    </r>
  </si>
  <si>
    <t xml:space="preserve"> รวมหนี้สิน    </t>
  </si>
  <si>
    <t xml:space="preserve">   เงินปันผลตามกรมธรรม์ฯ</t>
  </si>
  <si>
    <t>อุบัติเหตุส่วนบุคคล
Personal Accident</t>
  </si>
  <si>
    <t>/ 2021</t>
  </si>
  <si>
    <t>KWI</t>
  </si>
  <si>
    <t>SSLI</t>
  </si>
  <si>
    <t>Rabbit</t>
  </si>
  <si>
    <t>4. รวมทั้งสิ้น</t>
  </si>
  <si>
    <t>18 สิงหาคม 2566</t>
  </si>
  <si>
    <t>August 18 th,2023</t>
  </si>
  <si>
    <t>ตารางที่ 6.3 กรมธรรม์ประกันชีวิตที่ลดลงจากกรณีเวนคืนในปี 2565</t>
  </si>
  <si>
    <t>ตารางที่ 6.5 กรมธรรม์ประกันชีวิตที่ลดลงจากกรณีอื่นๆ ในปี 2565</t>
  </si>
  <si>
    <t>2565
(2022)</t>
  </si>
  <si>
    <t>RBL</t>
  </si>
  <si>
    <t>TLife</t>
  </si>
  <si>
    <t>Tlife</t>
  </si>
  <si>
    <t>/ 2022</t>
  </si>
  <si>
    <t>TABLE 6.3 SURRENDER IN 2022</t>
  </si>
  <si>
    <t>ตารางที่ 6.4 กรมธรรม์ประกันชีวิตที่ลดลงจากกรณียกเลิกหรือขาดอายุในปี 2565</t>
  </si>
  <si>
    <t>TABLE 6.4 CANCELLATION AND LAPSATION POLICIES IN 2022</t>
  </si>
  <si>
    <t>RBl</t>
  </si>
  <si>
    <t>TABLE 6.5 OTHERS IN 2022</t>
  </si>
  <si>
    <t>T Life</t>
  </si>
  <si>
    <t xml:space="preserve">  1.1  ตัวแทนประกันชีวิตและนายหน้าประกันชีวิต</t>
  </si>
  <si>
    <t xml:space="preserve">      3.1.1.2  พนักงานและผู้บริหารตัวแทนประกันชีวิต</t>
  </si>
  <si>
    <t xml:space="preserve">      3.1.2.2  พนักงานและผู้บริหารตัวแทนประกันชีวิต</t>
  </si>
  <si>
    <t xml:space="preserve">      3.1.3.2  พนักงานและผู้บริหารตัวแทนประกันชีวิต</t>
  </si>
  <si>
    <t xml:space="preserve">  3.2  ค่าใช้จ่ายเกี่ยวกับอาคารสถานที่และอุปกรณ์</t>
  </si>
  <si>
    <t xml:space="preserve">    3.2.7  อื่น ๆ</t>
  </si>
  <si>
    <t xml:space="preserve">    3.5.5  ค่าดอกเบี้ยและค่าธรรมเนียมสถาบันการเงิน</t>
  </si>
  <si>
    <t>4.  รวมค่าใช้จ่าย (1.4+2.5+3.1.4+3.2.8+3.3+3.4+3.5.14)</t>
  </si>
  <si>
    <t>รวมสินทรัพย์ลงทุน ปี 2565 (Total Investment Assets in 2022)</t>
  </si>
  <si>
    <t>ตารางที่ 16  สถิติอัตราผลตอบแทนจากการลงทุนของธุรกิจประกันชีวิต ปี 2561 - 2565</t>
  </si>
  <si>
    <t>TABLE 16 YIELD RATE OF LIFE INSURANCE BUSINESS IN 2018 - 2022</t>
  </si>
  <si>
    <t>บมจ. ชับบ์ ไลฟ์ ประกันชีวิต</t>
  </si>
  <si>
    <t>บจ. เอ ไอ เอ</t>
  </si>
  <si>
    <t>Rabbit Life Insurance Public Co.,Ltd</t>
  </si>
  <si>
    <t>บมจ แรบบิท ประกันชีวิต</t>
  </si>
  <si>
    <t>บมจ. อลิอันซ์ อยุธยา ประกันชีวิต</t>
  </si>
  <si>
    <t>Bangkok Life Assurance Public Co., Ltd.</t>
  </si>
  <si>
    <t>บมจ. กรุงเทพประกันชีวิต</t>
  </si>
  <si>
    <t>BUI Life Insurance Public Co., Ltd.</t>
  </si>
  <si>
    <t>บมจ. บางกอกสหประกันชีวิต</t>
  </si>
  <si>
    <t>Dhipaya Life Assurance Public Co., Ltd.</t>
  </si>
  <si>
    <t>บมจ. ทิพยประกันชีวิต</t>
  </si>
  <si>
    <t>FWD Life Insurance Public Co., Ltd.</t>
  </si>
  <si>
    <t>บมจ. เอฟดับบลิวดี ประกันชีวิต</t>
  </si>
  <si>
    <t>Generali Life Assurance (Thailand) Public Co., Ltd.</t>
  </si>
  <si>
    <t>บมจ. เจนเนอราลี่ ประกันชีวิต (ไทยแลนด์)</t>
  </si>
  <si>
    <t>Krungthai – AXA Life Insurance Public Co., Ltd.</t>
  </si>
  <si>
    <t>บมจ. กรุงไทย แอกซ่า ประกันชีวิต</t>
  </si>
  <si>
    <t>KWI Insurance Public Company Limited</t>
  </si>
  <si>
    <t>บมจ. เคดับบลิวไอ ประกันชีวิต จำกัด</t>
  </si>
  <si>
    <t>Muang Thai Life Assurance Public Co., Ltd.</t>
  </si>
  <si>
    <t>บมจ. เมืองไทยประกันชีวิต</t>
  </si>
  <si>
    <t>Ocean Life Insurance Public Co., Ltd.</t>
  </si>
  <si>
    <t>บมจ. ไทยสมุทรประกันชีวิต</t>
  </si>
  <si>
    <t>Phillip Life  Assurance Co., Ltd</t>
  </si>
  <si>
    <t>บมจ. ฟิลลิปประกันชีวิต</t>
  </si>
  <si>
    <t>Prudential Life Assurance (Thailand) Public Co., Ltd.</t>
  </si>
  <si>
    <t>บมจ. พรูเด็นเชียล ประกันชีวิต (ประเทศไทย)</t>
  </si>
  <si>
    <t>Union Life Insurance Public Co., Ltd.</t>
  </si>
  <si>
    <t>บมจ. สหประกันชีวิต</t>
  </si>
  <si>
    <t>SCB Life Assurance Public Co., Ltd.</t>
  </si>
  <si>
    <t>บมจ. ไทยพาณิชย์ประกันชีวิต</t>
  </si>
  <si>
    <t>T Life  Assurance Public Co., Ltd.</t>
  </si>
  <si>
    <t>บมจ. ที ไลฟ์ ประกันชีวิต</t>
  </si>
  <si>
    <t>The South East Life Insurance Public Co., Ltd.</t>
  </si>
  <si>
    <t>บมจ. อาคเนย์ประกันชีวิต</t>
  </si>
  <si>
    <t>บมจ. ไทยประกันชีวิต</t>
  </si>
  <si>
    <t>Tokio Marine Life Insurance (Thailand) Public Co., Ltd.</t>
  </si>
  <si>
    <t>บมจ. โตเกียวมารีนประกันชีวิต (ประเทศไทย)</t>
  </si>
  <si>
    <t>Thaire Life Assurance Public Co., Ltd.</t>
  </si>
  <si>
    <t>บมจ. ไทยรีประกันชีวิต</t>
  </si>
  <si>
    <t>Table 22 Members of TLAA</t>
  </si>
  <si>
    <t>เงินสำรองประกันภัย (Life Policy Reserves)</t>
  </si>
  <si>
    <t>หนี้สินอื่นตามกรมธรรม์ประกันภัย (Due to Insureds)</t>
  </si>
  <si>
    <t>Samsung Life Insurance (Thailand) Public Co.,Ltd.</t>
  </si>
  <si>
    <t>บมจ. ซัมซุงประกันชีวิต (ประเทศไทย)</t>
  </si>
  <si>
    <t xml:space="preserve">กำไร (ขาดทุน) ก่อนหักภาษีเงินได้นิติบุคคล (Profit (Loss) before Corporate Taxes) </t>
  </si>
  <si>
    <t>สินทรัพย์ลงทุน (Investment Assets) ที่นำมาคำนวณอัตราผลตอบแทน</t>
  </si>
  <si>
    <t>สามัญ
(Ordinary)</t>
  </si>
  <si>
    <t>อุตสาหกรรม
(Industrial)</t>
  </si>
  <si>
    <t>กลุ่ม
(Group)</t>
  </si>
  <si>
    <t>แบบบำนาญ
(Annuity)</t>
  </si>
  <si>
    <t>แบบยูนิตลิงค์
(Unit-Linked)</t>
  </si>
  <si>
    <t>แบบยูนิเวอร์แซลไลฟ์
(Universal Life)</t>
  </si>
  <si>
    <t>ประกันภัยอุบัติเหตุ
ส่วนบุคคล (PA)</t>
  </si>
  <si>
    <t>อุบัติเหตุ
(Accident)</t>
  </si>
  <si>
    <t>สุขภาพ
(Health)</t>
  </si>
  <si>
    <t>อื่นๆ
(Others)</t>
  </si>
  <si>
    <t>การประกันชีวิตกรมธรรม์หลัก (Main Policy)</t>
  </si>
  <si>
    <t>สัญญาเพิ่มเติม (Riders)</t>
  </si>
  <si>
    <t>รวมเบี้ยประกันภัยรับทั้งสิ้น (Total Premiums)</t>
  </si>
  <si>
    <t>ปี
(Years)</t>
  </si>
  <si>
    <t>เบี้ยประกันภัยปีแรก (First Year Premiums)</t>
  </si>
  <si>
    <t>ปี 
(Years)</t>
  </si>
  <si>
    <t>เบี้ยประกันภัยปีต่อไป (Renewal Premiums)</t>
  </si>
  <si>
    <t>เบี้ยประกันภัยจ่ายครั้งเดียว (Single Premiums)</t>
  </si>
  <si>
    <t>บริษัท
(Companies)</t>
  </si>
  <si>
    <t>(Maturity)</t>
  </si>
  <si>
    <t>(Death)</t>
  </si>
  <si>
    <t>(Surrender)</t>
  </si>
  <si>
    <t>(Annuity)</t>
  </si>
  <si>
    <t>(Dividends)</t>
  </si>
  <si>
    <t>(Others)</t>
  </si>
  <si>
    <t>(Total)</t>
  </si>
  <si>
    <t>(Commissions &amp; 
Brokerages)</t>
  </si>
  <si>
    <t>(Underwriting
Expenses)</t>
  </si>
  <si>
    <t>(Operating
Expenses)</t>
  </si>
  <si>
    <t>รวมทั้งหมด
(Grand Total)</t>
  </si>
  <si>
    <t>ส่วนแบ่ง
(Share)</t>
  </si>
  <si>
    <t>เงินจ่ายตามกรมธรรม์ประกันภัยที่เกิดขึ้นระหว่างปี (Benefit Payments During of Year)</t>
  </si>
  <si>
    <t>ค่าใช้จ่าย (Expenses)</t>
  </si>
  <si>
    <t>รายจ่ายอื่น</t>
  </si>
  <si>
    <t>% 
+ (-)</t>
  </si>
  <si>
    <t>ค่าใช้จ่ายในการดำเนินงาน (Operating Expenses)</t>
  </si>
  <si>
    <t>เงินจ่ายตามกรมธรรม์ประกันภัย (Benefit Payments)</t>
  </si>
  <si>
    <t xml:space="preserve">ปี
(Years)                </t>
  </si>
  <si>
    <t xml:space="preserve">42. กำไรขาดทุนเบ็ดเสร็จอื่นสำหรับปี-สุทธิจากภาษี 
     (28+29+30+31+32+33+34+35+36+37+38+39+40-41)  </t>
  </si>
  <si>
    <t>31. กำไร (ขาดทุน) จากการวัดมูลค่ายุติธรรมตราสารอนุพันธ์สำหรับการป้องกัน
     ความเสี่ยงในเงินลงทุนสุทธิในหน่วยงานต่างประเทศ</t>
  </si>
  <si>
    <t>30. กำไร (ขาดทุน) จากการวัดมูลค่ายุติธรรมตราสารอนุพันธ์สำหรับการป้องกัน
     ความเสี่ยงในกระแสเงินสด</t>
  </si>
  <si>
    <t>34. ส่วนแบ่งกำไร (ขาดทุน) เบ็ดเสร็จอื่นในบริษัทร่วมและการร่วมค้า 
     (ภายใต้วิธีส่วนได้เสีย) สำหรับรายการที่จัดประเภทรายการใหม่เข้าไปไว้ในกำไร
     หรือขาดทุนในภายหลัง</t>
  </si>
  <si>
    <t>36. กำไร (ขาดทุน) จากการวัดมูลค่าเงินลงทุนในตราสารทุนด้วยมูลค่ายุติธรรม
     ผ่านกำไรขาดทุนเบ็ดเสร็จอื่น</t>
  </si>
  <si>
    <t>37. กำไร (ขาดทุน) จากหนี้สินทางการเงินที่กำหนดให้วัดมูลค่าด้วยมูลค่ายุติธรรม
     ผ่านกำไรหรือขาดทุน</t>
  </si>
  <si>
    <t>39. ส่วนแบ่งกำไร (ขาดทุน) เบ็ดเสร็จอื่นในบริษัทร่วมและการร่วมค้า 
     (ภายใต้วิธีส่วนได้เสีย) สำหรับรายการที่ไม่จัดประเภทรายการใหม่เข้าไปไว้ในกำไร
     หรือขาดทุนในภายหลัง</t>
  </si>
  <si>
    <t>38. กำไร (ขาดทุน) จากการประมาณการตามหลักคณิตศาสตร์ประกันภัยสำหรับ
     โครงการผลประโยชน์พนักงาน</t>
  </si>
  <si>
    <t>29. กำไร (ขาดทุน) จากการวัดมูลค่าเงินลงทุนในตราสารหนี้ด้วยมูลค่ายุติธรรม
     ผ่านกำไรขาดทุนเบ็ดเสร็จอื่น</t>
  </si>
  <si>
    <t>25. กำไร (ขาดทุน) ก่อนหักภาษีเงินได้นิติบุคคล 
     (16+17.1+17.2-17.3-17.4+17.5+18+19+20+21+22-23-24)</t>
  </si>
  <si>
    <t>23. เงินสมทบสำนักงานคณะกรรมการกำกับและส่งเสริมการประกอบธุรกิจประกันภัย</t>
  </si>
  <si>
    <t>24. เงินสมทบกองทุนประกันชีวิต</t>
  </si>
  <si>
    <t>19. กำไร (ขาดทุน) จากการจำหน่ายอสังหาริมทรัพย์ที่ได้รับจากการชำระหนี้</t>
  </si>
  <si>
    <t>20. กำไร (ขาดทุน) จากอัตราแลกเปลี่ยน</t>
  </si>
  <si>
    <t xml:space="preserve">17. กำไร (ขาดทุน) จากการจำหน่ายเงินลงทุน การโอนเปลี่ยนประเภทเงินลงทุน 
     การขาดทุนจากการด้อยค่าของสินทรัพย์ และการตีราคาเงินลงทุน 
     (17.1+17.2-17.3-17.4+17.5) </t>
  </si>
  <si>
    <t xml:space="preserve">     17.4 ขาดทุนจากการด้อยค่าของสินทรัพย์ทางการเงิน</t>
  </si>
  <si>
    <t xml:space="preserve">     17.5 กำไร (ขาดทุน) จากการปรับมูลค่ายุติธรรมของเครื่องมือทางการเงิน</t>
  </si>
  <si>
    <t xml:space="preserve">     17.3 ผลขาดทุนด้านเครดิตที่คาดว่าจะเกิดขึ้น</t>
  </si>
  <si>
    <t xml:space="preserve">     17.2 กำไร (ขาดทุน) จากการโอนเปลี่ยนประเภทเงินลงทุน</t>
  </si>
  <si>
    <t xml:space="preserve">     17.1 กำไร (ขาดทุน) จากการจำหน่ายเงินลงทุนรับรู้เข้ากำไรขาดทุน</t>
  </si>
  <si>
    <t>16. กำไร (ขาดทุน) จากการดำเนินงาน (13+14-15)</t>
  </si>
  <si>
    <t>13. กำไร (ขาดทุน) จากการรับประกันภัย (4-12)</t>
  </si>
  <si>
    <t>14. รายได้อื่น</t>
  </si>
  <si>
    <t>15. ค่าใช้จ่ายอื่น</t>
  </si>
  <si>
    <t>11. ค่าใช้จ่ายในการดำเนินงาน</t>
  </si>
  <si>
    <t>12. รวม (5+6+7+8+9+10+11)</t>
  </si>
  <si>
    <t>10. ค่าใช้จ่ายในการรับประกันภัยอื่น</t>
  </si>
  <si>
    <t>8. ค่าสินไหมทดแทนที่เกิดขึ้นระหว่างปี</t>
  </si>
  <si>
    <t>9. ค่าจ้างและค่าบำเหน็จ</t>
  </si>
  <si>
    <t>6. สำรองความเสี่ยงภัยที่ยังไม่สิ้นสุดเพิ่ม (ลด)</t>
  </si>
  <si>
    <t>7. เงินจ่ายตามกรมธรรม์ประกันภัยที่เกิดขึ้นระหว่างปี</t>
  </si>
  <si>
    <t>5. สำรองประกันภัยสำหรับสัญญาประกันภัยระยะยาวเพิ่ม (ลด)</t>
  </si>
  <si>
    <t>1. เบี้ยประกันภัยที่ถือเป็นรายได้</t>
  </si>
  <si>
    <t>2. รายได้ค่าจ้างและค่าบำเหน็จ</t>
  </si>
  <si>
    <t>3. รายได้จากการลงทุนสุทธิ</t>
  </si>
  <si>
    <t>4. รวม (1+2+3)</t>
  </si>
  <si>
    <t>บริษัท (Companies)</t>
  </si>
  <si>
    <t xml:space="preserve">  2.1  ค่าตรวจสอบและรายงานสำหรับการพิจารณา
        การรับประกันภัย</t>
  </si>
  <si>
    <t xml:space="preserve">    3.5.13  ค่าใช้จ่ายที่สำนักงานใหญ่เฉลี่ยจากสำนัก
              งานสาขา*</t>
  </si>
  <si>
    <t xml:space="preserve">    1.1.1  รัฐบาลหรือธนาคารกลาง รวมถึงรัฐบาลไทย ธปท. รัฐวิสาหกิจไทย รวม
             ถึงองค์กรที่จัดตั้งโดยกฎหมายพิเศษ โดยมีกระทรวงการคลังค้ำประกัน 
             ในสกุลเงินบาท</t>
  </si>
  <si>
    <t xml:space="preserve">    1.1.2  รัฐบาลหรือธนาคารกลาง รวมถึงรัฐบาลไทย ธปท. รัฐวิสาหกิจไทย รวม
             ถึงองค์กรที่จัดตั้งโดยกฎหมายพิเศษ โดยมีกระทรวงการคลังค้ำประกัน 
            ในสกุลเงินต่างประเทศ </t>
  </si>
  <si>
    <t xml:space="preserve">    1.1.3  รัฐวิสาหกิจ รวมถึงองค์กรที่จัดตั้งโดยกฎหมายพิเศษ องค์กรของรัฐ 
             องค์กรปกครองส่วนท้องถิ่นของประเทศไทยที่ไม่ค้ำประกันโดยกระทรวง
             การคลัง (ในสกุลเงินบาท) </t>
  </si>
  <si>
    <t xml:space="preserve">    1.1.4  รัฐวิสาหกิจ รวมถึงองค์กรที่จัดตั้งโดยกฎหมายพิเศษ องค์กรของรัฐ 
             องค์กรปกครองส่วนท้องถิ่นของประเทศไทยที่ไม่ค้ำประกันโดยกระทรวง
             การคลัง (ในสกุลเงินต่างประเทศ) รวมถึงรัฐวิสาหกิจต่างประเทศ 
             (ในสกุลเงินตราใดๆ) </t>
  </si>
  <si>
    <t xml:space="preserve">    1.2.1  ตราสารทุนที่จดทะเบียนในตลาดหลักทรัพย์แห่งประเทศไทย 
             ตลาดหลักทรัพย์ เอ็ม เอ ไอ</t>
  </si>
  <si>
    <t xml:space="preserve">    1.2.2  ตราสารทุนที่จดทะเบียนในตลาดหลักทรัพย์อื่น และอยู่ในดัชนี
             ตลาดหลักทรัพย์ตามที่กำหนด</t>
  </si>
  <si>
    <t xml:space="preserve">    1.2.4  เงินลงทุนในบริษัทย่อยและบริษัทร่วมที่ได้รับอนุญาตให้ประกอบธุรกิจ
             ประกันชีวิตตามกฏหมายว่าด้วยการประกันชีวิต และเงินลงทุนในบริษัท
             ย่อยและบริษัทร่วมที่ได้รับอนุญาตให้ประกอบธุรกิจประกันวินาศภัย
             ตามกฏหมายว่าด้วยการประกันวินาศภัย</t>
  </si>
  <si>
    <t xml:space="preserve">  7.1 เงินวางไว้จากการประกันภัยต่อ  </t>
  </si>
  <si>
    <t xml:space="preserve">  7.2 เงินค้างรับเกี่ยวกับการประกันภัยต่อ  </t>
  </si>
  <si>
    <t xml:space="preserve">  7.3 สำรองประกันภัยส่วนที่เรียกคืนจากการประกันภัยต่อที่รวมค่าเผื่อความผันผวน**  </t>
  </si>
  <si>
    <t>16.9 การประมาณการตามหลักคณิตศาสตร์ประกันภัยสำหรับโครงการผลประโยชน์พนักงาน</t>
  </si>
  <si>
    <t>16.10 องค์ประกอบอื่นของกำไรขาดทุนเบ็ดเสร็จอื่น</t>
  </si>
  <si>
    <t>16.11 ภาษีเงินได้เกี่ยวกับองค์ประกอบของกำไรขาดทุนเบ็ดเสร็จอื่น</t>
  </si>
  <si>
    <t>16.12 อื่นๆ</t>
  </si>
  <si>
    <t>16.4 ต้นทุนการป้องกันความเสี่ยงรอตัดบัญชี</t>
  </si>
  <si>
    <t>16.5 ส่วนแบ่งกำไร (ขาดทุน) เบ็ดเสร็จอื่นในบริษัทร่วมและการร่วมค้า</t>
  </si>
  <si>
    <t>16.6 ส่วนเกินทุนจากการตีราคาสินทรัพย์</t>
  </si>
  <si>
    <t xml:space="preserve">       17.1  จัดสรรแล้ว  </t>
  </si>
  <si>
    <t xml:space="preserve">       17.2  ยังไม่ได้จัดสรร  </t>
  </si>
  <si>
    <t xml:space="preserve">18 หุ้นทุนซื้อคืน    </t>
  </si>
  <si>
    <t xml:space="preserve">     รวมส่วนของเจ้าของ    </t>
  </si>
  <si>
    <t xml:space="preserve">     รวมหนี้สินและส่วนของเจ้าของ    </t>
  </si>
  <si>
    <t>16.2 การป้องกันความเสี่ยงในกระแสเงินสด</t>
  </si>
  <si>
    <t>16.3 การแปลงค่างบการเงินจากการดำเนินงานในต่างประเทศ</t>
  </si>
  <si>
    <t xml:space="preserve">13 เงินลงทุนจากสำนักงานใหญ่*    </t>
  </si>
  <si>
    <t xml:space="preserve">14 ใบสำคัญแสดงสิทธิที่จะซื้อหุ้น    </t>
  </si>
  <si>
    <t xml:space="preserve">15 ส่วนเกิน (ต่ำกว่า) มูลค่าหุ้น    </t>
  </si>
  <si>
    <t>16 องค์ประกอบอื่นของส่วนของเจ้าของ 
     (16.1+16.2+16.3+16.4+16.5+16.7+16.8+16.9+16.10-16.11+16.12)</t>
  </si>
  <si>
    <t xml:space="preserve">  12.1 หุ้นสามัญที่ออกและชำระแล้ว  </t>
  </si>
  <si>
    <t xml:space="preserve">  12.2 หุ้นบุริมสิทธิที่ไม่สามารถไถ่ถอนได้ ชนิดไม่สะสมเงินปันผล   </t>
  </si>
  <si>
    <t xml:space="preserve">  12.3 หุ้นบุริมสิทธิที่ไม่สามารถไถ่ถอนได้ ชนิดสะสมเงินปันผล   </t>
  </si>
  <si>
    <t>สินทรัพย์ลงทุน
(Investment Assets)</t>
  </si>
  <si>
    <t>รายได้สุทธิจากการลงทุนสุทธิ
(Net Investment Income)</t>
  </si>
  <si>
    <t>อัตราผลตอบแทนจากการลงทุน
(Yield Rate)</t>
  </si>
  <si>
    <t>(Years)</t>
  </si>
  <si>
    <t>(Total Assets)</t>
  </si>
  <si>
    <t>(Assets Increased)</t>
  </si>
  <si>
    <r>
      <t>% 
+</t>
    </r>
    <r>
      <rPr>
        <sz val="16"/>
        <color rgb="FFFF0000"/>
        <rFont val="TH SarabunPSK"/>
        <family val="2"/>
      </rPr>
      <t xml:space="preserve"> (-)</t>
    </r>
  </si>
  <si>
    <t>(Items)</t>
  </si>
  <si>
    <t>จำนวนกรมธรรม์ประกันภัย
(Number of  Policies)</t>
  </si>
  <si>
    <r>
      <t xml:space="preserve"> % + </t>
    </r>
    <r>
      <rPr>
        <b/>
        <sz val="28"/>
        <color rgb="FFFF0000"/>
        <rFont val="TH SarabunPSK"/>
        <family val="2"/>
      </rPr>
      <t>(-)</t>
    </r>
  </si>
  <si>
    <t>(No.)</t>
  </si>
  <si>
    <r>
      <t xml:space="preserve"> % + </t>
    </r>
    <r>
      <rPr>
        <b/>
        <sz val="26"/>
        <color rgb="FFFF0000"/>
        <rFont val="TH SarabunPSK"/>
        <family val="2"/>
      </rPr>
      <t>(-)</t>
    </r>
  </si>
  <si>
    <t>อัตราการ
เปลี่ยนแปลง
(Growth)</t>
  </si>
  <si>
    <t>อัตราการเปลี่ยนแปลง
(Growth)</t>
  </si>
  <si>
    <t>บริษัท 
(Companies)</t>
  </si>
  <si>
    <t>จำนวนกรมธรรม์</t>
  </si>
  <si>
    <t>จำนวนเงินเอาประกันภัย</t>
  </si>
  <si>
    <t>(No. of Policies)</t>
  </si>
  <si>
    <t>(Sum Insured)</t>
  </si>
  <si>
    <t>SE LIFE</t>
  </si>
  <si>
    <t>สารบัญรายงานสถิติประจำปี 2566</t>
  </si>
  <si>
    <t>ตารางที่ 2 กรมธรรม์ประกันชีวิตที่เพิ่มขึ้นในปี 2566</t>
  </si>
  <si>
    <t>ตารางที่ 2.1 กรมธรรม์ประกันชีวิตที่ทำใหม่ในปี 2566</t>
  </si>
  <si>
    <t>ตารางที่ 2.2 กรมธรรม์ประกันชีวิตที่ต่ออายุใหม่ในปี 2566</t>
  </si>
  <si>
    <t>ตารางที่ 2.3  กรมธรรม์ประกันชีวิตที่เพิ่มขึ้นจากกรณีอื่นๆ ในปี 2566</t>
  </si>
  <si>
    <t>ตารางที่ 3 สถิติกรมธรรม์ประกันชีวิตรายใหม่ ระหว่างปี 2560-2566</t>
  </si>
  <si>
    <t>ตารางที่ 4 กรมธรรม์ประกันชีวิตรายใหม่ในปี 2566</t>
  </si>
  <si>
    <t>ตารางที่ 5 กรมธรรม์ประกันชีวิตที่มีผลบังคับเมื่อสิ้นปี 2566</t>
  </si>
  <si>
    <t>ตารางที่ 6 กรมธรรม์ประกันชีวิตที่ลดลง ในปี 2566</t>
  </si>
  <si>
    <t>ตารางที่ 6.1 กรมธรรม์ประกันชีวิตที่ลดลงจากกรณีครบกำหนด ในปี 2566</t>
  </si>
  <si>
    <t>ตารางที่ 6.2 กรมธรรม์ประกันชีวิตที่ลดลงจากกรณีมรณกรรม ในปี 2566</t>
  </si>
  <si>
    <t>ตารางที่ 6.3 กรมธรรม์ประกันชีวิตที่ลดลงจากกรณีเวนคืนในปี 2566</t>
  </si>
  <si>
    <t>ตารางที่ 6.4 กรมธรรม์ประกันชีวิตที่ลดลงจากกรณียกเลิกหรือขาดอายุ ในปี 2566</t>
  </si>
  <si>
    <t>ตารางที่ 6.5 กรมธรรม์ประกันชีวิตที่ลดลงจากกรณีอื่นๆ ในปี 2566</t>
  </si>
  <si>
    <t>ตารางที่ 7 กรมธรรม์ประกันชีวิตที่มีผลบังคับเมื่อสิ้นปี 2566</t>
  </si>
  <si>
    <t>ตารางที่ 8 สถิติกรมธรรม์ประกันชีวิตที่มีผลบังคับเมื่อสิ้นปี 2560-2566 (ก่อนการประกันภัยต่อ)</t>
  </si>
  <si>
    <t>ตารางที่ 9  สถิติกรมธรรม์ประกันชีวิตที่ลดลง ในปี 2566</t>
  </si>
  <si>
    <t>ตารางที่ 10 เบี้ยประกันภัยรับสุทธิ ปี 2566</t>
  </si>
  <si>
    <t>ตารางที่ 10.1 เบี้ยประกันภัยรับสุทธิ (รวมทุกประเภท) ปี 2566</t>
  </si>
  <si>
    <t>ตารางที่ 10.2 เบี้ยประกันภัยรับสุทธิ (กรมธรรม์ประกันชีวิตหลัก) ปี 2566</t>
  </si>
  <si>
    <t>ตารางที่ 10.3 เบี้ยประกันภัยรับสุทธิ (ประเภทสามัญ) ปี 2566</t>
  </si>
  <si>
    <t>ตารางที่ 10.4 เบี้ยประกันภัยรับสุทธิ (ประเภทอุตสาหกรรม) ปี 2566</t>
  </si>
  <si>
    <t>ตารางที่ 10.5 เบี้ยประกันภัยรับสุทธิ (ประเภทกลุ่ม) ปี 2566</t>
  </si>
  <si>
    <t>ตารางที่ 10.6 เบี้ยประกันภัยรับสุทธิ ผลิตภัณฑ์ประกันชีวิตแบบบำนาญ ปี 2566</t>
  </si>
  <si>
    <t>ตารางที่ 10.7 เบี้ยประกันภัยรับสุทธิ ผลิตภัณฑ์ประกันชีวิตแบบยูนิตลิงค์ ปี 2566</t>
  </si>
  <si>
    <t>ตารางที่ 10.8 เบี้ยประกันภัยรับสุทธิ ผลิตภัณฑ์ประกันชีวิตแบบยูนิเวอร์แซลไลฟ์ ปี 2566</t>
  </si>
  <si>
    <t>ตารางที่ 10.9 เบี้ยประกันภัยรับสุทธิ (อุบัติเหตุส่วนบุคคล) ปี 2566</t>
  </si>
  <si>
    <t>ตารางที่ 10.10 เบี้ยประกันภัยรับสุทธิ สัญญาเพิ่มเติม ปี 2566</t>
  </si>
  <si>
    <t>ตารางที่ 10.11 เบี้ยประกันภัยรับสุทธิ สัญญาเพิ่มเติม (อุบัติเหตุ) ปี 2566</t>
  </si>
  <si>
    <t>ตารางที่ 10.12 เบี้ยประกันภัยรับสุทธิ สัญญาเพิ่มเติม (สุขภาพ) ปี 2566</t>
  </si>
  <si>
    <t>ตารางที่ 10.13 เบี้ยประกันภัยรับสุทธิ สัญญาเพิ่มเติม (อื่นๆ) ปี 2566</t>
  </si>
  <si>
    <t>ตารางที่ 11 สถิติเบี้ยประกันภัยรับสุทธิ ระหว่างปี 2560-2566</t>
  </si>
  <si>
    <t>ตารางที่ 11.1 สถิติเบี้ยประกันภัยรับสุทธิ (เบี้ยประกันภัยปีแรก) ระหว่างปี 2561 - 2566</t>
  </si>
  <si>
    <t>ตารางที่ 11.2 สถิติเบี้ยประกันภัยรับสุทธิ (เบี้ยประกันภัยปีต่ออายุ) ระหว่างปี 2561 - 2566</t>
  </si>
  <si>
    <t>ตารางที่ 11.3 สถิติเบี้ยประกันภัยรับสุทธิ (เบี้ยประกันภัยจ่ายครั้งเดียว) ระหว่างปี 2561 - 2566</t>
  </si>
  <si>
    <t>ตารางที่ 12 จำนวนเงินที่จ่ายตามกรมธรรม์ประกันภัย และค่าใช้จ่ายในการดำเนินธุรกิจประกันชีวิต ปี 2566</t>
  </si>
  <si>
    <t>ตารางที่ 12.1 สถิติจำนวนเงินที่จ่ายตามกรมธรรม์ประกันภัย และค่าใช้จ่ายในการดำเนินธุรกิจประกันชีวิต ปี 2561 - 2566</t>
  </si>
  <si>
    <t>ตารางที่ 13 กำไร (ขาดทุน) จากการรับประกันภัย ปี 2566</t>
  </si>
  <si>
    <t>ตารางที่ 13.1 ผลการดำเนินงาน ปี 2566</t>
  </si>
  <si>
    <t>ตารางที่ 13.2 รายละเอียดค่าใช้จ่าย ปี 2566</t>
  </si>
  <si>
    <t>ตารางที่ 14 สินทรัพย์ของธุรกิจประกันชีวิต ปี 2566 (ราคาประเมิน)</t>
  </si>
  <si>
    <t>ตารางที่ 15 สินทรัพย์ หนี้สิน และเงินกองทุนของธุรกิจประกันชีวิต ปี 2566  (ราคาประเมิน)</t>
  </si>
  <si>
    <t>ตารางที่ 16  สถิติอัตราผลตอบแทนจากการลงทุนของธุรกิจประกันชีวิต ปี 2561 - 2566</t>
  </si>
  <si>
    <t>ตารางที่ 17  สถิติสินทรัพย์รวมของธุรกิจประกันชีวิต ปี 2560 - 2566</t>
  </si>
  <si>
    <t>ตารางที่ 18 ตารางที่ 18 หนี้สินของธุรกิจประกันชีวิต ปี 2566 (ราคาประเมิน)</t>
  </si>
  <si>
    <t>ตารางที่ 19 สถิติตัวแทนประกันชีวิต ระหว่างปี 2561 - 2566</t>
  </si>
  <si>
    <t>ตารางที่ 20 สถิตินายหน้าประกันชีวิตประเภทบุคคลธรรมดา ระหว่างปี 2561 - 2566</t>
  </si>
  <si>
    <t>ตารางที่ 1 กรมธรรม์ประกันชีวิตที่มีผลบังคับเมื่อสิ้นปีก่อน (ปี 2565)</t>
  </si>
  <si>
    <t>ข้อสนเทศธุรกิจประกันชีวิต ปี 2566</t>
  </si>
  <si>
    <t>INFORMATION OF LIFE INSURANCE BUSINESS IN 2023</t>
  </si>
  <si>
    <t>2566
(2023)</t>
  </si>
  <si>
    <t>TABLE 1 POLICIES IN FORCE AT THE END OF YEAR 2022</t>
  </si>
  <si>
    <t>Index for Annual Statistic Report IN 2023</t>
  </si>
  <si>
    <t>TABLE 2 POLICIES INCREASED IN 2023</t>
  </si>
  <si>
    <t>TABLE 2.1 NEW BUSINESS IN 2023</t>
  </si>
  <si>
    <t>TABLE 2.2 REINSTATEMENT POLICIES IN 2023</t>
  </si>
  <si>
    <t>ตารางที่ 2.3 กรมธรรม์ประกันชีวิตที่เพิ่มขึ้นจากกรณีอื่นๆ ในปี 2566</t>
  </si>
  <si>
    <t>TABLE 2.3 OTHERS IN 2023</t>
  </si>
  <si>
    <t>ตารางที่ 8 สถิติกรมธรรม์ประกันชีวิตที่มีผลบังคับเมื่อสิ้นปี 2561 - 2566 (ก่อนการประกันภัยต่อ)</t>
  </si>
  <si>
    <t>TABLE 8 POLICIES IN FORCE AT THE END OF YEAR 2018 - 2023 (BEFORE REINSURANCE)</t>
  </si>
  <si>
    <t>/ 2023</t>
  </si>
  <si>
    <t>.</t>
  </si>
  <si>
    <t>ตารางที่ 11 สถิติเบี้ยประกันภัยรับสุทธิ ระหว่างปี 2561 - 2566</t>
  </si>
  <si>
    <t>TABLE 11 NET WRITTEN PREMIUMS DURING THE YEAR 2018 - 2023</t>
  </si>
  <si>
    <t>TABLE 11.1 NET WRITTEN PREMIUMS (First Year Premium) DURING THE YEAR 2018 - 2023</t>
  </si>
  <si>
    <t>TABLE 11.2 NET WRITTEN PREMIUMS (Renewal Premium) DURING THE YEAR 2018 - 2023</t>
  </si>
  <si>
    <t>TABLE 11.3 NET WRITTEN PREMIUMS (Single Premium) DURING THE YEAR 2018 - 2023</t>
  </si>
  <si>
    <t>TABLE 12 BENEFIT PAYMENTS INCURRED AND OPERATING EXPENSES IN 2023</t>
  </si>
  <si>
    <t>ตารางที่ 12.1  สถิติจำนวนเงินที่จ่ายตามกรมธรรม์ประกันภัย และค่าใช้จ่ายในการดำเนินธุรกิจประกันชีวิต ปี 2561 - 2566</t>
  </si>
  <si>
    <t>TABLE  12.1   BENEFIT PAYMENTS INCURRED AND OPERATING EXPENSES IN 2018 - 2023</t>
  </si>
  <si>
    <t>TABLE 13 PROFIT AND LOSS IN 2023</t>
  </si>
  <si>
    <t>TABLE 13.1 OVERALL OPERATION IN 2023</t>
  </si>
  <si>
    <t>รวมสินทรัพย์ลงทุน ปี 2566 (Total Investment Assets in 2023)</t>
  </si>
  <si>
    <t>ตารางที่ 17 สถิติสินทรัพย์รวมของธุรกิจประกันชีวิต ปี 2561 - 2566</t>
  </si>
  <si>
    <t>TABLE 17 TOTAL ASSETS OF LIFE INSURANCE BUSINESS IN 2018 - 2023</t>
  </si>
  <si>
    <t>ตารางที่ 15 หนี้สินของธุรกิจประกันชีวิต ปี 2566 (ราคาประเมิน)</t>
  </si>
  <si>
    <t>TABLE 15 LIABILITY OF LIFE INSURANCE BUSINESS IN 2023 (ADMITTED)</t>
  </si>
  <si>
    <t>TABLE 14 ASSETS OF LIFE INSURANCE BUSINESS IN 2023 (ADMITTED)</t>
  </si>
  <si>
    <t>TABLE 13.2 OPERATING EXPENSES IN 2023</t>
  </si>
  <si>
    <t>ตารางที่ 18 สินทรัพย์ หนี้สิน และเงินกองทุนของธุรกิจประกันชีวิต ปี 2566  (ราคาประเมิน)</t>
  </si>
  <si>
    <t>TABLE 18 ASSETS LIABILITIES AND CAPITAL FUNDS OF LIFE INSURANCE BUSINESS IN 2023 (ADMITTED)</t>
  </si>
  <si>
    <t>TABLE 19 LIFE INSURANCE AGENTS DURING THE YEAR 2018 - 2023</t>
  </si>
  <si>
    <t>TABLE 20 LIFE INSURANCE INDIVIDUAL BROKERS DURING THE YEAR 2018 - 2023</t>
  </si>
  <si>
    <t>TABLE 4 NEW BUSINESS DURING THE YEAR 2023</t>
  </si>
  <si>
    <t>TABLE 5 POLICIES IN FORCE AT THE END OF YEAR 2023</t>
  </si>
  <si>
    <t>ตารางที่ 3 สถิติกรมธรรม์ประกันชีวิตรายใหม่ ระหว่างปี 2561 - 2566</t>
  </si>
  <si>
    <t>TABLE 3 NEW BUSINESS DURING THE YEAR 2018 - 2023</t>
  </si>
  <si>
    <t>ตารางที่ 6 กรมธรรม์ประกันชีวิตที่ลดลงในปี 2566</t>
  </si>
  <si>
    <t>TABLE 6 POLICIES DECREASED IN 2023</t>
  </si>
  <si>
    <t>ตารางที่ 6.1 กรมธรรม์ประกันชีวิตที่ลดลงจากกรณีครบกำหนดในปี 2566</t>
  </si>
  <si>
    <t>TABLE 6.1 MATURITY IN 2023</t>
  </si>
  <si>
    <t>ตารางที่ 6.2 กรมธรรม์ประกันชีวิตที่ลดลงจากกรณีมรณกรรมในปี 2566</t>
  </si>
  <si>
    <t>TABLE 6.2 DEATH IN 2023</t>
  </si>
  <si>
    <t>TABLE 7 POLICIES IN FORCE AT THE END OF YEAR 2023</t>
  </si>
  <si>
    <t>ตารางที่ 9 สถิติกรมธรรม์ประกันชีวิตที่ลดลงในปี 2566</t>
  </si>
  <si>
    <t>TABLE 9 TPYE OF POLICIES DECREASED IN 2023</t>
  </si>
  <si>
    <t>TABLE 10 NET WRITTEN PREMIUMS IN 2023</t>
  </si>
  <si>
    <t>TABLE 10.1 NET WRITTEN PREMIUMS (ALL TYPS) IN 2023</t>
  </si>
  <si>
    <t>TABLE 10.2 NET WRITTEN PREMIUMS (Main Policy) IN 2023</t>
  </si>
  <si>
    <t>TABLE 10.3 NET WRITTEN PREMIUMS (ORDINARY) IN 2023</t>
  </si>
  <si>
    <t>TABLE 10.4 NET WRITTEN PREMIUMS (INDUSTRIAL) IN 2023</t>
  </si>
  <si>
    <t>TABLE 10.5 NET WRITTEN PREMIUMS (GROUP) IN 2023</t>
  </si>
  <si>
    <t>TABLE 10.6 NET WRITTEN PREMIUMS (Annuity) IN 2023</t>
  </si>
  <si>
    <t>TABLE 10.7 NET WRITTEN PREMIUMS (Unit-Linked) IN 2023</t>
  </si>
  <si>
    <t>TABLE 10.8 NET WRITTEN PREMIUMS (Universal Life) IN 2023</t>
  </si>
  <si>
    <t>TABLE 10.9 NET WRITTEN PREMIUMS (PERSONAL ACCIDENT) IN 2023</t>
  </si>
  <si>
    <t>TABLE 10.10 NET WRITTEN PREMIUMS RIDER IN 2023</t>
  </si>
  <si>
    <t>TABLE 10.11 NET WRITTEN PREMIUMS RIDER (ACCIDENT) IN 2023</t>
  </si>
  <si>
    <t>TABLE 10.12 NET WRITTEN PREMIUMS RIDER (HEALTH) IN 2023</t>
  </si>
  <si>
    <t>TABLE 10.13 NET WRITTEN PREMIUMS RIDER (OTHERS) IN 2023</t>
  </si>
  <si>
    <t xml:space="preserve">Remark : Yield Rate 2023  =  Net Investment Income 2023 + Capital Gain (Loss) / ((Total Investment Assets 2023+2022 ) /2)  </t>
  </si>
  <si>
    <t xml:space="preserve">Remark : Yield Rate 2023  =  Net Investment Income 2022 / ((Total Investment Assets 2023+2022) / 2) </t>
  </si>
  <si>
    <t xml:space="preserve">Remark : สูตร 1  Yield Rate 2023  =  (Net Investment Income 2023 + Capital Gain (Loss)) / ((Total Investment Assets 2023+2022 ) /2) </t>
  </si>
  <si>
    <t xml:space="preserve">Remark : สูตร 2  Yield Rate 2023  =  Net Investment Income 2023 / ((Total Investment Assets 2023+2022 ) /2)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</si>
</sst>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43" formatCode="_-* #,##0.00_-;\-* #,##0.00_-;_-* &quot;-&quot;??_-;_-@_-"/>
    <numFmt numFmtId="187" formatCode="_(* #,##0.00_);_(* \(#,##0.00\);_(* &quot;-&quot;??_);_(@_)"/>
    <numFmt numFmtId="188" formatCode="#,##0.00_);\(#,##0.00\);&quot;-&quot;??_)"/>
    <numFmt numFmtId="189" formatCode="0."/>
    <numFmt numFmtId="190" formatCode="_(* #,##0_);_(* \(#,##0\);_(* &quot;-&quot;??_);_(@_)"/>
    <numFmt numFmtId="191" formatCode="0.0"/>
    <numFmt numFmtId="192" formatCode="General_)"/>
    <numFmt numFmtId="193" formatCode="#,##0;\(#,##0\);&quot;-&quot;"/>
    <numFmt numFmtId="194" formatCode="#,##0.00;\(#,##0.00\);&quot;-&quot;"/>
    <numFmt numFmtId="195" formatCode="#,##0.00_);\(#,##0.00\);&quot;-&quot;"/>
    <numFmt numFmtId="196" formatCode="#,##0.00\ \ \ ;\(#,##0.00\)\ \ ;&quot;-   &quot;"/>
    <numFmt numFmtId="197" formatCode="#,##0\ \ \ ;\(#,##0\)\ \ ;&quot;-   &quot;"/>
    <numFmt numFmtId="198" formatCode="#,##0\ \ \ \ ;\(#,##0\)\ \ \ ;&quot;-    &quot;"/>
    <numFmt numFmtId="199" formatCode="#,##0\ \ \ \ \ \ ;\(#,##0\)\ \ \ \ \ ;&quot;-      &quot;"/>
    <numFmt numFmtId="200" formatCode="#,##0\ \ \ \ \ ;\(#,##0\)\ \ \ \ ;&quot;-     &quot;"/>
    <numFmt numFmtId="201" formatCode="#,##0.000\ \ \ ;\(#,##0.000\)\ \ ;&quot;-   &quot;"/>
    <numFmt numFmtId="202" formatCode="#,##0.00\ ;\(#,##0.00\);&quot;- &quot;"/>
    <numFmt numFmtId="203" formatCode="#,##0.000;\(#,##0.000\);&quot;-&quot;"/>
    <numFmt numFmtId="204" formatCode="#,##0_);\(#,##0\);&quot;-&quot;"/>
    <numFmt numFmtId="205" formatCode="#,##0\ ;\(#,##0\);&quot;- &quot;"/>
    <numFmt numFmtId="206" formatCode="#,##0\ \ ;\(#,##0\)\ ;&quot;-  &quot;"/>
    <numFmt numFmtId="207" formatCode="#,##0\ \ ;\(#,##0\);\ &quot;-  &quot;"/>
    <numFmt numFmtId="208" formatCode="#,##0\ \ \ ;\(#,##0\);\ \ &quot;-   &quot;"/>
    <numFmt numFmtId="209" formatCode="#,##0.00\ \ \ ;\(#,##0.00\);\ \ &quot;-   &quot;"/>
    <numFmt numFmtId="210" formatCode="#,##0.000000;[Red]#,##0.000000"/>
    <numFmt numFmtId="211" formatCode="#,##0\ \ \ \ \ \ \ ;\(#,##0\)\ \ \ \ \ \ ;&quot;-       &quot;"/>
    <numFmt numFmtId="212" formatCode="#,##0.0000_);\(#,##0.0000\);&quot;-&quot;"/>
    <numFmt numFmtId="213" formatCode="#,##0.0000;\(#,##0.0000\);&quot;-&quot;"/>
    <numFmt numFmtId="214" formatCode="&quot;N/A&quot;"/>
    <numFmt numFmtId="215" formatCode="#,##0.000000;\(#,##0.000000\);&quot;-&quot;"/>
    <numFmt numFmtId="216" formatCode="0.00_);[Red]\(0.00\)"/>
    <numFmt numFmtId="217" formatCode="#,##0.0_);[Red]\(#,##0.0\)"/>
    <numFmt numFmtId="218" formatCode="_(* #,##0.0_);_(* \(#,##0.0\);_(* &quot;-&quot;??_);_(@_)"/>
    <numFmt numFmtId="219" formatCode="#,##0.0"/>
    <numFmt numFmtId="220" formatCode="_(* #,##0.0000_);_(* \(#,##0.0000\);_(* &quot;-&quot;??_);_(@_)"/>
    <numFmt numFmtId="221" formatCode="#,##0.00_ ;[Red]\-#,##0.00\ "/>
    <numFmt numFmtId="222" formatCode="_(* #,##0_);_(* \(#,##0\);_(* &quot;-&quot;_);_(@_)"/>
    <numFmt numFmtId="223" formatCode="#,##0.00_);[Red]\(#,##0.00\)"/>
  </numFmts>
  <fonts count="1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2"/>
      <name val="CordiaUPC"/>
      <family val="2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0"/>
      <name val="MS Sans Serif"/>
      <family val="2"/>
      <charset val="222"/>
    </font>
    <font>
      <sz val="14"/>
      <name val="AngsanaUPC"/>
      <family val="1"/>
    </font>
    <font>
      <sz val="14"/>
      <name val="CordiaUPC"/>
      <family val="2"/>
      <charset val="222"/>
    </font>
    <font>
      <b/>
      <sz val="60"/>
      <name val="CordiaUPC"/>
      <family val="2"/>
      <charset val="222"/>
    </font>
    <font>
      <b/>
      <u val="double"/>
      <sz val="18"/>
      <name val="CordiaUPC"/>
      <family val="2"/>
      <charset val="222"/>
    </font>
    <font>
      <b/>
      <sz val="28"/>
      <name val="CordiaUPC"/>
      <family val="2"/>
      <charset val="222"/>
    </font>
    <font>
      <sz val="18"/>
      <name val="CordiaUPC"/>
      <family val="2"/>
      <charset val="222"/>
    </font>
    <font>
      <sz val="16"/>
      <name val="AngsanaUPC"/>
      <family val="1"/>
    </font>
    <font>
      <b/>
      <sz val="44"/>
      <color rgb="FFC0C0C0"/>
      <name val="CordiaUPC"/>
      <family val="2"/>
      <charset val="222"/>
    </font>
    <font>
      <b/>
      <sz val="26"/>
      <name val="CordiaUPC"/>
      <family val="2"/>
      <charset val="222"/>
    </font>
    <font>
      <sz val="16"/>
      <name val="CordiaUPC"/>
      <family val="2"/>
      <charset val="222"/>
    </font>
    <font>
      <sz val="22"/>
      <name val="CordiaUPC"/>
      <family val="2"/>
      <charset val="222"/>
    </font>
    <font>
      <b/>
      <sz val="22"/>
      <name val="CordiaUPC"/>
      <family val="2"/>
      <charset val="222"/>
    </font>
    <font>
      <b/>
      <i/>
      <sz val="18"/>
      <color rgb="FFFF0000"/>
      <name val="CordiaUPC"/>
      <family val="2"/>
    </font>
    <font>
      <b/>
      <sz val="16"/>
      <name val="CordiaUPC"/>
      <family val="2"/>
      <charset val="222"/>
    </font>
    <font>
      <sz val="16"/>
      <name val="AngsanaUPC"/>
      <family val="1"/>
    </font>
    <font>
      <sz val="20"/>
      <name val="CordiaUPC"/>
      <family val="2"/>
      <charset val="222"/>
    </font>
    <font>
      <b/>
      <sz val="20"/>
      <name val="CordiaUPC"/>
      <family val="2"/>
      <charset val="222"/>
    </font>
    <font>
      <sz val="20"/>
      <name val="TH SarabunPSK"/>
      <family val="2"/>
    </font>
    <font>
      <b/>
      <sz val="20"/>
      <name val="TH SarabunPSK"/>
      <family val="2"/>
    </font>
    <font>
      <sz val="22"/>
      <name val="AngsanaUPC"/>
      <family val="1"/>
    </font>
    <font>
      <b/>
      <sz val="22"/>
      <name val="TH SarabunPSK"/>
      <family val="2"/>
    </font>
    <font>
      <sz val="22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b/>
      <u/>
      <sz val="16"/>
      <name val="TH SarabunPSK"/>
      <family val="2"/>
    </font>
    <font>
      <b/>
      <sz val="17"/>
      <name val="TH SarabunPSK"/>
      <family val="2"/>
    </font>
    <font>
      <b/>
      <u/>
      <sz val="14"/>
      <name val="TH SarabunPSK"/>
      <family val="2"/>
    </font>
    <font>
      <sz val="16"/>
      <color theme="0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6"/>
      <name val="AngsanaUPC"/>
      <family val="1"/>
    </font>
    <font>
      <sz val="17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7"/>
      <color theme="1"/>
      <name val="TH SarabunPSK"/>
      <family val="2"/>
    </font>
    <font>
      <sz val="17"/>
      <color theme="0"/>
      <name val="TH SarabunPSK"/>
      <family val="2"/>
    </font>
    <font>
      <sz val="22"/>
      <color rgb="FF000000"/>
      <name val="TH SarabunPSK"/>
      <family val="2"/>
    </font>
    <font>
      <b/>
      <sz val="21"/>
      <name val="TH SarabunPSK"/>
      <family val="2"/>
    </font>
    <font>
      <sz val="21"/>
      <name val="TH SarabunPSK"/>
      <family val="2"/>
    </font>
    <font>
      <sz val="22"/>
      <color rgb="FF000000"/>
      <name val="TH SarabunPSK"/>
      <family val="2"/>
      <charset val="222"/>
    </font>
    <font>
      <sz val="22"/>
      <name val="TH SarabunPSK"/>
      <family val="2"/>
      <charset val="222"/>
    </font>
    <font>
      <b/>
      <sz val="22"/>
      <name val="TH SarabunPSK"/>
      <family val="2"/>
      <charset val="222"/>
    </font>
    <font>
      <b/>
      <sz val="26"/>
      <name val="TH SarabunPSK"/>
      <family val="2"/>
    </font>
    <font>
      <b/>
      <sz val="17"/>
      <name val="TH SarabunPSK"/>
      <family val="2"/>
      <charset val="222"/>
    </font>
    <font>
      <sz val="17"/>
      <name val="TH SarabunPSK"/>
      <family val="2"/>
      <charset val="222"/>
    </font>
    <font>
      <sz val="17"/>
      <name val="CordiaUPC"/>
      <family val="2"/>
      <charset val="222"/>
    </font>
    <font>
      <sz val="16.5"/>
      <name val="TH SarabunPSK"/>
      <family val="2"/>
    </font>
    <font>
      <b/>
      <sz val="16.5"/>
      <name val="TH SarabunPSK"/>
      <family val="2"/>
    </font>
    <font>
      <sz val="26"/>
      <name val="TH SarabunPSK"/>
      <family val="2"/>
    </font>
    <font>
      <sz val="26"/>
      <name val="CordiaUPC"/>
      <family val="2"/>
      <charset val="222"/>
    </font>
    <font>
      <sz val="14"/>
      <color rgb="FF333333"/>
      <name val="TH SarabunPSK"/>
      <family val="2"/>
    </font>
    <font>
      <sz val="17"/>
      <color rgb="FFFF0000"/>
      <name val="TH SarabunPSK"/>
      <family val="2"/>
    </font>
    <font>
      <b/>
      <sz val="17"/>
      <color rgb="FFFF0000"/>
      <name val="TH SarabunPSK"/>
      <family val="2"/>
    </font>
    <font>
      <sz val="18"/>
      <color rgb="FFFF0000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9"/>
      <name val="TH SarabunPSK"/>
      <family val="2"/>
      <charset val="222"/>
    </font>
    <font>
      <sz val="17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8"/>
      <name val="TH SarabunPSK"/>
      <family val="2"/>
    </font>
    <font>
      <b/>
      <sz val="28"/>
      <color theme="0"/>
      <name val="TH SarabunPSK"/>
      <family val="2"/>
    </font>
    <font>
      <sz val="28"/>
      <name val="TH SarabunPSK"/>
      <family val="2"/>
    </font>
    <font>
      <sz val="28"/>
      <color rgb="FFFF0000"/>
      <name val="TH SarabunPSK"/>
      <family val="2"/>
    </font>
    <font>
      <sz val="28"/>
      <color theme="1"/>
      <name val="TH SarabunPSK"/>
      <family val="2"/>
    </font>
    <font>
      <b/>
      <sz val="28"/>
      <color rgb="FFFF0000"/>
      <name val="TH SarabunPSK"/>
      <family val="2"/>
    </font>
    <font>
      <sz val="28"/>
      <color indexed="8"/>
      <name val="TH SarabunPSK"/>
      <family val="2"/>
    </font>
    <font>
      <sz val="28"/>
      <color theme="0"/>
      <name val="TH SarabunPSK"/>
      <family val="2"/>
    </font>
    <font>
      <sz val="14"/>
      <name val="AngsanaUPC"/>
      <family val="1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28"/>
      <color theme="1"/>
      <name val="TH SarabunPSK"/>
      <family val="2"/>
    </font>
    <font>
      <sz val="19"/>
      <name val="TH SarabunPSK"/>
      <family val="2"/>
    </font>
    <font>
      <sz val="24"/>
      <name val="CordiaUPC"/>
      <family val="2"/>
      <charset val="22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9"/>
      <color rgb="FFFF0000"/>
      <name val="TH SarabunPSK"/>
      <family val="2"/>
    </font>
    <font>
      <b/>
      <sz val="23"/>
      <name val="TH SarabunPSK"/>
      <family val="2"/>
    </font>
    <font>
      <b/>
      <sz val="18"/>
      <color theme="1"/>
      <name val="TH SarabunPSK"/>
      <family val="2"/>
    </font>
    <font>
      <b/>
      <sz val="28"/>
      <name val="TH SarabunPSK"/>
      <family val="2"/>
      <charset val="222"/>
    </font>
    <font>
      <sz val="28"/>
      <name val="TH SarabunPSK"/>
      <family val="2"/>
      <charset val="222"/>
    </font>
    <font>
      <sz val="23"/>
      <name val="TH SarabunPSK"/>
      <family val="2"/>
    </font>
    <font>
      <sz val="24"/>
      <color rgb="FF000000"/>
      <name val="TH SarabunPSK"/>
      <family val="2"/>
    </font>
    <font>
      <b/>
      <sz val="13"/>
      <color theme="1"/>
      <name val="TH SarabunPSK"/>
      <family val="2"/>
    </font>
    <font>
      <b/>
      <sz val="18"/>
      <color rgb="FF000000"/>
      <name val="TH SarabunPSK"/>
      <family val="2"/>
    </font>
    <font>
      <sz val="13"/>
      <color rgb="FFFF0000"/>
      <name val="TH SarabunPSK"/>
      <family val="2"/>
    </font>
    <font>
      <sz val="16.5"/>
      <color rgb="FFFF0000"/>
      <name val="TH SarabunPSK"/>
      <family val="2"/>
    </font>
    <font>
      <b/>
      <sz val="16.5"/>
      <color rgb="FFFF0000"/>
      <name val="TH SarabunPSK"/>
      <family val="2"/>
    </font>
    <font>
      <sz val="11"/>
      <color theme="0"/>
      <name val="TH SarabunPSK"/>
      <family val="2"/>
    </font>
    <font>
      <b/>
      <sz val="12"/>
      <color rgb="FF000000"/>
      <name val="TH SarabunPSK"/>
      <family val="2"/>
    </font>
    <font>
      <sz val="12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sz val="16"/>
      <color rgb="FF333333"/>
      <name val="TH SarabunPSK"/>
      <family val="2"/>
    </font>
    <font>
      <b/>
      <sz val="27"/>
      <name val="TH SarabunPSK"/>
      <family val="2"/>
    </font>
    <font>
      <b/>
      <sz val="13"/>
      <color rgb="FFFF0000"/>
      <name val="TH SarabunPSK"/>
      <family val="2"/>
    </font>
    <font>
      <b/>
      <sz val="14"/>
      <color theme="1"/>
      <name val="TH SarabunPSK"/>
      <family val="2"/>
    </font>
    <font>
      <b/>
      <sz val="26"/>
      <color theme="1"/>
      <name val="TH SarabunPSK"/>
      <family val="2"/>
    </font>
    <font>
      <b/>
      <sz val="26"/>
      <color rgb="FFFF0000"/>
      <name val="TH SarabunPSK"/>
      <family val="2"/>
    </font>
    <font>
      <b/>
      <sz val="15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187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Border="0"/>
    <xf numFmtId="1" fontId="3" fillId="0" borderId="0" applyFont="0" applyFill="0" applyBorder="0" applyAlignment="0" applyProtection="0"/>
    <xf numFmtId="0" fontId="5" fillId="0" borderId="0" applyBorder="0"/>
    <xf numFmtId="0" fontId="4" fillId="0" borderId="0" applyBorder="0"/>
    <xf numFmtId="0" fontId="3" fillId="0" borderId="0" applyNumberFormat="0" applyFill="0" applyBorder="0" applyAlignment="0" applyProtection="0"/>
    <xf numFmtId="0" fontId="4" fillId="0" borderId="0" applyBorder="0"/>
    <xf numFmtId="1" fontId="6" fillId="0" borderId="0" applyFont="0" applyFill="0" applyBorder="0" applyAlignment="0" applyProtection="0"/>
    <xf numFmtId="0" fontId="4" fillId="0" borderId="0" applyBorder="0"/>
    <xf numFmtId="0" fontId="7" fillId="0" borderId="0"/>
    <xf numFmtId="0" fontId="4" fillId="0" borderId="0" applyBorder="0"/>
    <xf numFmtId="0" fontId="4" fillId="0" borderId="0" applyBorder="0"/>
    <xf numFmtId="0" fontId="8" fillId="0" borderId="0"/>
    <xf numFmtId="0" fontId="8" fillId="0" borderId="0"/>
    <xf numFmtId="0" fontId="9" fillId="0" borderId="0"/>
    <xf numFmtId="0" fontId="9" fillId="0" borderId="0"/>
    <xf numFmtId="0" fontId="5" fillId="0" borderId="0" applyBorder="0"/>
    <xf numFmtId="0" fontId="8" fillId="0" borderId="0"/>
    <xf numFmtId="0" fontId="8" fillId="0" borderId="0"/>
    <xf numFmtId="0" fontId="2" fillId="0" borderId="0"/>
    <xf numFmtId="3" fontId="10" fillId="0" borderId="1"/>
    <xf numFmtId="189" fontId="3" fillId="0" borderId="3" applyFont="0" applyFill="0" applyBorder="0" applyAlignment="0" applyProtection="0"/>
    <xf numFmtId="0" fontId="11" fillId="0" borderId="0" applyBorder="0"/>
    <xf numFmtId="0" fontId="5" fillId="0" borderId="0"/>
    <xf numFmtId="0" fontId="17" fillId="0" borderId="0"/>
    <xf numFmtId="0" fontId="8" fillId="0" borderId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3" fontId="4" fillId="0" borderId="1"/>
    <xf numFmtId="43" fontId="6" fillId="0" borderId="0" applyFont="0" applyFill="0" applyBorder="0" applyAlignment="0" applyProtection="0"/>
    <xf numFmtId="0" fontId="25" fillId="0" borderId="0"/>
    <xf numFmtId="187" fontId="17" fillId="0" borderId="0" applyFont="0" applyFill="0" applyBorder="0" applyAlignment="0" applyProtection="0"/>
    <xf numFmtId="0" fontId="17" fillId="0" borderId="0"/>
    <xf numFmtId="187" fontId="17" fillId="0" borderId="0" applyFont="0" applyFill="0" applyBorder="0" applyAlignment="0" applyProtection="0"/>
    <xf numFmtId="0" fontId="58" fillId="0" borderId="0"/>
    <xf numFmtId="0" fontId="5" fillId="0" borderId="0" applyBorder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 applyBorder="0"/>
    <xf numFmtId="9" fontId="4" fillId="0" borderId="0" applyFont="0" applyFill="0" applyBorder="0" applyAlignment="0" applyProtection="0"/>
    <xf numFmtId="0" fontId="8" fillId="0" borderId="0"/>
    <xf numFmtId="187" fontId="5" fillId="0" borderId="0" applyFont="0" applyFill="0" applyBorder="0" applyAlignment="0" applyProtection="0"/>
    <xf numFmtId="0" fontId="2" fillId="0" borderId="0"/>
    <xf numFmtId="0" fontId="5" fillId="0" borderId="0" applyBorder="0"/>
    <xf numFmtId="0" fontId="98" fillId="0" borderId="0" applyBorder="0"/>
    <xf numFmtId="0" fontId="4" fillId="0" borderId="0" applyBorder="0"/>
    <xf numFmtId="0" fontId="8" fillId="0" borderId="0"/>
  </cellStyleXfs>
  <cellXfs count="1849">
    <xf numFmtId="0" fontId="0" fillId="0" borderId="0" xfId="0"/>
    <xf numFmtId="0" fontId="12" fillId="0" borderId="0" xfId="25" applyFont="1"/>
    <xf numFmtId="0" fontId="14" fillId="0" borderId="0" xfId="25" applyFont="1"/>
    <xf numFmtId="0" fontId="16" fillId="0" borderId="0" xfId="25" applyFont="1" applyAlignment="1">
      <alignment horizontal="left"/>
    </xf>
    <xf numFmtId="0" fontId="12" fillId="0" borderId="0" xfId="25" applyFont="1" applyAlignment="1">
      <alignment horizontal="left"/>
    </xf>
    <xf numFmtId="0" fontId="12" fillId="0" borderId="0" xfId="25" applyFont="1" applyAlignment="1">
      <alignment horizontal="centerContinuous"/>
    </xf>
    <xf numFmtId="0" fontId="18" fillId="0" borderId="0" xfId="26" applyFont="1"/>
    <xf numFmtId="0" fontId="19" fillId="0" borderId="0" xfId="25" applyFont="1" applyAlignment="1">
      <alignment horizontal="centerContinuous"/>
    </xf>
    <xf numFmtId="0" fontId="20" fillId="0" borderId="0" xfId="25" applyFont="1" applyAlignment="1">
      <alignment horizontal="centerContinuous"/>
    </xf>
    <xf numFmtId="0" fontId="21" fillId="0" borderId="0" xfId="25" applyFont="1" applyAlignment="1">
      <alignment horizontal="centerContinuous"/>
    </xf>
    <xf numFmtId="0" fontId="22" fillId="0" borderId="0" xfId="25" applyFont="1" applyAlignment="1">
      <alignment horizontal="centerContinuous"/>
    </xf>
    <xf numFmtId="49" fontId="23" fillId="0" borderId="0" xfId="25" applyNumberFormat="1" applyFont="1" applyAlignment="1">
      <alignment horizontal="centerContinuous"/>
    </xf>
    <xf numFmtId="0" fontId="20" fillId="0" borderId="0" xfId="26" applyFont="1"/>
    <xf numFmtId="0" fontId="21" fillId="0" borderId="0" xfId="32" applyFont="1"/>
    <xf numFmtId="0" fontId="24" fillId="0" borderId="0" xfId="32" quotePrefix="1" applyFont="1"/>
    <xf numFmtId="0" fontId="20" fillId="0" borderId="0" xfId="32" applyFont="1"/>
    <xf numFmtId="0" fontId="20" fillId="0" borderId="0" xfId="32" applyFont="1" applyAlignment="1">
      <alignment horizontal="center"/>
    </xf>
    <xf numFmtId="0" fontId="26" fillId="0" borderId="0" xfId="32" applyFont="1"/>
    <xf numFmtId="0" fontId="20" fillId="0" borderId="0" xfId="32" quotePrefix="1" applyFont="1" applyAlignment="1">
      <alignment horizontal="centerContinuous"/>
    </xf>
    <xf numFmtId="0" fontId="20" fillId="0" borderId="0" xfId="32" applyFont="1" applyAlignment="1">
      <alignment horizontal="centerContinuous"/>
    </xf>
    <xf numFmtId="0" fontId="26" fillId="0" borderId="0" xfId="32" applyFont="1" applyAlignment="1">
      <alignment vertical="center"/>
    </xf>
    <xf numFmtId="0" fontId="28" fillId="0" borderId="9" xfId="32" applyFont="1" applyBorder="1" applyAlignment="1">
      <alignment horizontal="center"/>
    </xf>
    <xf numFmtId="0" fontId="21" fillId="0" borderId="0" xfId="26" applyFont="1"/>
    <xf numFmtId="0" fontId="21" fillId="0" borderId="0" xfId="34" applyFont="1"/>
    <xf numFmtId="0" fontId="30" fillId="0" borderId="0" xfId="34" applyFont="1"/>
    <xf numFmtId="0" fontId="20" fillId="0" borderId="0" xfId="34" applyFont="1"/>
    <xf numFmtId="0" fontId="17" fillId="0" borderId="0" xfId="34"/>
    <xf numFmtId="0" fontId="20" fillId="0" borderId="0" xfId="34" quotePrefix="1" applyFont="1" applyAlignment="1">
      <alignment horizontal="left"/>
    </xf>
    <xf numFmtId="0" fontId="28" fillId="0" borderId="0" xfId="26" applyFont="1"/>
    <xf numFmtId="0" fontId="32" fillId="0" borderId="0" xfId="0" applyFont="1"/>
    <xf numFmtId="0" fontId="33" fillId="0" borderId="8" xfId="0" applyFont="1" applyBorder="1"/>
    <xf numFmtId="0" fontId="33" fillId="0" borderId="9" xfId="0" quotePrefix="1" applyFont="1" applyBorder="1" applyAlignment="1">
      <alignment horizontal="left"/>
    </xf>
    <xf numFmtId="204" fontId="33" fillId="0" borderId="14" xfId="0" applyNumberFormat="1" applyFont="1" applyBorder="1"/>
    <xf numFmtId="204" fontId="33" fillId="0" borderId="0" xfId="0" applyNumberFormat="1" applyFont="1"/>
    <xf numFmtId="195" fontId="33" fillId="0" borderId="9" xfId="0" applyNumberFormat="1" applyFont="1" applyBorder="1" applyAlignment="1">
      <alignment horizontal="center"/>
    </xf>
    <xf numFmtId="196" fontId="33" fillId="0" borderId="14" xfId="33" applyNumberFormat="1" applyFont="1" applyBorder="1" applyAlignment="1">
      <alignment horizontal="right"/>
    </xf>
    <xf numFmtId="193" fontId="33" fillId="0" borderId="0" xfId="33" applyNumberFormat="1" applyFont="1" applyBorder="1"/>
    <xf numFmtId="0" fontId="33" fillId="0" borderId="0" xfId="0" applyFont="1"/>
    <xf numFmtId="0" fontId="33" fillId="0" borderId="0" xfId="0" applyFont="1" applyAlignment="1">
      <alignment vertical="center"/>
    </xf>
    <xf numFmtId="49" fontId="33" fillId="0" borderId="0" xfId="5" applyNumberFormat="1" applyFont="1" applyBorder="1" applyAlignment="1">
      <alignment horizontal="left" vertical="top"/>
    </xf>
    <xf numFmtId="0" fontId="33" fillId="0" borderId="0" xfId="5" applyFont="1" applyBorder="1" applyAlignment="1">
      <alignment horizontal="center"/>
    </xf>
    <xf numFmtId="0" fontId="33" fillId="0" borderId="0" xfId="5" applyFont="1" applyBorder="1"/>
    <xf numFmtId="0" fontId="35" fillId="0" borderId="0" xfId="5" applyFont="1" applyBorder="1" applyAlignment="1">
      <alignment horizontal="center"/>
    </xf>
    <xf numFmtId="0" fontId="35" fillId="0" borderId="2" xfId="5" applyFont="1" applyBorder="1" applyAlignment="1">
      <alignment horizontal="center"/>
    </xf>
    <xf numFmtId="0" fontId="33" fillId="0" borderId="0" xfId="5" applyFont="1" applyBorder="1" applyAlignment="1">
      <alignment vertical="top"/>
    </xf>
    <xf numFmtId="0" fontId="33" fillId="0" borderId="0" xfId="5" applyFont="1" applyBorder="1" applyAlignment="1">
      <alignment horizontal="left" vertical="top"/>
    </xf>
    <xf numFmtId="0" fontId="35" fillId="0" borderId="14" xfId="5" applyFont="1" applyBorder="1" applyAlignment="1">
      <alignment horizontal="center" vertical="top" wrapText="1"/>
    </xf>
    <xf numFmtId="0" fontId="35" fillId="0" borderId="0" xfId="26" quotePrefix="1" applyFont="1"/>
    <xf numFmtId="0" fontId="33" fillId="0" borderId="0" xfId="26" applyFont="1"/>
    <xf numFmtId="0" fontId="35" fillId="0" borderId="1" xfId="26" applyFont="1" applyBorder="1" applyAlignment="1">
      <alignment horizontal="center" vertical="center"/>
    </xf>
    <xf numFmtId="0" fontId="35" fillId="0" borderId="4" xfId="26" applyFont="1" applyBorder="1" applyAlignment="1">
      <alignment horizontal="center" vertical="center" wrapText="1"/>
    </xf>
    <xf numFmtId="0" fontId="32" fillId="0" borderId="0" xfId="26" applyFont="1"/>
    <xf numFmtId="0" fontId="37" fillId="0" borderId="0" xfId="0" quotePrefix="1" applyFont="1"/>
    <xf numFmtId="0" fontId="34" fillId="0" borderId="0" xfId="0" applyFont="1"/>
    <xf numFmtId="204" fontId="33" fillId="0" borderId="9" xfId="0" applyNumberFormat="1" applyFont="1" applyBorder="1"/>
    <xf numFmtId="202" fontId="33" fillId="0" borderId="9" xfId="33" applyNumberFormat="1" applyFont="1" applyBorder="1" applyAlignment="1">
      <alignment horizontal="right"/>
    </xf>
    <xf numFmtId="202" fontId="33" fillId="0" borderId="14" xfId="33" applyNumberFormat="1" applyFont="1" applyBorder="1" applyAlignment="1">
      <alignment horizontal="right"/>
    </xf>
    <xf numFmtId="0" fontId="33" fillId="0" borderId="8" xfId="0" applyFont="1" applyBorder="1" applyAlignment="1">
      <alignment vertical="center"/>
    </xf>
    <xf numFmtId="0" fontId="33" fillId="0" borderId="9" xfId="0" applyFont="1" applyBorder="1" applyAlignment="1">
      <alignment horizontal="left" vertical="center"/>
    </xf>
    <xf numFmtId="204" fontId="33" fillId="0" borderId="14" xfId="0" applyNumberFormat="1" applyFont="1" applyBorder="1" applyAlignment="1">
      <alignment vertical="center"/>
    </xf>
    <xf numFmtId="0" fontId="33" fillId="0" borderId="9" xfId="0" quotePrefix="1" applyFont="1" applyBorder="1" applyAlignment="1">
      <alignment horizontal="left" vertical="center"/>
    </xf>
    <xf numFmtId="204" fontId="33" fillId="0" borderId="9" xfId="0" applyNumberFormat="1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0" xfId="0" applyFont="1" applyAlignment="1">
      <alignment horizontal="left"/>
    </xf>
    <xf numFmtId="202" fontId="33" fillId="0" borderId="0" xfId="33" applyNumberFormat="1" applyFont="1" applyBorder="1" applyAlignment="1">
      <alignment horizontal="right"/>
    </xf>
    <xf numFmtId="0" fontId="38" fillId="0" borderId="0" xfId="0" applyFont="1"/>
    <xf numFmtId="187" fontId="33" fillId="0" borderId="14" xfId="1" applyFont="1" applyBorder="1"/>
    <xf numFmtId="0" fontId="32" fillId="0" borderId="0" xfId="26" applyFont="1" applyAlignment="1">
      <alignment horizontal="center"/>
    </xf>
    <xf numFmtId="0" fontId="33" fillId="0" borderId="0" xfId="26" applyFont="1" applyAlignment="1">
      <alignment horizontal="centerContinuous"/>
    </xf>
    <xf numFmtId="0" fontId="28" fillId="0" borderId="0" xfId="26" quotePrefix="1" applyFont="1" applyAlignment="1">
      <alignment horizontal="centerContinuous"/>
    </xf>
    <xf numFmtId="190" fontId="33" fillId="0" borderId="0" xfId="1" applyNumberFormat="1" applyFont="1"/>
    <xf numFmtId="187" fontId="33" fillId="0" borderId="0" xfId="1" applyFont="1"/>
    <xf numFmtId="187" fontId="44" fillId="0" borderId="0" xfId="1" applyFont="1"/>
    <xf numFmtId="0" fontId="32" fillId="0" borderId="0" xfId="34" applyFont="1"/>
    <xf numFmtId="0" fontId="33" fillId="0" borderId="10" xfId="34" applyFont="1" applyBorder="1" applyAlignment="1">
      <alignment horizontal="center" vertical="center" wrapText="1"/>
    </xf>
    <xf numFmtId="0" fontId="33" fillId="0" borderId="4" xfId="34" quotePrefix="1" applyFont="1" applyBorder="1" applyAlignment="1">
      <alignment horizontal="center" vertical="center" wrapText="1"/>
    </xf>
    <xf numFmtId="0" fontId="33" fillId="0" borderId="12" xfId="34" quotePrefix="1" applyFont="1" applyBorder="1" applyAlignment="1">
      <alignment horizontal="center" vertical="center" wrapText="1"/>
    </xf>
    <xf numFmtId="0" fontId="33" fillId="0" borderId="10" xfId="34" applyFont="1" applyBorder="1"/>
    <xf numFmtId="0" fontId="33" fillId="0" borderId="14" xfId="34" applyFont="1" applyBorder="1"/>
    <xf numFmtId="0" fontId="32" fillId="0" borderId="0" xfId="34" applyFont="1" applyAlignment="1">
      <alignment vertical="center"/>
    </xf>
    <xf numFmtId="0" fontId="33" fillId="0" borderId="13" xfId="34" applyFont="1" applyBorder="1" applyAlignment="1">
      <alignment horizontal="center" vertical="center" wrapText="1"/>
    </xf>
    <xf numFmtId="0" fontId="33" fillId="0" borderId="12" xfId="34" applyFont="1" applyBorder="1" applyAlignment="1">
      <alignment horizontal="center" vertical="center" wrapText="1"/>
    </xf>
    <xf numFmtId="0" fontId="33" fillId="0" borderId="14" xfId="34" applyFont="1" applyBorder="1" applyAlignment="1">
      <alignment wrapText="1"/>
    </xf>
    <xf numFmtId="190" fontId="49" fillId="0" borderId="10" xfId="35" applyNumberFormat="1" applyFont="1" applyBorder="1" applyAlignment="1">
      <alignment vertical="center"/>
    </xf>
    <xf numFmtId="202" fontId="49" fillId="3" borderId="4" xfId="34" applyNumberFormat="1" applyFont="1" applyFill="1" applyBorder="1" applyAlignment="1">
      <alignment horizontal="right" vertical="center"/>
    </xf>
    <xf numFmtId="187" fontId="49" fillId="0" borderId="4" xfId="1" applyFont="1" applyBorder="1" applyAlignment="1">
      <alignment horizontal="right" vertical="center"/>
    </xf>
    <xf numFmtId="190" fontId="49" fillId="0" borderId="14" xfId="35" applyNumberFormat="1" applyFont="1" applyBorder="1" applyAlignment="1">
      <alignment vertical="center"/>
    </xf>
    <xf numFmtId="202" fontId="49" fillId="3" borderId="9" xfId="34" applyNumberFormat="1" applyFont="1" applyFill="1" applyBorder="1" applyAlignment="1">
      <alignment horizontal="right" vertical="center"/>
    </xf>
    <xf numFmtId="190" fontId="49" fillId="0" borderId="9" xfId="35" applyNumberFormat="1" applyFont="1" applyBorder="1" applyAlignment="1">
      <alignment vertical="center"/>
    </xf>
    <xf numFmtId="187" fontId="49" fillId="0" borderId="9" xfId="1" applyFont="1" applyBorder="1" applyAlignment="1">
      <alignment horizontal="right" vertical="center"/>
    </xf>
    <xf numFmtId="0" fontId="28" fillId="0" borderId="0" xfId="34" quotePrefix="1" applyFont="1" applyAlignment="1">
      <alignment horizontal="left" vertical="center"/>
    </xf>
    <xf numFmtId="202" fontId="50" fillId="3" borderId="1" xfId="34" applyNumberFormat="1" applyFont="1" applyFill="1" applyBorder="1" applyAlignment="1">
      <alignment horizontal="right" vertical="center"/>
    </xf>
    <xf numFmtId="0" fontId="31" fillId="0" borderId="0" xfId="26" quotePrefix="1" applyFont="1" applyAlignment="1">
      <alignment horizontal="left"/>
    </xf>
    <xf numFmtId="0" fontId="32" fillId="0" borderId="0" xfId="26" quotePrefix="1" applyFont="1" applyAlignment="1">
      <alignment horizontal="left"/>
    </xf>
    <xf numFmtId="15" fontId="35" fillId="0" borderId="0" xfId="26" applyNumberFormat="1" applyFont="1"/>
    <xf numFmtId="0" fontId="33" fillId="0" borderId="0" xfId="26" quotePrefix="1" applyFont="1" applyAlignment="1">
      <alignment horizontal="left"/>
    </xf>
    <xf numFmtId="0" fontId="33" fillId="0" borderId="0" xfId="26" quotePrefix="1" applyFont="1" applyAlignment="1">
      <alignment horizontal="center" vertical="center"/>
    </xf>
    <xf numFmtId="0" fontId="33" fillId="0" borderId="11" xfId="26" quotePrefix="1" applyFont="1" applyBorder="1" applyAlignment="1">
      <alignment horizontal="right" vertical="top" wrapText="1"/>
    </xf>
    <xf numFmtId="0" fontId="33" fillId="0" borderId="12" xfId="26" quotePrefix="1" applyFont="1" applyBorder="1" applyAlignment="1">
      <alignment horizontal="left" vertical="top" wrapText="1"/>
    </xf>
    <xf numFmtId="190" fontId="33" fillId="0" borderId="2" xfId="33" applyNumberFormat="1" applyFont="1" applyBorder="1"/>
    <xf numFmtId="187" fontId="33" fillId="0" borderId="13" xfId="33" applyFont="1" applyBorder="1" applyAlignment="1">
      <alignment horizontal="center"/>
    </xf>
    <xf numFmtId="195" fontId="33" fillId="0" borderId="13" xfId="33" applyNumberFormat="1" applyFont="1" applyBorder="1" applyAlignment="1">
      <alignment horizontal="center"/>
    </xf>
    <xf numFmtId="0" fontId="33" fillId="0" borderId="8" xfId="26" applyFont="1" applyBorder="1" applyAlignment="1">
      <alignment horizontal="right" vertical="top" wrapText="1"/>
    </xf>
    <xf numFmtId="0" fontId="33" fillId="0" borderId="9" xfId="26" applyFont="1" applyBorder="1" applyAlignment="1">
      <alignment horizontal="left" vertical="top" wrapText="1"/>
    </xf>
    <xf numFmtId="190" fontId="33" fillId="0" borderId="0" xfId="33" applyNumberFormat="1" applyFont="1" applyBorder="1"/>
    <xf numFmtId="195" fontId="33" fillId="0" borderId="14" xfId="33" applyNumberFormat="1" applyFont="1" applyBorder="1" applyAlignment="1">
      <alignment horizontal="center"/>
    </xf>
    <xf numFmtId="0" fontId="33" fillId="0" borderId="8" xfId="26" quotePrefix="1" applyFont="1" applyBorder="1" applyAlignment="1">
      <alignment horizontal="right" vertical="top" wrapText="1"/>
    </xf>
    <xf numFmtId="0" fontId="33" fillId="0" borderId="9" xfId="26" quotePrefix="1" applyFont="1" applyBorder="1" applyAlignment="1">
      <alignment horizontal="left" vertical="top" wrapText="1"/>
    </xf>
    <xf numFmtId="197" fontId="33" fillId="0" borderId="0" xfId="33" applyNumberFormat="1" applyFont="1" applyBorder="1"/>
    <xf numFmtId="198" fontId="33" fillId="0" borderId="0" xfId="33" applyNumberFormat="1" applyFont="1" applyBorder="1"/>
    <xf numFmtId="194" fontId="33" fillId="0" borderId="14" xfId="33" applyNumberFormat="1" applyFont="1" applyBorder="1" applyAlignment="1">
      <alignment horizontal="center"/>
    </xf>
    <xf numFmtId="0" fontId="33" fillId="0" borderId="8" xfId="26" quotePrefix="1" applyFont="1" applyBorder="1" applyAlignment="1">
      <alignment horizontal="right" wrapText="1"/>
    </xf>
    <xf numFmtId="0" fontId="33" fillId="0" borderId="9" xfId="26" quotePrefix="1" applyFont="1" applyBorder="1" applyAlignment="1">
      <alignment horizontal="left" wrapText="1"/>
    </xf>
    <xf numFmtId="0" fontId="33" fillId="0" borderId="8" xfId="26" applyFont="1" applyBorder="1" applyAlignment="1">
      <alignment horizontal="right" wrapText="1"/>
    </xf>
    <xf numFmtId="0" fontId="33" fillId="0" borderId="9" xfId="26" applyFont="1" applyBorder="1" applyAlignment="1">
      <alignment horizontal="left" wrapText="1"/>
    </xf>
    <xf numFmtId="0" fontId="33" fillId="0" borderId="0" xfId="26" applyFont="1" applyAlignment="1">
      <alignment horizontal="left"/>
    </xf>
    <xf numFmtId="0" fontId="33" fillId="0" borderId="0" xfId="26" applyFont="1" applyAlignment="1">
      <alignment horizontal="left" vertical="top"/>
    </xf>
    <xf numFmtId="187" fontId="33" fillId="0" borderId="0" xfId="1" applyFont="1" applyBorder="1"/>
    <xf numFmtId="190" fontId="33" fillId="0" borderId="0" xfId="1" applyNumberFormat="1" applyFont="1" applyBorder="1"/>
    <xf numFmtId="0" fontId="33" fillId="0" borderId="8" xfId="26" applyFont="1" applyBorder="1"/>
    <xf numFmtId="0" fontId="33" fillId="0" borderId="9" xfId="26" quotePrefix="1" applyFont="1" applyBorder="1" applyAlignment="1">
      <alignment horizontal="left"/>
    </xf>
    <xf numFmtId="204" fontId="33" fillId="0" borderId="14" xfId="26" applyNumberFormat="1" applyFont="1" applyBorder="1"/>
    <xf numFmtId="195" fontId="33" fillId="0" borderId="14" xfId="26" applyNumberFormat="1" applyFont="1" applyBorder="1" applyAlignment="1">
      <alignment horizontal="center"/>
    </xf>
    <xf numFmtId="193" fontId="33" fillId="0" borderId="14" xfId="26" applyNumberFormat="1" applyFont="1" applyBorder="1" applyAlignment="1">
      <alignment horizontal="center"/>
    </xf>
    <xf numFmtId="194" fontId="33" fillId="0" borderId="14" xfId="26" applyNumberFormat="1" applyFont="1" applyBorder="1" applyAlignment="1">
      <alignment horizontal="center"/>
    </xf>
    <xf numFmtId="0" fontId="34" fillId="0" borderId="3" xfId="26" applyFont="1" applyBorder="1"/>
    <xf numFmtId="0" fontId="34" fillId="0" borderId="16" xfId="26" applyFont="1" applyBorder="1" applyAlignment="1">
      <alignment horizontal="left"/>
    </xf>
    <xf numFmtId="193" fontId="34" fillId="0" borderId="10" xfId="26" applyNumberFormat="1" applyFont="1" applyBorder="1" applyAlignment="1">
      <alignment horizontal="center"/>
    </xf>
    <xf numFmtId="0" fontId="34" fillId="0" borderId="8" xfId="26" applyFont="1" applyBorder="1"/>
    <xf numFmtId="0" fontId="34" fillId="0" borderId="0" xfId="26" applyFont="1" applyAlignment="1">
      <alignment horizontal="left"/>
    </xf>
    <xf numFmtId="193" fontId="34" fillId="0" borderId="14" xfId="26" applyNumberFormat="1" applyFont="1" applyBorder="1" applyAlignment="1">
      <alignment horizontal="center"/>
    </xf>
    <xf numFmtId="0" fontId="34" fillId="0" borderId="0" xfId="26" quotePrefix="1" applyFont="1" applyAlignment="1">
      <alignment horizontal="left"/>
    </xf>
    <xf numFmtId="193" fontId="33" fillId="0" borderId="0" xfId="26" applyNumberFormat="1" applyFont="1"/>
    <xf numFmtId="0" fontId="34" fillId="0" borderId="11" xfId="26" applyFont="1" applyBorder="1"/>
    <xf numFmtId="0" fontId="33" fillId="0" borderId="0" xfId="26" quotePrefix="1" applyFont="1" applyAlignment="1">
      <alignment horizontal="left" vertical="center"/>
    </xf>
    <xf numFmtId="0" fontId="33" fillId="0" borderId="0" xfId="26" quotePrefix="1" applyFont="1" applyAlignment="1">
      <alignment horizontal="right"/>
    </xf>
    <xf numFmtId="0" fontId="34" fillId="0" borderId="0" xfId="26" applyFont="1"/>
    <xf numFmtId="202" fontId="33" fillId="0" borderId="14" xfId="26" applyNumberFormat="1" applyFont="1" applyBorder="1" applyAlignment="1">
      <alignment horizontal="center"/>
    </xf>
    <xf numFmtId="0" fontId="33" fillId="0" borderId="0" xfId="26" quotePrefix="1" applyFont="1" applyAlignment="1">
      <alignment horizontal="centerContinuous"/>
    </xf>
    <xf numFmtId="193" fontId="33" fillId="0" borderId="0" xfId="26" applyNumberFormat="1" applyFont="1" applyAlignment="1">
      <alignment horizontal="centerContinuous"/>
    </xf>
    <xf numFmtId="187" fontId="21" fillId="0" borderId="0" xfId="1" applyFont="1"/>
    <xf numFmtId="187" fontId="36" fillId="0" borderId="1" xfId="1" applyFont="1" applyBorder="1" applyAlignment="1">
      <alignment horizontal="center" vertical="center"/>
    </xf>
    <xf numFmtId="187" fontId="33" fillId="0" borderId="10" xfId="1" applyFont="1" applyBorder="1" applyAlignment="1">
      <alignment vertical="center" wrapText="1"/>
    </xf>
    <xf numFmtId="187" fontId="20" fillId="0" borderId="0" xfId="1" applyFont="1"/>
    <xf numFmtId="0" fontId="35" fillId="3" borderId="14" xfId="5" applyFont="1" applyFill="1" applyBorder="1" applyAlignment="1">
      <alignment horizontal="center" vertical="top" wrapText="1"/>
    </xf>
    <xf numFmtId="0" fontId="33" fillId="0" borderId="8" xfId="26" applyFont="1" applyBorder="1" applyAlignment="1">
      <alignment vertical="center"/>
    </xf>
    <xf numFmtId="0" fontId="33" fillId="0" borderId="9" xfId="26" applyFont="1" applyBorder="1" applyAlignment="1">
      <alignment vertical="center"/>
    </xf>
    <xf numFmtId="0" fontId="20" fillId="0" borderId="0" xfId="26" applyFont="1" applyAlignment="1">
      <alignment vertical="center"/>
    </xf>
    <xf numFmtId="0" fontId="35" fillId="0" borderId="3" xfId="26" applyFont="1" applyBorder="1" applyAlignment="1">
      <alignment vertical="center"/>
    </xf>
    <xf numFmtId="0" fontId="35" fillId="0" borderId="9" xfId="26" applyFont="1" applyBorder="1" applyAlignment="1">
      <alignment vertical="center"/>
    </xf>
    <xf numFmtId="0" fontId="33" fillId="0" borderId="0" xfId="26" applyFont="1" applyAlignment="1">
      <alignment vertical="center"/>
    </xf>
    <xf numFmtId="190" fontId="33" fillId="0" borderId="14" xfId="1" applyNumberFormat="1" applyFont="1" applyBorder="1" applyAlignment="1">
      <alignment vertical="center"/>
    </xf>
    <xf numFmtId="190" fontId="35" fillId="3" borderId="14" xfId="1" applyNumberFormat="1" applyFont="1" applyFill="1" applyBorder="1" applyAlignment="1">
      <alignment vertical="center"/>
    </xf>
    <xf numFmtId="0" fontId="35" fillId="0" borderId="8" xfId="26" applyFont="1" applyBorder="1" applyAlignment="1">
      <alignment vertical="center"/>
    </xf>
    <xf numFmtId="0" fontId="33" fillId="0" borderId="11" xfId="26" applyFont="1" applyBorder="1" applyAlignment="1">
      <alignment vertical="center"/>
    </xf>
    <xf numFmtId="0" fontId="33" fillId="0" borderId="12" xfId="26" applyFont="1" applyBorder="1" applyAlignment="1">
      <alignment vertical="center"/>
    </xf>
    <xf numFmtId="0" fontId="33" fillId="0" borderId="13" xfId="26" applyFont="1" applyBorder="1" applyAlignment="1">
      <alignment horizontal="center" vertical="center" wrapText="1"/>
    </xf>
    <xf numFmtId="0" fontId="35" fillId="0" borderId="0" xfId="32" quotePrefix="1" applyFont="1"/>
    <xf numFmtId="193" fontId="20" fillId="0" borderId="0" xfId="32" applyNumberFormat="1" applyFont="1"/>
    <xf numFmtId="193" fontId="33" fillId="3" borderId="14" xfId="33" applyNumberFormat="1" applyFont="1" applyFill="1" applyBorder="1"/>
    <xf numFmtId="0" fontId="34" fillId="0" borderId="2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horizontal="left" vertical="center"/>
    </xf>
    <xf numFmtId="204" fontId="33" fillId="0" borderId="10" xfId="0" applyNumberFormat="1" applyFont="1" applyBorder="1" applyAlignment="1">
      <alignment vertical="center"/>
    </xf>
    <xf numFmtId="193" fontId="35" fillId="3" borderId="14" xfId="33" applyNumberFormat="1" applyFont="1" applyFill="1" applyBorder="1"/>
    <xf numFmtId="202" fontId="35" fillId="0" borderId="14" xfId="33" applyNumberFormat="1" applyFont="1" applyBorder="1" applyAlignment="1">
      <alignment horizontal="right"/>
    </xf>
    <xf numFmtId="190" fontId="33" fillId="0" borderId="4" xfId="1" applyNumberFormat="1" applyFont="1" applyBorder="1" applyAlignment="1">
      <alignment vertical="center"/>
    </xf>
    <xf numFmtId="190" fontId="33" fillId="0" borderId="9" xfId="1" applyNumberFormat="1" applyFont="1" applyBorder="1" applyAlignment="1">
      <alignment vertical="center"/>
    </xf>
    <xf numFmtId="190" fontId="33" fillId="0" borderId="12" xfId="1" applyNumberFormat="1" applyFont="1" applyBorder="1" applyAlignment="1">
      <alignment vertical="center"/>
    </xf>
    <xf numFmtId="190" fontId="51" fillId="0" borderId="0" xfId="1" applyNumberFormat="1" applyFont="1"/>
    <xf numFmtId="204" fontId="35" fillId="3" borderId="10" xfId="0" applyNumberFormat="1" applyFont="1" applyFill="1" applyBorder="1"/>
    <xf numFmtId="204" fontId="35" fillId="3" borderId="14" xfId="0" applyNumberFormat="1" applyFont="1" applyFill="1" applyBorder="1"/>
    <xf numFmtId="206" fontId="33" fillId="3" borderId="14" xfId="33" applyNumberFormat="1" applyFont="1" applyFill="1" applyBorder="1"/>
    <xf numFmtId="190" fontId="33" fillId="0" borderId="14" xfId="1" applyNumberFormat="1" applyFont="1" applyBorder="1"/>
    <xf numFmtId="190" fontId="33" fillId="0" borderId="10" xfId="1" applyNumberFormat="1" applyFont="1" applyBorder="1"/>
    <xf numFmtId="0" fontId="50" fillId="0" borderId="0" xfId="26" quotePrefix="1" applyFont="1"/>
    <xf numFmtId="0" fontId="35" fillId="3" borderId="11" xfId="26" applyFont="1" applyFill="1" applyBorder="1" applyAlignment="1">
      <alignment horizontal="center" vertical="center" wrapText="1"/>
    </xf>
    <xf numFmtId="0" fontId="33" fillId="0" borderId="12" xfId="26" applyFont="1" applyBorder="1" applyAlignment="1">
      <alignment horizontal="center" vertical="center" wrapText="1"/>
    </xf>
    <xf numFmtId="204" fontId="33" fillId="0" borderId="9" xfId="26" applyNumberFormat="1" applyFont="1" applyBorder="1"/>
    <xf numFmtId="195" fontId="33" fillId="0" borderId="9" xfId="26" applyNumberFormat="1" applyFont="1" applyBorder="1" applyAlignment="1">
      <alignment horizontal="center"/>
    </xf>
    <xf numFmtId="204" fontId="35" fillId="3" borderId="0" xfId="26" applyNumberFormat="1" applyFont="1" applyFill="1"/>
    <xf numFmtId="204" fontId="33" fillId="0" borderId="9" xfId="26" applyNumberFormat="1" applyFont="1" applyBorder="1" applyAlignment="1">
      <alignment horizontal="right"/>
    </xf>
    <xf numFmtId="204" fontId="35" fillId="3" borderId="9" xfId="26" applyNumberFormat="1" applyFont="1" applyFill="1" applyBorder="1" applyAlignment="1">
      <alignment horizontal="right"/>
    </xf>
    <xf numFmtId="193" fontId="33" fillId="0" borderId="9" xfId="33" applyNumberFormat="1" applyFont="1" applyBorder="1"/>
    <xf numFmtId="208" fontId="33" fillId="0" borderId="9" xfId="33" applyNumberFormat="1" applyFont="1" applyBorder="1"/>
    <xf numFmtId="206" fontId="33" fillId="0" borderId="9" xfId="33" applyNumberFormat="1" applyFont="1" applyBorder="1"/>
    <xf numFmtId="205" fontId="33" fillId="0" borderId="9" xfId="33" applyNumberFormat="1" applyFont="1" applyBorder="1"/>
    <xf numFmtId="205" fontId="35" fillId="3" borderId="0" xfId="33" applyNumberFormat="1" applyFont="1" applyFill="1" applyBorder="1"/>
    <xf numFmtId="209" fontId="33" fillId="0" borderId="14" xfId="33" applyNumberFormat="1" applyFont="1" applyBorder="1" applyAlignment="1">
      <alignment horizontal="right"/>
    </xf>
    <xf numFmtId="207" fontId="33" fillId="0" borderId="9" xfId="33" applyNumberFormat="1" applyFont="1" applyBorder="1"/>
    <xf numFmtId="208" fontId="35" fillId="3" borderId="9" xfId="33" applyNumberFormat="1" applyFont="1" applyFill="1" applyBorder="1"/>
    <xf numFmtId="1" fontId="33" fillId="0" borderId="9" xfId="33" applyNumberFormat="1" applyFont="1" applyBorder="1"/>
    <xf numFmtId="205" fontId="35" fillId="3" borderId="8" xfId="33" applyNumberFormat="1" applyFont="1" applyFill="1" applyBorder="1"/>
    <xf numFmtId="193" fontId="33" fillId="0" borderId="14" xfId="33" applyNumberFormat="1" applyFont="1" applyBorder="1"/>
    <xf numFmtId="205" fontId="33" fillId="0" borderId="14" xfId="33" applyNumberFormat="1" applyFont="1" applyBorder="1"/>
    <xf numFmtId="187" fontId="33" fillId="0" borderId="14" xfId="1" applyFont="1" applyBorder="1" applyAlignment="1">
      <alignment vertical="center"/>
    </xf>
    <xf numFmtId="190" fontId="33" fillId="0" borderId="14" xfId="33" applyNumberFormat="1" applyFont="1" applyBorder="1" applyAlignment="1">
      <alignment vertical="center"/>
    </xf>
    <xf numFmtId="205" fontId="35" fillId="3" borderId="8" xfId="33" applyNumberFormat="1" applyFont="1" applyFill="1" applyBorder="1" applyAlignment="1">
      <alignment vertical="center"/>
    </xf>
    <xf numFmtId="187" fontId="33" fillId="0" borderId="14" xfId="1" applyFont="1" applyBorder="1" applyAlignment="1">
      <alignment horizontal="right" vertical="center"/>
    </xf>
    <xf numFmtId="205" fontId="33" fillId="0" borderId="9" xfId="33" applyNumberFormat="1" applyFont="1" applyBorder="1" applyAlignment="1">
      <alignment vertical="center"/>
    </xf>
    <xf numFmtId="205" fontId="33" fillId="0" borderId="14" xfId="33" applyNumberFormat="1" applyFont="1" applyBorder="1" applyAlignment="1">
      <alignment vertical="center"/>
    </xf>
    <xf numFmtId="208" fontId="35" fillId="3" borderId="9" xfId="33" applyNumberFormat="1" applyFont="1" applyFill="1" applyBorder="1" applyAlignment="1">
      <alignment vertical="center"/>
    </xf>
    <xf numFmtId="187" fontId="33" fillId="0" borderId="8" xfId="1" applyFont="1" applyBorder="1" applyAlignment="1">
      <alignment vertical="center"/>
    </xf>
    <xf numFmtId="187" fontId="33" fillId="0" borderId="13" xfId="1" applyFont="1" applyBorder="1" applyAlignment="1">
      <alignment horizontal="right" vertical="center"/>
    </xf>
    <xf numFmtId="205" fontId="33" fillId="0" borderId="0" xfId="26" applyNumberFormat="1" applyFont="1"/>
    <xf numFmtId="0" fontId="33" fillId="0" borderId="9" xfId="26" applyFont="1" applyBorder="1" applyAlignment="1">
      <alignment horizontal="left" vertical="center"/>
    </xf>
    <xf numFmtId="0" fontId="33" fillId="0" borderId="9" xfId="26" quotePrefix="1" applyFont="1" applyBorder="1" applyAlignment="1">
      <alignment horizontal="left" vertical="center"/>
    </xf>
    <xf numFmtId="0" fontId="33" fillId="0" borderId="12" xfId="26" quotePrefix="1" applyFont="1" applyBorder="1" applyAlignment="1">
      <alignment horizontal="left" vertical="center"/>
    </xf>
    <xf numFmtId="0" fontId="32" fillId="0" borderId="0" xfId="0" quotePrefix="1" applyFont="1" applyAlignment="1">
      <alignment horizontal="left"/>
    </xf>
    <xf numFmtId="0" fontId="35" fillId="0" borderId="5" xfId="26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/>
    </xf>
    <xf numFmtId="0" fontId="35" fillId="0" borderId="1" xfId="26" quotePrefix="1" applyFont="1" applyBorder="1" applyAlignment="1">
      <alignment horizontal="center" vertical="center" wrapText="1"/>
    </xf>
    <xf numFmtId="0" fontId="35" fillId="0" borderId="5" xfId="26" quotePrefix="1" applyFont="1" applyBorder="1" applyAlignment="1">
      <alignment horizontal="center" vertical="center" wrapText="1"/>
    </xf>
    <xf numFmtId="0" fontId="35" fillId="0" borderId="0" xfId="26" applyFont="1"/>
    <xf numFmtId="0" fontId="33" fillId="0" borderId="0" xfId="26" quotePrefix="1" applyFont="1" applyAlignment="1">
      <alignment horizontal="right" vertical="center"/>
    </xf>
    <xf numFmtId="0" fontId="33" fillId="0" borderId="6" xfId="26" quotePrefix="1" applyFont="1" applyBorder="1" applyAlignment="1">
      <alignment horizontal="center" vertical="center" wrapText="1"/>
    </xf>
    <xf numFmtId="0" fontId="33" fillId="0" borderId="8" xfId="26" quotePrefix="1" applyFont="1" applyBorder="1" applyAlignment="1">
      <alignment horizontal="center" vertical="center" wrapText="1"/>
    </xf>
    <xf numFmtId="190" fontId="33" fillId="0" borderId="12" xfId="33" applyNumberFormat="1" applyFont="1" applyBorder="1"/>
    <xf numFmtId="187" fontId="33" fillId="0" borderId="12" xfId="33" applyFont="1" applyBorder="1" applyAlignment="1">
      <alignment horizontal="center"/>
    </xf>
    <xf numFmtId="187" fontId="33" fillId="0" borderId="8" xfId="33" applyFont="1" applyBorder="1" applyAlignment="1">
      <alignment horizontal="center"/>
    </xf>
    <xf numFmtId="190" fontId="33" fillId="0" borderId="10" xfId="33" applyNumberFormat="1" applyFont="1" applyBorder="1" applyAlignment="1">
      <alignment horizontal="right"/>
    </xf>
    <xf numFmtId="195" fontId="33" fillId="0" borderId="12" xfId="33" applyNumberFormat="1" applyFont="1" applyBorder="1" applyAlignment="1">
      <alignment horizontal="center"/>
    </xf>
    <xf numFmtId="190" fontId="33" fillId="0" borderId="10" xfId="33" applyNumberFormat="1" applyFont="1" applyBorder="1"/>
    <xf numFmtId="187" fontId="33" fillId="0" borderId="12" xfId="33" applyFont="1" applyBorder="1"/>
    <xf numFmtId="196" fontId="33" fillId="0" borderId="9" xfId="33" applyNumberFormat="1" applyFont="1" applyBorder="1" applyAlignment="1">
      <alignment horizontal="right"/>
    </xf>
    <xf numFmtId="190" fontId="33" fillId="0" borderId="9" xfId="33" applyNumberFormat="1" applyFont="1" applyBorder="1"/>
    <xf numFmtId="195" fontId="33" fillId="0" borderId="9" xfId="33" applyNumberFormat="1" applyFont="1" applyBorder="1" applyAlignment="1">
      <alignment horizontal="center"/>
    </xf>
    <xf numFmtId="195" fontId="33" fillId="0" borderId="8" xfId="33" applyNumberFormat="1" applyFont="1" applyBorder="1" applyAlignment="1">
      <alignment horizontal="center"/>
    </xf>
    <xf numFmtId="190" fontId="33" fillId="0" borderId="14" xfId="33" applyNumberFormat="1" applyFont="1" applyBorder="1" applyAlignment="1">
      <alignment horizontal="right"/>
    </xf>
    <xf numFmtId="190" fontId="33" fillId="0" borderId="14" xfId="33" applyNumberFormat="1" applyFont="1" applyBorder="1"/>
    <xf numFmtId="187" fontId="33" fillId="0" borderId="9" xfId="33" applyFont="1" applyBorder="1"/>
    <xf numFmtId="199" fontId="33" fillId="0" borderId="9" xfId="33" applyNumberFormat="1" applyFont="1" applyBorder="1"/>
    <xf numFmtId="196" fontId="33" fillId="0" borderId="8" xfId="33" applyNumberFormat="1" applyFont="1" applyBorder="1" applyAlignment="1">
      <alignment horizontal="right"/>
    </xf>
    <xf numFmtId="197" fontId="33" fillId="0" borderId="9" xfId="33" applyNumberFormat="1" applyFont="1" applyBorder="1"/>
    <xf numFmtId="194" fontId="33" fillId="0" borderId="9" xfId="33" applyNumberFormat="1" applyFont="1" applyBorder="1" applyAlignment="1">
      <alignment horizontal="center"/>
    </xf>
    <xf numFmtId="0" fontId="33" fillId="0" borderId="9" xfId="26" applyFont="1" applyBorder="1" applyAlignment="1">
      <alignment horizontal="left"/>
    </xf>
    <xf numFmtId="198" fontId="33" fillId="0" borderId="0" xfId="33" applyNumberFormat="1" applyFont="1" applyBorder="1" applyAlignment="1">
      <alignment horizontal="right"/>
    </xf>
    <xf numFmtId="198" fontId="33" fillId="0" borderId="14" xfId="33" applyNumberFormat="1" applyFont="1" applyBorder="1" applyAlignment="1">
      <alignment horizontal="right"/>
    </xf>
    <xf numFmtId="197" fontId="33" fillId="0" borderId="8" xfId="33" applyNumberFormat="1" applyFont="1" applyBorder="1"/>
    <xf numFmtId="198" fontId="33" fillId="0" borderId="9" xfId="33" applyNumberFormat="1" applyFont="1" applyBorder="1" applyAlignment="1">
      <alignment horizontal="right"/>
    </xf>
    <xf numFmtId="194" fontId="33" fillId="0" borderId="14" xfId="33" applyNumberFormat="1" applyFont="1" applyFill="1" applyBorder="1" applyAlignment="1">
      <alignment horizontal="center"/>
    </xf>
    <xf numFmtId="194" fontId="33" fillId="0" borderId="9" xfId="33" applyNumberFormat="1" applyFont="1" applyFill="1" applyBorder="1" applyAlignment="1">
      <alignment horizontal="center"/>
    </xf>
    <xf numFmtId="194" fontId="33" fillId="0" borderId="0" xfId="33" applyNumberFormat="1" applyFont="1" applyFill="1" applyBorder="1" applyAlignment="1">
      <alignment horizontal="center"/>
    </xf>
    <xf numFmtId="0" fontId="33" fillId="0" borderId="3" xfId="26" applyFont="1" applyBorder="1" applyAlignment="1">
      <alignment horizontal="right" wrapText="1"/>
    </xf>
    <xf numFmtId="0" fontId="33" fillId="0" borderId="4" xfId="26" applyFont="1" applyBorder="1" applyAlignment="1">
      <alignment horizontal="left" wrapText="1"/>
    </xf>
    <xf numFmtId="197" fontId="33" fillId="0" borderId="16" xfId="33" applyNumberFormat="1" applyFont="1" applyBorder="1"/>
    <xf numFmtId="196" fontId="33" fillId="0" borderId="10" xfId="33" applyNumberFormat="1" applyFont="1" applyBorder="1" applyAlignment="1">
      <alignment horizontal="right"/>
    </xf>
    <xf numFmtId="190" fontId="33" fillId="0" borderId="16" xfId="1" applyNumberFormat="1" applyFont="1" applyBorder="1"/>
    <xf numFmtId="194" fontId="33" fillId="0" borderId="10" xfId="33" applyNumberFormat="1" applyFont="1" applyBorder="1" applyAlignment="1">
      <alignment horizontal="center"/>
    </xf>
    <xf numFmtId="187" fontId="34" fillId="0" borderId="10" xfId="1" applyFont="1" applyBorder="1" applyAlignment="1">
      <alignment horizontal="center"/>
    </xf>
    <xf numFmtId="187" fontId="34" fillId="0" borderId="14" xfId="1" applyFont="1" applyBorder="1" applyAlignment="1">
      <alignment horizontal="center"/>
    </xf>
    <xf numFmtId="0" fontId="49" fillId="0" borderId="0" xfId="3" applyFont="1" applyAlignment="1">
      <alignment vertical="top"/>
    </xf>
    <xf numFmtId="0" fontId="49" fillId="0" borderId="0" xfId="3" applyFont="1" applyBorder="1" applyAlignment="1">
      <alignment vertical="top"/>
    </xf>
    <xf numFmtId="0" fontId="50" fillId="0" borderId="0" xfId="2" applyFont="1" applyFill="1" applyBorder="1" applyAlignment="1">
      <alignment horizontal="right" vertical="center"/>
    </xf>
    <xf numFmtId="0" fontId="50" fillId="0" borderId="0" xfId="2" applyFont="1" applyFill="1" applyBorder="1" applyAlignment="1">
      <alignment horizontal="right" vertical="center" wrapText="1"/>
    </xf>
    <xf numFmtId="0" fontId="49" fillId="0" borderId="0" xfId="3" applyFont="1" applyAlignment="1">
      <alignment vertical="center"/>
    </xf>
    <xf numFmtId="0" fontId="50" fillId="0" borderId="8" xfId="5" applyFont="1" applyBorder="1" applyAlignment="1">
      <alignment horizontal="left" vertical="top"/>
    </xf>
    <xf numFmtId="0" fontId="50" fillId="0" borderId="9" xfId="5" applyFont="1" applyBorder="1" applyAlignment="1">
      <alignment vertical="top"/>
    </xf>
    <xf numFmtId="187" fontId="50" fillId="3" borderId="1" xfId="1" applyFont="1" applyFill="1" applyBorder="1" applyAlignment="1" applyProtection="1">
      <alignment vertical="top"/>
    </xf>
    <xf numFmtId="1" fontId="49" fillId="0" borderId="0" xfId="4" applyFont="1" applyFill="1" applyAlignment="1">
      <alignment vertical="top"/>
    </xf>
    <xf numFmtId="0" fontId="49" fillId="0" borderId="8" xfId="5" applyFont="1" applyBorder="1" applyAlignment="1">
      <alignment horizontal="left" vertical="top" wrapText="1"/>
    </xf>
    <xf numFmtId="0" fontId="49" fillId="0" borderId="9" xfId="3" applyFont="1" applyBorder="1" applyAlignment="1">
      <alignment horizontal="center" vertical="top"/>
    </xf>
    <xf numFmtId="187" fontId="50" fillId="3" borderId="1" xfId="1" applyFont="1" applyFill="1" applyBorder="1" applyAlignment="1" applyProtection="1">
      <alignment horizontal="center" vertical="top"/>
    </xf>
    <xf numFmtId="0" fontId="49" fillId="0" borderId="8" xfId="6" applyFont="1" applyBorder="1" applyAlignment="1">
      <alignment horizontal="left" vertical="top"/>
    </xf>
    <xf numFmtId="187" fontId="49" fillId="0" borderId="1" xfId="1" applyFont="1" applyFill="1" applyBorder="1" applyAlignment="1" applyProtection="1">
      <alignment vertical="top"/>
    </xf>
    <xf numFmtId="187" fontId="49" fillId="0" borderId="1" xfId="1" applyFont="1" applyFill="1" applyBorder="1" applyAlignment="1" applyProtection="1">
      <alignment horizontal="center" vertical="top"/>
    </xf>
    <xf numFmtId="0" fontId="49" fillId="0" borderId="8" xfId="5" applyFont="1" applyBorder="1" applyAlignment="1">
      <alignment horizontal="left" vertical="top"/>
    </xf>
    <xf numFmtId="187" fontId="50" fillId="3" borderId="1" xfId="1" applyFont="1" applyFill="1" applyBorder="1" applyAlignment="1">
      <alignment horizontal="center" vertical="top"/>
    </xf>
    <xf numFmtId="0" fontId="50" fillId="0" borderId="9" xfId="3" applyFont="1" applyBorder="1" applyAlignment="1">
      <alignment horizontal="center" vertical="top"/>
    </xf>
    <xf numFmtId="0" fontId="49" fillId="0" borderId="9" xfId="7" applyFont="1" applyFill="1" applyBorder="1" applyAlignment="1" applyProtection="1">
      <alignment horizontal="center" vertical="top"/>
    </xf>
    <xf numFmtId="0" fontId="49" fillId="0" borderId="9" xfId="5" applyFont="1" applyBorder="1" applyAlignment="1">
      <alignment horizontal="center" vertical="top"/>
    </xf>
    <xf numFmtId="0" fontId="49" fillId="0" borderId="9" xfId="5" applyFont="1" applyBorder="1" applyAlignment="1">
      <alignment vertical="top"/>
    </xf>
    <xf numFmtId="0" fontId="49" fillId="0" borderId="7" xfId="5" applyFont="1" applyBorder="1" applyAlignment="1">
      <alignment horizontal="left" vertical="top"/>
    </xf>
    <xf numFmtId="0" fontId="49" fillId="0" borderId="6" xfId="5" applyFont="1" applyBorder="1" applyAlignment="1">
      <alignment vertical="top"/>
    </xf>
    <xf numFmtId="0" fontId="49" fillId="0" borderId="9" xfId="6" applyFont="1" applyBorder="1" applyAlignment="1">
      <alignment vertical="top" wrapText="1"/>
    </xf>
    <xf numFmtId="187" fontId="50" fillId="3" borderId="1" xfId="1" applyFont="1" applyFill="1" applyBorder="1" applyAlignment="1" applyProtection="1">
      <alignment vertical="top" wrapText="1"/>
    </xf>
    <xf numFmtId="0" fontId="49" fillId="0" borderId="8" xfId="6" applyFont="1" applyBorder="1" applyAlignment="1">
      <alignment horizontal="left" vertical="top" wrapText="1"/>
    </xf>
    <xf numFmtId="0" fontId="49" fillId="0" borderId="8" xfId="8" applyFont="1" applyBorder="1" applyAlignment="1">
      <alignment horizontal="left" vertical="top"/>
    </xf>
    <xf numFmtId="0" fontId="49" fillId="0" borderId="9" xfId="3" quotePrefix="1" applyFont="1" applyBorder="1" applyAlignment="1">
      <alignment horizontal="center" vertical="top"/>
    </xf>
    <xf numFmtId="187" fontId="50" fillId="3" borderId="1" xfId="1" quotePrefix="1" applyFont="1" applyFill="1" applyBorder="1" applyAlignment="1" applyProtection="1">
      <alignment horizontal="center" vertical="top"/>
    </xf>
    <xf numFmtId="0" fontId="49" fillId="0" borderId="7" xfId="6" applyFont="1" applyBorder="1" applyAlignment="1">
      <alignment horizontal="left" vertical="top"/>
    </xf>
    <xf numFmtId="0" fontId="49" fillId="0" borderId="6" xfId="6" applyFont="1" applyBorder="1" applyAlignment="1">
      <alignment vertical="top"/>
    </xf>
    <xf numFmtId="0" fontId="54" fillId="0" borderId="8" xfId="8" applyFont="1" applyBorder="1" applyAlignment="1">
      <alignment horizontal="left" vertical="top"/>
    </xf>
    <xf numFmtId="0" fontId="50" fillId="0" borderId="9" xfId="3" quotePrefix="1" applyFont="1" applyBorder="1" applyAlignment="1">
      <alignment horizontal="center" vertical="top"/>
    </xf>
    <xf numFmtId="0" fontId="50" fillId="0" borderId="0" xfId="3" applyFont="1" applyAlignment="1">
      <alignment vertical="top"/>
    </xf>
    <xf numFmtId="0" fontId="49" fillId="0" borderId="8" xfId="8" quotePrefix="1" applyFont="1" applyBorder="1" applyAlignment="1">
      <alignment horizontal="left" vertical="top"/>
    </xf>
    <xf numFmtId="0" fontId="49" fillId="0" borderId="11" xfId="8" quotePrefix="1" applyFont="1" applyBorder="1" applyAlignment="1">
      <alignment horizontal="left" vertical="top"/>
    </xf>
    <xf numFmtId="0" fontId="49" fillId="0" borderId="12" xfId="3" quotePrefix="1" applyFont="1" applyBorder="1" applyAlignment="1">
      <alignment horizontal="center" vertical="top"/>
    </xf>
    <xf numFmtId="0" fontId="49" fillId="0" borderId="0" xfId="3" applyFont="1" applyBorder="1" applyAlignment="1">
      <alignment horizontal="left" vertical="top"/>
    </xf>
    <xf numFmtId="0" fontId="49" fillId="0" borderId="0" xfId="3" applyFont="1" applyBorder="1" applyAlignment="1">
      <alignment horizontal="center" vertical="top"/>
    </xf>
    <xf numFmtId="0" fontId="49" fillId="0" borderId="0" xfId="3" applyFont="1" applyAlignment="1">
      <alignment horizontal="left" vertical="top"/>
    </xf>
    <xf numFmtId="0" fontId="37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right" vertical="center"/>
    </xf>
    <xf numFmtId="0" fontId="50" fillId="0" borderId="0" xfId="2" applyFont="1" applyFill="1" applyAlignment="1">
      <alignment horizontal="center" vertical="top"/>
    </xf>
    <xf numFmtId="0" fontId="49" fillId="0" borderId="0" xfId="2" applyFont="1" applyFill="1" applyBorder="1" applyAlignment="1">
      <alignment vertical="top"/>
    </xf>
    <xf numFmtId="0" fontId="49" fillId="0" borderId="0" xfId="2" applyFont="1" applyFill="1" applyBorder="1" applyAlignment="1">
      <alignment vertical="center"/>
    </xf>
    <xf numFmtId="0" fontId="50" fillId="0" borderId="8" xfId="6" applyFont="1" applyBorder="1" applyAlignment="1">
      <alignment vertical="center" wrapText="1"/>
    </xf>
    <xf numFmtId="1" fontId="49" fillId="0" borderId="0" xfId="4" applyFont="1" applyFill="1" applyBorder="1" applyAlignment="1" applyProtection="1">
      <alignment horizontal="center" vertical="center" wrapText="1"/>
    </xf>
    <xf numFmtId="187" fontId="50" fillId="0" borderId="1" xfId="1" applyFont="1" applyFill="1" applyBorder="1" applyAlignment="1">
      <alignment horizontal="right" vertical="center" wrapText="1"/>
    </xf>
    <xf numFmtId="187" fontId="49" fillId="0" borderId="1" xfId="1" applyFont="1" applyFill="1" applyBorder="1" applyAlignment="1">
      <alignment horizontal="right" vertical="center" wrapText="1"/>
    </xf>
    <xf numFmtId="1" fontId="49" fillId="0" borderId="0" xfId="4" applyFont="1" applyFill="1" applyBorder="1" applyAlignment="1">
      <alignment vertical="center"/>
    </xf>
    <xf numFmtId="0" fontId="49" fillId="0" borderId="8" xfId="6" applyFont="1" applyBorder="1" applyAlignment="1">
      <alignment vertical="center" wrapText="1"/>
    </xf>
    <xf numFmtId="187" fontId="50" fillId="3" borderId="1" xfId="1" applyFont="1" applyFill="1" applyBorder="1" applyAlignment="1">
      <alignment horizontal="right" vertical="center" wrapText="1"/>
    </xf>
    <xf numFmtId="0" fontId="49" fillId="2" borderId="8" xfId="6" applyFont="1" applyFill="1" applyBorder="1" applyAlignment="1">
      <alignment vertical="center" wrapText="1"/>
    </xf>
    <xf numFmtId="0" fontId="49" fillId="0" borderId="0" xfId="3" applyFont="1" applyBorder="1" applyAlignment="1">
      <alignment horizontal="center" vertical="center"/>
    </xf>
    <xf numFmtId="187" fontId="49" fillId="0" borderId="1" xfId="1" applyFont="1" applyFill="1" applyBorder="1" applyAlignment="1">
      <alignment horizontal="right" vertical="center"/>
    </xf>
    <xf numFmtId="0" fontId="49" fillId="0" borderId="0" xfId="2" applyFont="1" applyFill="1" applyAlignment="1">
      <alignment vertical="center"/>
    </xf>
    <xf numFmtId="0" fontId="49" fillId="0" borderId="8" xfId="6" applyFont="1" applyBorder="1" applyAlignment="1" applyProtection="1">
      <alignment vertical="center" wrapText="1"/>
      <protection locked="0"/>
    </xf>
    <xf numFmtId="0" fontId="49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 applyProtection="1">
      <alignment horizontal="center" vertical="center"/>
    </xf>
    <xf numFmtId="0" fontId="49" fillId="0" borderId="0" xfId="8" applyFont="1" applyBorder="1" applyAlignment="1">
      <alignment horizontal="center" vertical="center"/>
    </xf>
    <xf numFmtId="0" fontId="49" fillId="0" borderId="0" xfId="8" applyFont="1" applyBorder="1" applyAlignment="1">
      <alignment horizontal="right" vertical="center"/>
    </xf>
    <xf numFmtId="0" fontId="49" fillId="0" borderId="8" xfId="22" quotePrefix="1" applyNumberFormat="1" applyFont="1" applyBorder="1" applyAlignment="1">
      <alignment vertical="center" wrapText="1"/>
    </xf>
    <xf numFmtId="0" fontId="50" fillId="0" borderId="0" xfId="2" applyFont="1" applyFill="1" applyAlignment="1">
      <alignment vertical="center"/>
    </xf>
    <xf numFmtId="0" fontId="50" fillId="0" borderId="0" xfId="2" applyFont="1" applyFill="1" applyBorder="1" applyAlignment="1">
      <alignment vertical="center"/>
    </xf>
    <xf numFmtId="0" fontId="49" fillId="0" borderId="0" xfId="2" applyFont="1" applyFill="1" applyBorder="1" applyAlignment="1">
      <alignment horizontal="center" vertical="center"/>
    </xf>
    <xf numFmtId="0" fontId="50" fillId="2" borderId="7" xfId="6" applyFont="1" applyFill="1" applyBorder="1" applyAlignment="1">
      <alignment vertical="center" wrapText="1"/>
    </xf>
    <xf numFmtId="0" fontId="49" fillId="0" borderId="5" xfId="2" applyFont="1" applyFill="1" applyBorder="1" applyAlignment="1">
      <alignment horizontal="center" vertical="center"/>
    </xf>
    <xf numFmtId="187" fontId="50" fillId="0" borderId="1" xfId="1" applyFont="1" applyFill="1" applyBorder="1" applyAlignment="1">
      <alignment horizontal="right" vertical="center"/>
    </xf>
    <xf numFmtId="187" fontId="50" fillId="0" borderId="0" xfId="1" applyFont="1" applyFill="1" applyBorder="1" applyAlignment="1">
      <alignment horizontal="right" vertical="center" wrapText="1"/>
    </xf>
    <xf numFmtId="187" fontId="50" fillId="0" borderId="0" xfId="1" applyFont="1" applyFill="1" applyBorder="1" applyAlignment="1">
      <alignment horizontal="right" vertical="center"/>
    </xf>
    <xf numFmtId="0" fontId="49" fillId="0" borderId="0" xfId="2" applyFont="1" applyFill="1" applyBorder="1" applyAlignment="1">
      <alignment horizontal="left" vertical="top"/>
    </xf>
    <xf numFmtId="0" fontId="49" fillId="0" borderId="0" xfId="2" applyFont="1" applyFill="1" applyBorder="1" applyAlignment="1">
      <alignment horizontal="center" vertical="top"/>
    </xf>
    <xf numFmtId="0" fontId="49" fillId="0" borderId="0" xfId="2" applyFont="1" applyFill="1" applyAlignment="1">
      <alignment vertical="top"/>
    </xf>
    <xf numFmtId="0" fontId="49" fillId="0" borderId="0" xfId="2" applyFont="1" applyFill="1" applyAlignment="1">
      <alignment horizontal="left" vertical="top"/>
    </xf>
    <xf numFmtId="0" fontId="49" fillId="0" borderId="0" xfId="2" applyFont="1" applyFill="1" applyAlignment="1">
      <alignment horizontal="center" vertical="top"/>
    </xf>
    <xf numFmtId="187" fontId="49" fillId="0" borderId="0" xfId="1" applyFont="1" applyFill="1" applyBorder="1" applyAlignment="1">
      <alignment horizontal="center" vertical="center"/>
    </xf>
    <xf numFmtId="187" fontId="49" fillId="0" borderId="0" xfId="1" applyFont="1" applyFill="1" applyAlignment="1">
      <alignment vertical="center"/>
    </xf>
    <xf numFmtId="187" fontId="49" fillId="0" borderId="0" xfId="1" applyFont="1" applyFill="1" applyBorder="1" applyAlignment="1">
      <alignment vertical="center"/>
    </xf>
    <xf numFmtId="187" fontId="49" fillId="0" borderId="0" xfId="2" applyNumberFormat="1" applyFont="1" applyFill="1" applyAlignment="1">
      <alignment vertical="center"/>
    </xf>
    <xf numFmtId="0" fontId="33" fillId="0" borderId="0" xfId="26" applyFont="1" applyAlignment="1">
      <alignment vertical="center" wrapText="1"/>
    </xf>
    <xf numFmtId="190" fontId="33" fillId="0" borderId="14" xfId="29" applyNumberFormat="1" applyFont="1" applyBorder="1" applyAlignment="1">
      <alignment vertical="center" wrapText="1"/>
    </xf>
    <xf numFmtId="190" fontId="33" fillId="0" borderId="9" xfId="29" applyNumberFormat="1" applyFont="1" applyBorder="1" applyAlignment="1">
      <alignment horizontal="left" vertical="center" wrapText="1"/>
    </xf>
    <xf numFmtId="0" fontId="33" fillId="0" borderId="11" xfId="26" applyFont="1" applyBorder="1"/>
    <xf numFmtId="0" fontId="33" fillId="0" borderId="0" xfId="26" applyFont="1" applyAlignment="1">
      <alignment horizontal="center" vertical="center"/>
    </xf>
    <xf numFmtId="0" fontId="35" fillId="0" borderId="0" xfId="26" applyFont="1" applyAlignment="1">
      <alignment vertical="center" wrapText="1"/>
    </xf>
    <xf numFmtId="190" fontId="35" fillId="0" borderId="14" xfId="29" applyNumberFormat="1" applyFont="1" applyBorder="1" applyAlignment="1">
      <alignment vertical="center" wrapText="1"/>
    </xf>
    <xf numFmtId="190" fontId="35" fillId="0" borderId="14" xfId="29" applyNumberFormat="1" applyFont="1" applyFill="1" applyBorder="1" applyAlignment="1">
      <alignment vertical="center"/>
    </xf>
    <xf numFmtId="0" fontId="35" fillId="0" borderId="0" xfId="26" applyFont="1" applyAlignment="1">
      <alignment vertical="center"/>
    </xf>
    <xf numFmtId="0" fontId="33" fillId="0" borderId="14" xfId="27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/>
    </xf>
    <xf numFmtId="0" fontId="35" fillId="0" borderId="14" xfId="27" applyFont="1" applyBorder="1" applyAlignment="1">
      <alignment horizontal="center" vertical="center"/>
    </xf>
    <xf numFmtId="0" fontId="35" fillId="0" borderId="14" xfId="26" quotePrefix="1" applyFont="1" applyBorder="1" applyAlignment="1">
      <alignment horizontal="center" vertical="center"/>
    </xf>
    <xf numFmtId="0" fontId="33" fillId="0" borderId="14" xfId="26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 wrapText="1"/>
    </xf>
    <xf numFmtId="0" fontId="33" fillId="0" borderId="14" xfId="27" applyFont="1" applyBorder="1" applyAlignment="1">
      <alignment horizontal="center" vertical="center" wrapText="1"/>
    </xf>
    <xf numFmtId="0" fontId="35" fillId="0" borderId="13" xfId="27" quotePrefix="1" applyFont="1" applyBorder="1" applyAlignment="1">
      <alignment horizontal="center" vertical="center"/>
    </xf>
    <xf numFmtId="0" fontId="37" fillId="0" borderId="0" xfId="3" applyFont="1" applyAlignment="1">
      <alignment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0" fontId="20" fillId="0" borderId="0" xfId="32" applyFont="1" applyAlignment="1">
      <alignment vertical="center"/>
    </xf>
    <xf numFmtId="0" fontId="28" fillId="0" borderId="9" xfId="32" applyFont="1" applyBorder="1" applyAlignment="1">
      <alignment horizontal="center" vertical="center"/>
    </xf>
    <xf numFmtId="0" fontId="28" fillId="0" borderId="12" xfId="32" applyFont="1" applyBorder="1" applyAlignment="1">
      <alignment horizontal="center" vertical="center"/>
    </xf>
    <xf numFmtId="0" fontId="33" fillId="0" borderId="13" xfId="27" applyFont="1" applyBorder="1" applyAlignment="1">
      <alignment horizontal="center" vertical="center"/>
    </xf>
    <xf numFmtId="0" fontId="39" fillId="0" borderId="0" xfId="26" quotePrefix="1" applyFont="1"/>
    <xf numFmtId="0" fontId="49" fillId="0" borderId="0" xfId="26" quotePrefix="1" applyFont="1" applyAlignment="1">
      <alignment horizontal="left"/>
    </xf>
    <xf numFmtId="0" fontId="33" fillId="0" borderId="0" xfId="26" applyFont="1" applyAlignment="1">
      <alignment horizontal="right" vertical="center"/>
    </xf>
    <xf numFmtId="211" fontId="33" fillId="0" borderId="9" xfId="26" applyNumberFormat="1" applyFont="1" applyBorder="1"/>
    <xf numFmtId="0" fontId="33" fillId="0" borderId="12" xfId="26" quotePrefix="1" applyFont="1" applyBorder="1" applyAlignment="1">
      <alignment horizontal="left"/>
    </xf>
    <xf numFmtId="200" fontId="33" fillId="0" borderId="0" xfId="26" applyNumberFormat="1" applyFont="1"/>
    <xf numFmtId="213" fontId="33" fillId="0" borderId="0" xfId="26" applyNumberFormat="1" applyFont="1" applyAlignment="1">
      <alignment horizontal="center"/>
    </xf>
    <xf numFmtId="0" fontId="39" fillId="0" borderId="0" xfId="26" applyFont="1"/>
    <xf numFmtId="0" fontId="33" fillId="0" borderId="4" xfId="26" applyFont="1" applyBorder="1" applyAlignment="1">
      <alignment horizontal="centerContinuous" vertical="center" wrapText="1"/>
    </xf>
    <xf numFmtId="0" fontId="33" fillId="0" borderId="11" xfId="26" applyFont="1" applyBorder="1" applyAlignment="1">
      <alignment horizontal="centerContinuous" vertical="center" wrapText="1"/>
    </xf>
    <xf numFmtId="0" fontId="33" fillId="0" borderId="12" xfId="26" applyFont="1" applyBorder="1" applyAlignment="1">
      <alignment horizontal="centerContinuous" vertical="center" wrapText="1"/>
    </xf>
    <xf numFmtId="199" fontId="33" fillId="0" borderId="9" xfId="26" applyNumberFormat="1" applyFont="1" applyBorder="1"/>
    <xf numFmtId="204" fontId="33" fillId="0" borderId="9" xfId="26" applyNumberFormat="1" applyFont="1" applyBorder="1" applyAlignment="1">
      <alignment horizontal="center"/>
    </xf>
    <xf numFmtId="194" fontId="33" fillId="0" borderId="9" xfId="26" applyNumberFormat="1" applyFont="1" applyBorder="1" applyAlignment="1">
      <alignment horizontal="center"/>
    </xf>
    <xf numFmtId="211" fontId="33" fillId="0" borderId="14" xfId="26" applyNumberFormat="1" applyFont="1" applyBorder="1"/>
    <xf numFmtId="199" fontId="33" fillId="0" borderId="14" xfId="26" applyNumberFormat="1" applyFont="1" applyBorder="1"/>
    <xf numFmtId="199" fontId="33" fillId="0" borderId="12" xfId="26" applyNumberFormat="1" applyFont="1" applyBorder="1"/>
    <xf numFmtId="0" fontId="59" fillId="0" borderId="8" xfId="26" applyFont="1" applyBorder="1"/>
    <xf numFmtId="0" fontId="59" fillId="0" borderId="9" xfId="26" quotePrefix="1" applyFont="1" applyBorder="1" applyAlignment="1">
      <alignment horizontal="left"/>
    </xf>
    <xf numFmtId="204" fontId="59" fillId="0" borderId="9" xfId="26" applyNumberFormat="1" applyFont="1" applyBorder="1"/>
    <xf numFmtId="204" fontId="53" fillId="0" borderId="9" xfId="26" applyNumberFormat="1" applyFont="1" applyBorder="1" applyAlignment="1">
      <alignment horizontal="center"/>
    </xf>
    <xf numFmtId="212" fontId="53" fillId="0" borderId="9" xfId="26" applyNumberFormat="1" applyFont="1" applyBorder="1" applyAlignment="1">
      <alignment horizontal="center"/>
    </xf>
    <xf numFmtId="200" fontId="59" fillId="0" borderId="9" xfId="26" applyNumberFormat="1" applyFont="1" applyBorder="1"/>
    <xf numFmtId="211" fontId="59" fillId="0" borderId="9" xfId="26" applyNumberFormat="1" applyFont="1" applyBorder="1"/>
    <xf numFmtId="213" fontId="59" fillId="0" borderId="9" xfId="26" applyNumberFormat="1" applyFont="1" applyBorder="1" applyAlignment="1">
      <alignment horizontal="center"/>
    </xf>
    <xf numFmtId="213" fontId="59" fillId="0" borderId="14" xfId="26" applyNumberFormat="1" applyFont="1" applyBorder="1" applyAlignment="1">
      <alignment horizontal="center"/>
    </xf>
    <xf numFmtId="200" fontId="59" fillId="0" borderId="14" xfId="26" applyNumberFormat="1" applyFont="1" applyBorder="1"/>
    <xf numFmtId="0" fontId="59" fillId="0" borderId="9" xfId="26" applyFont="1" applyBorder="1" applyAlignment="1">
      <alignment horizontal="left"/>
    </xf>
    <xf numFmtId="0" fontId="59" fillId="0" borderId="11" xfId="26" applyFont="1" applyBorder="1"/>
    <xf numFmtId="0" fontId="59" fillId="0" borderId="12" xfId="26" quotePrefix="1" applyFont="1" applyBorder="1" applyAlignment="1">
      <alignment horizontal="left"/>
    </xf>
    <xf numFmtId="200" fontId="59" fillId="0" borderId="13" xfId="26" applyNumberFormat="1" applyFont="1" applyBorder="1"/>
    <xf numFmtId="200" fontId="59" fillId="0" borderId="12" xfId="26" applyNumberFormat="1" applyFont="1" applyBorder="1"/>
    <xf numFmtId="0" fontId="33" fillId="0" borderId="3" xfId="26" applyFont="1" applyBorder="1" applyAlignment="1">
      <alignment horizontal="centerContinuous" vertical="center" wrapText="1"/>
    </xf>
    <xf numFmtId="187" fontId="59" fillId="0" borderId="3" xfId="1" applyFont="1" applyFill="1" applyBorder="1" applyAlignment="1" applyProtection="1">
      <alignment horizontal="right"/>
    </xf>
    <xf numFmtId="187" fontId="59" fillId="0" borderId="8" xfId="1" applyFont="1" applyFill="1" applyBorder="1" applyAlignment="1" applyProtection="1">
      <alignment horizontal="right"/>
    </xf>
    <xf numFmtId="187" fontId="59" fillId="0" borderId="10" xfId="1" applyFont="1" applyFill="1" applyBorder="1" applyAlignment="1" applyProtection="1">
      <alignment horizontal="center"/>
    </xf>
    <xf numFmtId="187" fontId="59" fillId="0" borderId="14" xfId="1" applyFont="1" applyFill="1" applyBorder="1" applyAlignment="1" applyProtection="1">
      <alignment horizontal="center"/>
    </xf>
    <xf numFmtId="187" fontId="53" fillId="0" borderId="14" xfId="1" applyFont="1" applyFill="1" applyBorder="1" applyAlignment="1" applyProtection="1">
      <alignment horizontal="center"/>
    </xf>
    <xf numFmtId="187" fontId="59" fillId="0" borderId="13" xfId="1" applyFont="1" applyFill="1" applyBorder="1" applyAlignment="1" applyProtection="1">
      <alignment horizontal="center"/>
    </xf>
    <xf numFmtId="187" fontId="53" fillId="0" borderId="14" xfId="1" applyFont="1" applyFill="1" applyBorder="1" applyAlignment="1" applyProtection="1">
      <alignment horizontal="right"/>
    </xf>
    <xf numFmtId="187" fontId="49" fillId="0" borderId="0" xfId="1" applyFont="1" applyFill="1" applyBorder="1" applyAlignment="1">
      <alignment horizontal="center" vertical="top"/>
    </xf>
    <xf numFmtId="187" fontId="50" fillId="0" borderId="0" xfId="1" applyFont="1" applyFill="1" applyBorder="1" applyAlignment="1">
      <alignment horizontal="center" vertical="top"/>
    </xf>
    <xf numFmtId="187" fontId="49" fillId="0" borderId="0" xfId="1" applyFont="1" applyFill="1" applyAlignment="1">
      <alignment vertical="top"/>
    </xf>
    <xf numFmtId="0" fontId="46" fillId="0" borderId="0" xfId="36" applyFont="1"/>
    <xf numFmtId="0" fontId="47" fillId="0" borderId="0" xfId="36" applyFont="1" applyAlignment="1">
      <alignment horizontal="center"/>
    </xf>
    <xf numFmtId="0" fontId="61" fillId="0" borderId="0" xfId="36" applyFont="1" applyAlignment="1">
      <alignment vertical="center"/>
    </xf>
    <xf numFmtId="187" fontId="59" fillId="0" borderId="10" xfId="1" applyFont="1" applyBorder="1" applyAlignment="1">
      <alignment vertical="center"/>
    </xf>
    <xf numFmtId="214" fontId="59" fillId="0" borderId="14" xfId="1" quotePrefix="1" applyNumberFormat="1" applyFont="1" applyBorder="1" applyAlignment="1">
      <alignment horizontal="right" vertical="center"/>
    </xf>
    <xf numFmtId="187" fontId="66" fillId="0" borderId="1" xfId="1" applyFont="1" applyBorder="1" applyAlignment="1" applyProtection="1">
      <alignment horizontal="right" vertical="center"/>
    </xf>
    <xf numFmtId="192" fontId="69" fillId="0" borderId="1" xfId="32" applyNumberFormat="1" applyFont="1" applyBorder="1" applyAlignment="1">
      <alignment horizontal="center" vertical="center" wrapText="1"/>
    </xf>
    <xf numFmtId="193" fontId="69" fillId="0" borderId="6" xfId="32" applyNumberFormat="1" applyFont="1" applyBorder="1" applyAlignment="1">
      <alignment horizontal="right" vertical="center"/>
    </xf>
    <xf numFmtId="187" fontId="69" fillId="3" borderId="1" xfId="1" applyFont="1" applyFill="1" applyBorder="1" applyAlignment="1" applyProtection="1">
      <alignment horizontal="right" vertical="center"/>
    </xf>
    <xf numFmtId="187" fontId="69" fillId="0" borderId="1" xfId="1" applyFont="1" applyBorder="1" applyAlignment="1" applyProtection="1">
      <alignment horizontal="right" vertical="center"/>
    </xf>
    <xf numFmtId="0" fontId="67" fillId="0" borderId="10" xfId="32" applyFont="1" applyBorder="1" applyAlignment="1">
      <alignment vertical="center"/>
    </xf>
    <xf numFmtId="193" fontId="68" fillId="0" borderId="9" xfId="32" applyNumberFormat="1" applyFont="1" applyBorder="1" applyAlignment="1">
      <alignment horizontal="right" vertical="center"/>
    </xf>
    <xf numFmtId="193" fontId="69" fillId="3" borderId="9" xfId="32" applyNumberFormat="1" applyFont="1" applyFill="1" applyBorder="1" applyAlignment="1">
      <alignment horizontal="right" vertical="center"/>
    </xf>
    <xf numFmtId="194" fontId="68" fillId="0" borderId="9" xfId="32" applyNumberFormat="1" applyFont="1" applyBorder="1" applyAlignment="1">
      <alignment horizontal="right" vertical="center"/>
    </xf>
    <xf numFmtId="0" fontId="21" fillId="0" borderId="0" xfId="32" applyFont="1" applyAlignment="1">
      <alignment vertical="center"/>
    </xf>
    <xf numFmtId="0" fontId="67" fillId="0" borderId="14" xfId="32" applyFont="1" applyBorder="1" applyAlignment="1">
      <alignment vertical="center"/>
    </xf>
    <xf numFmtId="0" fontId="68" fillId="0" borderId="14" xfId="32" applyFont="1" applyBorder="1" applyAlignment="1">
      <alignment vertical="center"/>
    </xf>
    <xf numFmtId="0" fontId="67" fillId="0" borderId="13" xfId="32" applyFont="1" applyBorder="1" applyAlignment="1">
      <alignment vertical="center"/>
    </xf>
    <xf numFmtId="0" fontId="27" fillId="0" borderId="0" xfId="32" applyFont="1" applyAlignment="1">
      <alignment vertical="center"/>
    </xf>
    <xf numFmtId="0" fontId="70" fillId="0" borderId="0" xfId="32" applyFont="1" applyAlignment="1">
      <alignment vertical="center"/>
    </xf>
    <xf numFmtId="190" fontId="68" fillId="0" borderId="1" xfId="1" applyNumberFormat="1" applyFont="1" applyBorder="1" applyAlignment="1" applyProtection="1">
      <alignment horizontal="right" vertical="center"/>
    </xf>
    <xf numFmtId="187" fontId="21" fillId="0" borderId="0" xfId="1" applyFont="1" applyAlignment="1">
      <alignment vertical="center"/>
    </xf>
    <xf numFmtId="49" fontId="59" fillId="0" borderId="0" xfId="5" applyNumberFormat="1" applyFont="1" applyBorder="1" applyAlignment="1">
      <alignment horizontal="left" vertical="center"/>
    </xf>
    <xf numFmtId="0" fontId="59" fillId="0" borderId="3" xfId="5" applyFont="1" applyBorder="1" applyAlignment="1">
      <alignment horizontal="left" vertical="center"/>
    </xf>
    <xf numFmtId="40" fontId="59" fillId="0" borderId="10" xfId="5" applyNumberFormat="1" applyFont="1" applyBorder="1" applyAlignment="1">
      <alignment horizontal="right" vertical="center"/>
    </xf>
    <xf numFmtId="40" fontId="59" fillId="3" borderId="10" xfId="5" applyNumberFormat="1" applyFont="1" applyFill="1" applyBorder="1" applyAlignment="1">
      <alignment horizontal="right" vertical="center"/>
    </xf>
    <xf numFmtId="0" fontId="59" fillId="0" borderId="0" xfId="5" applyFont="1" applyBorder="1" applyAlignment="1">
      <alignment vertical="center"/>
    </xf>
    <xf numFmtId="0" fontId="59" fillId="0" borderId="8" xfId="5" applyFont="1" applyBorder="1" applyAlignment="1">
      <alignment horizontal="left" vertical="center"/>
    </xf>
    <xf numFmtId="40" fontId="59" fillId="0" borderId="14" xfId="5" applyNumberFormat="1" applyFont="1" applyBorder="1" applyAlignment="1">
      <alignment horizontal="right" vertical="center"/>
    </xf>
    <xf numFmtId="40" fontId="59" fillId="3" borderId="14" xfId="5" applyNumberFormat="1" applyFont="1" applyFill="1" applyBorder="1" applyAlignment="1">
      <alignment horizontal="right" vertical="center"/>
    </xf>
    <xf numFmtId="40" fontId="53" fillId="0" borderId="1" xfId="5" applyNumberFormat="1" applyFont="1" applyBorder="1" applyAlignment="1">
      <alignment horizontal="right" vertical="center"/>
    </xf>
    <xf numFmtId="40" fontId="53" fillId="3" borderId="1" xfId="5" applyNumberFormat="1" applyFont="1" applyFill="1" applyBorder="1" applyAlignment="1">
      <alignment horizontal="right" vertical="center"/>
    </xf>
    <xf numFmtId="0" fontId="53" fillId="0" borderId="8" xfId="26" applyFont="1" applyBorder="1" applyAlignment="1">
      <alignment vertical="center" wrapText="1"/>
    </xf>
    <xf numFmtId="0" fontId="59" fillId="0" borderId="8" xfId="26" applyFont="1" applyBorder="1" applyAlignment="1">
      <alignment vertical="center" wrapText="1"/>
    </xf>
    <xf numFmtId="0" fontId="59" fillId="0" borderId="11" xfId="26" applyFont="1" applyBorder="1" applyAlignment="1">
      <alignment vertical="center" wrapText="1"/>
    </xf>
    <xf numFmtId="210" fontId="59" fillId="0" borderId="0" xfId="5" applyNumberFormat="1" applyFont="1" applyBorder="1" applyAlignment="1">
      <alignment vertical="center"/>
    </xf>
    <xf numFmtId="187" fontId="74" fillId="0" borderId="10" xfId="1" applyFont="1" applyBorder="1" applyAlignment="1">
      <alignment vertical="center"/>
    </xf>
    <xf numFmtId="0" fontId="31" fillId="0" borderId="0" xfId="27" quotePrefix="1" applyFont="1" applyAlignment="1">
      <alignment horizontal="left" vertical="center"/>
    </xf>
    <xf numFmtId="0" fontId="35" fillId="0" borderId="9" xfId="26" applyFont="1" applyBorder="1" applyAlignment="1">
      <alignment vertical="center" wrapText="1"/>
    </xf>
    <xf numFmtId="0" fontId="33" fillId="0" borderId="9" xfId="26" applyFont="1" applyBorder="1" applyAlignment="1">
      <alignment horizontal="left" vertical="center" wrapText="1"/>
    </xf>
    <xf numFmtId="0" fontId="35" fillId="0" borderId="0" xfId="27" quotePrefix="1" applyFont="1" applyAlignment="1">
      <alignment horizontal="left" vertical="center" wrapText="1"/>
    </xf>
    <xf numFmtId="0" fontId="35" fillId="0" borderId="9" xfId="27" quotePrefix="1" applyFont="1" applyBorder="1" applyAlignment="1">
      <alignment horizontal="left" vertical="center" wrapText="1"/>
    </xf>
    <xf numFmtId="214" fontId="33" fillId="0" borderId="14" xfId="1" applyNumberFormat="1" applyFont="1" applyBorder="1"/>
    <xf numFmtId="187" fontId="33" fillId="0" borderId="4" xfId="1" applyFont="1" applyBorder="1"/>
    <xf numFmtId="187" fontId="33" fillId="0" borderId="9" xfId="1" applyFont="1" applyBorder="1"/>
    <xf numFmtId="187" fontId="35" fillId="3" borderId="10" xfId="1" applyFont="1" applyFill="1" applyBorder="1" applyAlignment="1">
      <alignment vertical="center"/>
    </xf>
    <xf numFmtId="187" fontId="35" fillId="3" borderId="14" xfId="1" applyFont="1" applyFill="1" applyBorder="1" applyAlignment="1">
      <alignment vertical="center"/>
    </xf>
    <xf numFmtId="0" fontId="33" fillId="0" borderId="0" xfId="26" applyFont="1" applyAlignment="1">
      <alignment horizontal="left" vertical="center"/>
    </xf>
    <xf numFmtId="0" fontId="33" fillId="0" borderId="0" xfId="26" applyFont="1" applyAlignment="1">
      <alignment horizontal="left" vertical="center" wrapText="1"/>
    </xf>
    <xf numFmtId="190" fontId="33" fillId="0" borderId="0" xfId="33" applyNumberFormat="1" applyFont="1" applyBorder="1" applyAlignment="1">
      <alignment vertical="center"/>
    </xf>
    <xf numFmtId="187" fontId="33" fillId="0" borderId="0" xfId="33" applyFont="1" applyBorder="1" applyAlignment="1">
      <alignment horizontal="center" vertical="center"/>
    </xf>
    <xf numFmtId="195" fontId="33" fillId="0" borderId="0" xfId="33" applyNumberFormat="1" applyFont="1" applyBorder="1" applyAlignment="1">
      <alignment horizontal="center" vertical="center"/>
    </xf>
    <xf numFmtId="194" fontId="33" fillId="0" borderId="0" xfId="33" applyNumberFormat="1" applyFont="1" applyBorder="1" applyAlignment="1">
      <alignment horizontal="center" vertical="center"/>
    </xf>
    <xf numFmtId="192" fontId="52" fillId="0" borderId="0" xfId="26" applyNumberFormat="1" applyFont="1" applyAlignment="1">
      <alignment horizontal="left" vertical="center"/>
    </xf>
    <xf numFmtId="0" fontId="35" fillId="0" borderId="1" xfId="26" applyFont="1" applyBorder="1" applyAlignment="1">
      <alignment horizontal="center" vertical="center" wrapText="1"/>
    </xf>
    <xf numFmtId="0" fontId="32" fillId="0" borderId="0" xfId="27" applyFont="1" applyAlignment="1">
      <alignment horizontal="centerContinuous" vertical="center"/>
    </xf>
    <xf numFmtId="0" fontId="32" fillId="0" borderId="0" xfId="27" applyFont="1" applyAlignment="1">
      <alignment vertical="center"/>
    </xf>
    <xf numFmtId="0" fontId="32" fillId="0" borderId="0" xfId="27" applyFont="1" applyAlignment="1">
      <alignment horizontal="left" vertical="center"/>
    </xf>
    <xf numFmtId="0" fontId="35" fillId="0" borderId="0" xfId="27" applyFont="1" applyAlignment="1">
      <alignment vertical="center" wrapText="1"/>
    </xf>
    <xf numFmtId="190" fontId="35" fillId="0" borderId="14" xfId="29" applyNumberFormat="1" applyFont="1" applyBorder="1" applyAlignment="1" applyProtection="1">
      <alignment horizontal="right" vertical="center"/>
    </xf>
    <xf numFmtId="190" fontId="33" fillId="0" borderId="14" xfId="29" applyNumberFormat="1" applyFont="1" applyBorder="1" applyAlignment="1" applyProtection="1">
      <alignment horizontal="right" vertical="center"/>
    </xf>
    <xf numFmtId="190" fontId="33" fillId="0" borderId="0" xfId="29" applyNumberFormat="1" applyFont="1" applyBorder="1" applyAlignment="1">
      <alignment horizontal="right" vertical="center"/>
    </xf>
    <xf numFmtId="190" fontId="35" fillId="0" borderId="14" xfId="29" quotePrefix="1" applyNumberFormat="1" applyFont="1" applyBorder="1" applyAlignment="1" applyProtection="1">
      <alignment horizontal="right" vertical="center"/>
    </xf>
    <xf numFmtId="190" fontId="33" fillId="0" borderId="13" xfId="29" applyNumberFormat="1" applyFont="1" applyBorder="1" applyAlignment="1" applyProtection="1">
      <alignment horizontal="right" vertical="center"/>
    </xf>
    <xf numFmtId="190" fontId="35" fillId="0" borderId="13" xfId="29" quotePrefix="1" applyNumberFormat="1" applyFont="1" applyBorder="1" applyAlignment="1" applyProtection="1">
      <alignment horizontal="right" vertical="center"/>
    </xf>
    <xf numFmtId="187" fontId="33" fillId="0" borderId="0" xfId="1" applyFont="1" applyAlignment="1">
      <alignment vertical="center"/>
    </xf>
    <xf numFmtId="43" fontId="33" fillId="0" borderId="0" xfId="26" applyNumberFormat="1" applyFont="1" applyAlignment="1">
      <alignment vertical="center"/>
    </xf>
    <xf numFmtId="190" fontId="35" fillId="0" borderId="14" xfId="29" applyNumberFormat="1" applyFont="1" applyBorder="1" applyAlignment="1">
      <alignment vertical="center"/>
    </xf>
    <xf numFmtId="190" fontId="33" fillId="0" borderId="14" xfId="29" applyNumberFormat="1" applyFont="1" applyBorder="1" applyAlignment="1">
      <alignment vertical="center"/>
    </xf>
    <xf numFmtId="190" fontId="33" fillId="0" borderId="0" xfId="29" applyNumberFormat="1" applyFont="1" applyBorder="1" applyAlignment="1" applyProtection="1">
      <alignment horizontal="right" vertical="center"/>
    </xf>
    <xf numFmtId="3" fontId="33" fillId="0" borderId="0" xfId="26" applyNumberFormat="1" applyFont="1" applyAlignment="1">
      <alignment vertical="center"/>
    </xf>
    <xf numFmtId="190" fontId="33" fillId="0" borderId="13" xfId="29" applyNumberFormat="1" applyFont="1" applyBorder="1" applyAlignment="1">
      <alignment vertical="center"/>
    </xf>
    <xf numFmtId="190" fontId="33" fillId="0" borderId="2" xfId="29" applyNumberFormat="1" applyFont="1" applyBorder="1" applyAlignment="1">
      <alignment horizontal="right" vertical="center"/>
    </xf>
    <xf numFmtId="190" fontId="33" fillId="0" borderId="0" xfId="29" applyNumberFormat="1" applyFont="1" applyBorder="1" applyAlignment="1">
      <alignment vertical="center"/>
    </xf>
    <xf numFmtId="187" fontId="33" fillId="0" borderId="0" xfId="1" applyFont="1" applyBorder="1" applyAlignment="1">
      <alignment vertical="center"/>
    </xf>
    <xf numFmtId="190" fontId="33" fillId="0" borderId="0" xfId="29" applyNumberFormat="1" applyFont="1" applyBorder="1" applyAlignment="1" applyProtection="1">
      <alignment horizontal="left" vertical="center"/>
    </xf>
    <xf numFmtId="190" fontId="35" fillId="0" borderId="0" xfId="29" applyNumberFormat="1" applyFont="1" applyBorder="1" applyAlignment="1" applyProtection="1">
      <alignment horizontal="left" vertical="center"/>
    </xf>
    <xf numFmtId="190" fontId="35" fillId="0" borderId="13" xfId="29" applyNumberFormat="1" applyFont="1" applyBorder="1" applyAlignment="1">
      <alignment vertical="center"/>
    </xf>
    <xf numFmtId="190" fontId="35" fillId="0" borderId="2" xfId="29" applyNumberFormat="1" applyFont="1" applyBorder="1" applyAlignment="1" applyProtection="1">
      <alignment horizontal="left" vertical="center"/>
    </xf>
    <xf numFmtId="0" fontId="33" fillId="0" borderId="0" xfId="27" applyFont="1" applyAlignment="1">
      <alignment vertical="center" wrapText="1"/>
    </xf>
    <xf numFmtId="0" fontId="33" fillId="0" borderId="0" xfId="27" applyFont="1" applyAlignment="1">
      <alignment horizontal="left" vertical="center" wrapText="1"/>
    </xf>
    <xf numFmtId="0" fontId="33" fillId="0" borderId="2" xfId="27" applyFont="1" applyBorder="1" applyAlignment="1">
      <alignment horizontal="left" vertical="center" wrapText="1"/>
    </xf>
    <xf numFmtId="0" fontId="35" fillId="0" borderId="0" xfId="27" applyFont="1" applyAlignment="1">
      <alignment horizontal="left" vertical="center" wrapText="1"/>
    </xf>
    <xf numFmtId="0" fontId="33" fillId="0" borderId="2" xfId="27" applyFont="1" applyBorder="1" applyAlignment="1">
      <alignment vertical="center" wrapText="1"/>
    </xf>
    <xf numFmtId="0" fontId="35" fillId="0" borderId="9" xfId="27" applyFont="1" applyBorder="1" applyAlignment="1">
      <alignment vertical="center" wrapText="1"/>
    </xf>
    <xf numFmtId="191" fontId="35" fillId="0" borderId="9" xfId="27" applyNumberFormat="1" applyFont="1" applyBorder="1" applyAlignment="1">
      <alignment horizontal="left" vertical="center" wrapText="1"/>
    </xf>
    <xf numFmtId="0" fontId="35" fillId="0" borderId="2" xfId="27" applyFont="1" applyBorder="1" applyAlignment="1">
      <alignment horizontal="left" vertical="center" wrapText="1"/>
    </xf>
    <xf numFmtId="0" fontId="33" fillId="0" borderId="14" xfId="27" quotePrefix="1" applyFont="1" applyBorder="1" applyAlignment="1">
      <alignment horizontal="center" vertical="center"/>
    </xf>
    <xf numFmtId="0" fontId="33" fillId="0" borderId="0" xfId="27" quotePrefix="1" applyFont="1" applyAlignment="1">
      <alignment vertical="center" wrapText="1"/>
    </xf>
    <xf numFmtId="190" fontId="33" fillId="0" borderId="14" xfId="29" applyNumberFormat="1" applyFont="1" applyBorder="1" applyAlignment="1">
      <alignment horizontal="right" vertical="center"/>
    </xf>
    <xf numFmtId="0" fontId="33" fillId="0" borderId="0" xfId="27" quotePrefix="1" applyFont="1" applyAlignment="1">
      <alignment horizontal="left" vertical="center" wrapText="1"/>
    </xf>
    <xf numFmtId="190" fontId="33" fillId="0" borderId="14" xfId="29" applyNumberFormat="1" applyFont="1" applyBorder="1" applyAlignment="1" applyProtection="1">
      <alignment vertical="center"/>
    </xf>
    <xf numFmtId="190" fontId="33" fillId="0" borderId="9" xfId="29" applyNumberFormat="1" applyFont="1" applyBorder="1" applyAlignment="1">
      <alignment horizontal="right" vertical="center"/>
    </xf>
    <xf numFmtId="0" fontId="33" fillId="0" borderId="2" xfId="27" quotePrefix="1" applyFont="1" applyBorder="1" applyAlignment="1">
      <alignment horizontal="left" vertical="center" wrapText="1"/>
    </xf>
    <xf numFmtId="0" fontId="35" fillId="3" borderId="1" xfId="26" applyFont="1" applyFill="1" applyBorder="1" applyAlignment="1">
      <alignment horizontal="center" vertical="center"/>
    </xf>
    <xf numFmtId="0" fontId="35" fillId="3" borderId="1" xfId="26" applyFont="1" applyFill="1" applyBorder="1" applyAlignment="1">
      <alignment horizontal="center" vertical="center" wrapText="1"/>
    </xf>
    <xf numFmtId="0" fontId="33" fillId="0" borderId="13" xfId="27" quotePrefix="1" applyFont="1" applyBorder="1" applyAlignment="1">
      <alignment horizontal="center" vertical="center"/>
    </xf>
    <xf numFmtId="0" fontId="35" fillId="3" borderId="7" xfId="26" applyFont="1" applyFill="1" applyBorder="1" applyAlignment="1">
      <alignment horizontal="center" vertical="center" wrapText="1"/>
    </xf>
    <xf numFmtId="0" fontId="33" fillId="0" borderId="10" xfId="27" quotePrefix="1" applyFont="1" applyBorder="1" applyAlignment="1">
      <alignment horizontal="center" vertical="center"/>
    </xf>
    <xf numFmtId="0" fontId="33" fillId="0" borderId="16" xfId="27" applyFont="1" applyBorder="1" applyAlignment="1">
      <alignment vertical="center" wrapText="1"/>
    </xf>
    <xf numFmtId="0" fontId="33" fillId="0" borderId="0" xfId="36" applyFont="1" applyAlignment="1">
      <alignment horizontal="center" vertical="center"/>
    </xf>
    <xf numFmtId="0" fontId="35" fillId="3" borderId="1" xfId="36" applyFont="1" applyFill="1" applyBorder="1" applyAlignment="1">
      <alignment horizontal="center" vertical="center"/>
    </xf>
    <xf numFmtId="190" fontId="33" fillId="0" borderId="9" xfId="1" applyNumberFormat="1" applyFont="1" applyBorder="1"/>
    <xf numFmtId="187" fontId="33" fillId="0" borderId="9" xfId="1" applyFont="1" applyBorder="1" applyAlignment="1">
      <alignment vertical="center"/>
    </xf>
    <xf numFmtId="0" fontId="33" fillId="0" borderId="12" xfId="0" quotePrefix="1" applyFont="1" applyBorder="1" applyAlignment="1">
      <alignment horizontal="left" vertical="center"/>
    </xf>
    <xf numFmtId="190" fontId="33" fillId="0" borderId="13" xfId="1" applyNumberFormat="1" applyFont="1" applyBorder="1" applyAlignment="1">
      <alignment vertical="center"/>
    </xf>
    <xf numFmtId="187" fontId="33" fillId="0" borderId="10" xfId="1" applyFont="1" applyBorder="1" applyAlignment="1">
      <alignment vertical="center"/>
    </xf>
    <xf numFmtId="187" fontId="35" fillId="0" borderId="10" xfId="1" applyFont="1" applyBorder="1" applyAlignment="1">
      <alignment horizontal="right" vertical="center"/>
    </xf>
    <xf numFmtId="187" fontId="35" fillId="0" borderId="14" xfId="1" applyFont="1" applyBorder="1" applyAlignment="1">
      <alignment horizontal="right" vertical="center"/>
    </xf>
    <xf numFmtId="190" fontId="33" fillId="0" borderId="2" xfId="1" applyNumberFormat="1" applyFont="1" applyBorder="1" applyAlignment="1">
      <alignment vertical="center"/>
    </xf>
    <xf numFmtId="190" fontId="33" fillId="0" borderId="8" xfId="1" applyNumberFormat="1" applyFont="1" applyBorder="1" applyAlignment="1">
      <alignment vertical="center"/>
    </xf>
    <xf numFmtId="192" fontId="28" fillId="0" borderId="9" xfId="32" applyNumberFormat="1" applyFont="1" applyBorder="1" applyAlignment="1">
      <alignment horizontal="center" vertical="center" wrapText="1"/>
    </xf>
    <xf numFmtId="0" fontId="33" fillId="0" borderId="8" xfId="26" applyFont="1" applyBorder="1" applyAlignment="1">
      <alignment horizontal="right" vertical="center" wrapText="1"/>
    </xf>
    <xf numFmtId="0" fontId="33" fillId="0" borderId="11" xfId="26" applyFont="1" applyBorder="1" applyAlignment="1">
      <alignment horizontal="right" vertical="center" wrapText="1"/>
    </xf>
    <xf numFmtId="0" fontId="33" fillId="0" borderId="12" xfId="26" applyFont="1" applyBorder="1" applyAlignment="1">
      <alignment horizontal="left" vertical="center" wrapText="1"/>
    </xf>
    <xf numFmtId="197" fontId="33" fillId="0" borderId="0" xfId="33" applyNumberFormat="1" applyFont="1" applyBorder="1" applyAlignment="1">
      <alignment vertical="center"/>
    </xf>
    <xf numFmtId="190" fontId="33" fillId="0" borderId="0" xfId="1" applyNumberFormat="1" applyFont="1" applyBorder="1" applyAlignment="1">
      <alignment vertical="center"/>
    </xf>
    <xf numFmtId="194" fontId="33" fillId="0" borderId="14" xfId="33" applyNumberFormat="1" applyFont="1" applyBorder="1" applyAlignment="1">
      <alignment horizontal="center" vertical="center"/>
    </xf>
    <xf numFmtId="199" fontId="33" fillId="0" borderId="9" xfId="33" applyNumberFormat="1" applyFont="1" applyBorder="1" applyAlignment="1">
      <alignment vertical="center"/>
    </xf>
    <xf numFmtId="196" fontId="33" fillId="0" borderId="8" xfId="33" applyNumberFormat="1" applyFont="1" applyBorder="1" applyAlignment="1">
      <alignment horizontal="right" vertical="center"/>
    </xf>
    <xf numFmtId="200" fontId="33" fillId="0" borderId="2" xfId="33" applyNumberFormat="1" applyFont="1" applyBorder="1" applyAlignment="1">
      <alignment horizontal="right" vertical="center"/>
    </xf>
    <xf numFmtId="194" fontId="33" fillId="0" borderId="13" xfId="33" applyNumberFormat="1" applyFont="1" applyBorder="1" applyAlignment="1">
      <alignment horizontal="center" vertical="center"/>
    </xf>
    <xf numFmtId="194" fontId="33" fillId="0" borderId="0" xfId="33" applyNumberFormat="1" applyFont="1" applyFill="1" applyBorder="1" applyAlignment="1">
      <alignment horizontal="center" vertical="center"/>
    </xf>
    <xf numFmtId="197" fontId="33" fillId="0" borderId="0" xfId="26" applyNumberFormat="1" applyFont="1" applyAlignment="1">
      <alignment vertical="center"/>
    </xf>
    <xf numFmtId="198" fontId="33" fillId="0" borderId="0" xfId="26" applyNumberFormat="1" applyFont="1" applyAlignment="1">
      <alignment vertical="center"/>
    </xf>
    <xf numFmtId="199" fontId="44" fillId="0" borderId="12" xfId="33" applyNumberFormat="1" applyFont="1" applyBorder="1" applyAlignment="1">
      <alignment vertical="center"/>
    </xf>
    <xf numFmtId="196" fontId="44" fillId="0" borderId="8" xfId="33" applyNumberFormat="1" applyFont="1" applyBorder="1" applyAlignment="1">
      <alignment horizontal="right" vertical="center"/>
    </xf>
    <xf numFmtId="201" fontId="44" fillId="0" borderId="0" xfId="26" applyNumberFormat="1" applyFont="1" applyAlignment="1">
      <alignment vertical="center"/>
    </xf>
    <xf numFmtId="0" fontId="44" fillId="0" borderId="0" xfId="26" applyFont="1" applyAlignment="1">
      <alignment vertical="center"/>
    </xf>
    <xf numFmtId="199" fontId="44" fillId="0" borderId="0" xfId="33" applyNumberFormat="1" applyFont="1" applyBorder="1" applyAlignment="1">
      <alignment vertical="center"/>
    </xf>
    <xf numFmtId="196" fontId="44" fillId="0" borderId="0" xfId="33" applyNumberFormat="1" applyFont="1" applyBorder="1" applyAlignment="1">
      <alignment horizontal="right" vertical="center"/>
    </xf>
    <xf numFmtId="190" fontId="34" fillId="0" borderId="14" xfId="1" applyNumberFormat="1" applyFont="1" applyBorder="1" applyAlignment="1">
      <alignment vertical="center"/>
    </xf>
    <xf numFmtId="187" fontId="31" fillId="0" borderId="1" xfId="1" applyFont="1" applyBorder="1" applyAlignment="1" applyProtection="1">
      <alignment horizontal="right" vertical="center"/>
    </xf>
    <xf numFmtId="187" fontId="35" fillId="0" borderId="1" xfId="1" applyFont="1" applyFill="1" applyBorder="1" applyAlignment="1" applyProtection="1">
      <alignment vertical="center"/>
    </xf>
    <xf numFmtId="187" fontId="35" fillId="3" borderId="1" xfId="1" applyFont="1" applyFill="1" applyBorder="1" applyAlignment="1" applyProtection="1">
      <alignment vertical="center"/>
    </xf>
    <xf numFmtId="187" fontId="35" fillId="3" borderId="1" xfId="1" applyFont="1" applyFill="1" applyBorder="1" applyAlignment="1" applyProtection="1">
      <alignment horizontal="center" vertical="center"/>
    </xf>
    <xf numFmtId="187" fontId="33" fillId="0" borderId="1" xfId="1" applyFont="1" applyFill="1" applyBorder="1" applyAlignment="1" applyProtection="1">
      <alignment vertical="center"/>
    </xf>
    <xf numFmtId="187" fontId="33" fillId="0" borderId="1" xfId="1" applyFont="1" applyFill="1" applyBorder="1" applyAlignment="1" applyProtection="1">
      <alignment horizontal="center" vertical="center"/>
    </xf>
    <xf numFmtId="187" fontId="33" fillId="0" borderId="1" xfId="1" applyFont="1" applyFill="1" applyBorder="1" applyAlignment="1">
      <alignment horizontal="center" vertical="center"/>
    </xf>
    <xf numFmtId="187" fontId="35" fillId="3" borderId="1" xfId="1" applyFont="1" applyFill="1" applyBorder="1" applyAlignment="1">
      <alignment horizontal="center" vertical="center"/>
    </xf>
    <xf numFmtId="187" fontId="35" fillId="3" borderId="1" xfId="1" applyFont="1" applyFill="1" applyBorder="1" applyAlignment="1" applyProtection="1">
      <alignment vertical="center" wrapText="1"/>
    </xf>
    <xf numFmtId="187" fontId="35" fillId="3" borderId="13" xfId="1" applyFont="1" applyFill="1" applyBorder="1" applyAlignment="1" applyProtection="1">
      <alignment vertical="center"/>
    </xf>
    <xf numFmtId="187" fontId="35" fillId="3" borderId="13" xfId="1" applyFont="1" applyFill="1" applyBorder="1" applyAlignment="1" applyProtection="1">
      <alignment horizontal="center" vertical="center"/>
    </xf>
    <xf numFmtId="187" fontId="35" fillId="3" borderId="1" xfId="1" quotePrefix="1" applyFont="1" applyFill="1" applyBorder="1" applyAlignment="1" applyProtection="1">
      <alignment horizontal="center" vertical="center"/>
    </xf>
    <xf numFmtId="187" fontId="59" fillId="0" borderId="1" xfId="1" applyFont="1" applyFill="1" applyBorder="1" applyAlignment="1" applyProtection="1">
      <alignment vertical="center"/>
    </xf>
    <xf numFmtId="187" fontId="59" fillId="0" borderId="13" xfId="1" applyFont="1" applyFill="1" applyBorder="1" applyAlignment="1" applyProtection="1">
      <alignment vertical="center"/>
    </xf>
    <xf numFmtId="215" fontId="59" fillId="0" borderId="14" xfId="26" applyNumberFormat="1" applyFont="1" applyBorder="1" applyAlignment="1">
      <alignment horizontal="center"/>
    </xf>
    <xf numFmtId="215" fontId="59" fillId="0" borderId="13" xfId="26" applyNumberFormat="1" applyFont="1" applyBorder="1" applyAlignment="1">
      <alignment horizontal="center"/>
    </xf>
    <xf numFmtId="187" fontId="81" fillId="0" borderId="14" xfId="1" applyFont="1" applyBorder="1" applyAlignment="1">
      <alignment horizontal="center"/>
    </xf>
    <xf numFmtId="190" fontId="33" fillId="0" borderId="2" xfId="1" applyNumberFormat="1" applyFont="1" applyBorder="1" applyAlignment="1">
      <alignment horizontal="center" vertical="center"/>
    </xf>
    <xf numFmtId="187" fontId="33" fillId="0" borderId="10" xfId="1" applyFont="1" applyBorder="1" applyAlignment="1">
      <alignment horizontal="right" vertical="center"/>
    </xf>
    <xf numFmtId="187" fontId="33" fillId="0" borderId="12" xfId="1" applyFont="1" applyBorder="1" applyAlignment="1">
      <alignment vertical="center"/>
    </xf>
    <xf numFmtId="187" fontId="33" fillId="0" borderId="9" xfId="1" applyFont="1" applyBorder="1" applyAlignment="1">
      <alignment horizontal="center" vertical="center"/>
    </xf>
    <xf numFmtId="194" fontId="33" fillId="0" borderId="10" xfId="33" applyNumberFormat="1" applyFont="1" applyBorder="1" applyAlignment="1">
      <alignment horizontal="center" vertical="center"/>
    </xf>
    <xf numFmtId="198" fontId="33" fillId="0" borderId="9" xfId="33" applyNumberFormat="1" applyFont="1" applyBorder="1" applyAlignment="1">
      <alignment horizontal="right" vertical="center"/>
    </xf>
    <xf numFmtId="15" fontId="23" fillId="0" borderId="0" xfId="25" applyNumberFormat="1" applyFont="1" applyAlignment="1">
      <alignment horizontal="centerContinuous"/>
    </xf>
    <xf numFmtId="190" fontId="35" fillId="3" borderId="13" xfId="1" applyNumberFormat="1" applyFont="1" applyFill="1" applyBorder="1" applyAlignment="1">
      <alignment vertical="center"/>
    </xf>
    <xf numFmtId="0" fontId="28" fillId="0" borderId="12" xfId="32" applyFont="1" applyBorder="1" applyAlignment="1">
      <alignment horizontal="center" vertical="center" wrapText="1"/>
    </xf>
    <xf numFmtId="0" fontId="28" fillId="0" borderId="12" xfId="32" applyFont="1" applyBorder="1" applyAlignment="1">
      <alignment horizontal="center" wrapText="1"/>
    </xf>
    <xf numFmtId="0" fontId="46" fillId="0" borderId="0" xfId="36" applyFont="1" applyAlignment="1">
      <alignment vertical="center"/>
    </xf>
    <xf numFmtId="0" fontId="49" fillId="0" borderId="0" xfId="36" applyFont="1" applyAlignment="1">
      <alignment vertical="center"/>
    </xf>
    <xf numFmtId="0" fontId="78" fillId="0" borderId="0" xfId="36" applyFont="1" applyAlignment="1">
      <alignment vertical="center"/>
    </xf>
    <xf numFmtId="3" fontId="82" fillId="0" borderId="10" xfId="36" applyNumberFormat="1" applyFont="1" applyBorder="1" applyAlignment="1">
      <alignment horizontal="center" vertical="center"/>
    </xf>
    <xf numFmtId="0" fontId="82" fillId="0" borderId="10" xfId="36" applyFont="1" applyBorder="1" applyAlignment="1">
      <alignment vertical="center"/>
    </xf>
    <xf numFmtId="3" fontId="82" fillId="0" borderId="14" xfId="36" applyNumberFormat="1" applyFont="1" applyBorder="1" applyAlignment="1">
      <alignment horizontal="center" vertical="center"/>
    </xf>
    <xf numFmtId="0" fontId="82" fillId="0" borderId="14" xfId="36" applyFont="1" applyBorder="1" applyAlignment="1">
      <alignment vertical="center"/>
    </xf>
    <xf numFmtId="0" fontId="33" fillId="0" borderId="14" xfId="36" applyFont="1" applyBorder="1" applyAlignment="1">
      <alignment vertical="center"/>
    </xf>
    <xf numFmtId="3" fontId="82" fillId="0" borderId="13" xfId="36" applyNumberFormat="1" applyFont="1" applyBorder="1" applyAlignment="1">
      <alignment horizontal="center" vertical="center"/>
    </xf>
    <xf numFmtId="0" fontId="82" fillId="0" borderId="13" xfId="36" applyFont="1" applyBorder="1" applyAlignment="1">
      <alignment vertical="center"/>
    </xf>
    <xf numFmtId="0" fontId="34" fillId="0" borderId="0" xfId="36" applyFont="1" applyAlignment="1">
      <alignment vertical="center"/>
    </xf>
    <xf numFmtId="0" fontId="83" fillId="0" borderId="0" xfId="36" applyFont="1" applyAlignment="1">
      <alignment horizontal="center" vertical="center"/>
    </xf>
    <xf numFmtId="192" fontId="70" fillId="0" borderId="0" xfId="32" quotePrefix="1" applyNumberFormat="1" applyFont="1" applyAlignment="1">
      <alignment horizontal="left" vertical="center"/>
    </xf>
    <xf numFmtId="0" fontId="31" fillId="0" borderId="0" xfId="27" quotePrefix="1" applyFont="1" applyAlignment="1">
      <alignment horizontal="center" vertical="center"/>
    </xf>
    <xf numFmtId="0" fontId="32" fillId="0" borderId="0" xfId="27" applyFont="1" applyAlignment="1">
      <alignment horizontal="center" vertical="center"/>
    </xf>
    <xf numFmtId="190" fontId="33" fillId="0" borderId="10" xfId="29" applyNumberFormat="1" applyFont="1" applyBorder="1" applyAlignment="1" applyProtection="1">
      <alignment horizontal="center" vertical="center"/>
    </xf>
    <xf numFmtId="190" fontId="33" fillId="0" borderId="14" xfId="29" applyNumberFormat="1" applyFont="1" applyBorder="1" applyAlignment="1">
      <alignment horizontal="center" vertical="center"/>
    </xf>
    <xf numFmtId="190" fontId="33" fillId="0" borderId="14" xfId="29" quotePrefix="1" applyNumberFormat="1" applyFont="1" applyBorder="1" applyAlignment="1">
      <alignment horizontal="center" vertical="center"/>
    </xf>
    <xf numFmtId="190" fontId="33" fillId="0" borderId="14" xfId="29" applyNumberFormat="1" applyFont="1" applyBorder="1" applyAlignment="1" applyProtection="1">
      <alignment horizontal="center" vertical="center"/>
    </xf>
    <xf numFmtId="190" fontId="33" fillId="0" borderId="13" xfId="29" applyNumberFormat="1" applyFont="1" applyBorder="1" applyAlignment="1">
      <alignment horizontal="center" vertical="center"/>
    </xf>
    <xf numFmtId="190" fontId="33" fillId="0" borderId="14" xfId="29" quotePrefix="1" applyNumberFormat="1" applyFont="1" applyBorder="1" applyAlignment="1" applyProtection="1">
      <alignment horizontal="center" vertical="center"/>
    </xf>
    <xf numFmtId="0" fontId="34" fillId="0" borderId="12" xfId="26" quotePrefix="1" applyFont="1" applyBorder="1" applyAlignment="1">
      <alignment horizontal="left"/>
    </xf>
    <xf numFmtId="187" fontId="35" fillId="3" borderId="1" xfId="1" applyFont="1" applyFill="1" applyBorder="1" applyAlignment="1">
      <alignment vertical="center"/>
    </xf>
    <xf numFmtId="187" fontId="32" fillId="0" borderId="0" xfId="1" applyFont="1"/>
    <xf numFmtId="187" fontId="34" fillId="0" borderId="10" xfId="1" applyFont="1" applyBorder="1" applyAlignment="1">
      <alignment vertical="center"/>
    </xf>
    <xf numFmtId="187" fontId="34" fillId="3" borderId="10" xfId="1" applyFont="1" applyFill="1" applyBorder="1" applyAlignment="1">
      <alignment vertical="center"/>
    </xf>
    <xf numFmtId="187" fontId="34" fillId="0" borderId="14" xfId="1" applyFont="1" applyBorder="1" applyAlignment="1">
      <alignment vertical="center"/>
    </xf>
    <xf numFmtId="187" fontId="34" fillId="3" borderId="14" xfId="1" applyFont="1" applyFill="1" applyBorder="1" applyAlignment="1">
      <alignment vertical="center"/>
    </xf>
    <xf numFmtId="187" fontId="37" fillId="0" borderId="1" xfId="1" applyFont="1" applyBorder="1" applyAlignment="1">
      <alignment vertical="center"/>
    </xf>
    <xf numFmtId="187" fontId="37" fillId="3" borderId="1" xfId="1" applyFont="1" applyFill="1" applyBorder="1" applyAlignment="1">
      <alignment vertical="center"/>
    </xf>
    <xf numFmtId="187" fontId="35" fillId="0" borderId="1" xfId="1" applyFont="1" applyBorder="1" applyAlignment="1">
      <alignment horizontal="center" vertical="center"/>
    </xf>
    <xf numFmtId="187" fontId="33" fillId="3" borderId="10" xfId="1" applyFont="1" applyFill="1" applyBorder="1" applyAlignment="1">
      <alignment vertical="center"/>
    </xf>
    <xf numFmtId="187" fontId="33" fillId="3" borderId="14" xfId="1" applyFont="1" applyFill="1" applyBorder="1" applyAlignment="1">
      <alignment vertical="center"/>
    </xf>
    <xf numFmtId="187" fontId="35" fillId="0" borderId="1" xfId="1" applyFont="1" applyBorder="1" applyAlignment="1">
      <alignment vertical="center"/>
    </xf>
    <xf numFmtId="187" fontId="32" fillId="0" borderId="0" xfId="1" applyFont="1" applyFill="1"/>
    <xf numFmtId="187" fontId="33" fillId="0" borderId="0" xfId="1" applyFont="1" applyFill="1"/>
    <xf numFmtId="187" fontId="77" fillId="0" borderId="0" xfId="1" applyFont="1" applyAlignment="1">
      <alignment vertical="center"/>
    </xf>
    <xf numFmtId="187" fontId="24" fillId="0" borderId="0" xfId="1" quotePrefix="1" applyFont="1"/>
    <xf numFmtId="187" fontId="20" fillId="0" borderId="0" xfId="1" applyFont="1" applyFill="1" applyAlignment="1">
      <alignment horizontal="center"/>
    </xf>
    <xf numFmtId="187" fontId="28" fillId="0" borderId="0" xfId="1" applyFont="1" applyAlignment="1">
      <alignment vertical="center"/>
    </xf>
    <xf numFmtId="187" fontId="28" fillId="0" borderId="9" xfId="1" applyFont="1" applyBorder="1" applyAlignment="1">
      <alignment horizontal="center" vertical="center"/>
    </xf>
    <xf numFmtId="187" fontId="28" fillId="0" borderId="9" xfId="1" applyFont="1" applyBorder="1" applyAlignment="1" applyProtection="1">
      <alignment horizontal="center" vertical="center" wrapText="1"/>
    </xf>
    <xf numFmtId="187" fontId="28" fillId="0" borderId="12" xfId="1" applyFont="1" applyBorder="1" applyAlignment="1">
      <alignment horizontal="center" vertical="center"/>
    </xf>
    <xf numFmtId="187" fontId="64" fillId="0" borderId="10" xfId="1" applyFont="1" applyBorder="1" applyAlignment="1">
      <alignment vertical="center"/>
    </xf>
    <xf numFmtId="187" fontId="32" fillId="0" borderId="9" xfId="1" applyFont="1" applyBorder="1" applyAlignment="1" applyProtection="1">
      <alignment horizontal="right" vertical="center"/>
    </xf>
    <xf numFmtId="187" fontId="31" fillId="3" borderId="9" xfId="1" applyFont="1" applyFill="1" applyBorder="1" applyAlignment="1" applyProtection="1">
      <alignment horizontal="right" vertical="center"/>
    </xf>
    <xf numFmtId="187" fontId="26" fillId="0" borderId="0" xfId="1" applyFont="1" applyAlignment="1">
      <alignment vertical="center"/>
    </xf>
    <xf numFmtId="187" fontId="64" fillId="0" borderId="14" xfId="1" applyFont="1" applyBorder="1" applyAlignment="1">
      <alignment vertical="center"/>
    </xf>
    <xf numFmtId="187" fontId="32" fillId="0" borderId="14" xfId="1" applyFont="1" applyBorder="1" applyAlignment="1">
      <alignment vertical="center"/>
    </xf>
    <xf numFmtId="187" fontId="64" fillId="0" borderId="13" xfId="1" applyFont="1" applyBorder="1" applyAlignment="1">
      <alignment vertical="center"/>
    </xf>
    <xf numFmtId="187" fontId="31" fillId="0" borderId="1" xfId="1" applyFont="1" applyBorder="1" applyAlignment="1" applyProtection="1">
      <alignment horizontal="center" vertical="center" wrapText="1"/>
    </xf>
    <xf numFmtId="187" fontId="31" fillId="3" borderId="1" xfId="1" applyFont="1" applyFill="1" applyBorder="1" applyAlignment="1" applyProtection="1">
      <alignment horizontal="right" vertical="center"/>
    </xf>
    <xf numFmtId="187" fontId="27" fillId="0" borderId="0" xfId="1" applyFont="1"/>
    <xf numFmtId="187" fontId="20" fillId="0" borderId="0" xfId="1" quotePrefix="1" applyFont="1" applyAlignment="1">
      <alignment horizontal="centerContinuous"/>
    </xf>
    <xf numFmtId="187" fontId="20" fillId="0" borderId="0" xfId="1" applyFont="1" applyAlignment="1">
      <alignment horizontal="centerContinuous"/>
    </xf>
    <xf numFmtId="2" fontId="20" fillId="0" borderId="0" xfId="32" applyNumberFormat="1" applyFont="1" applyAlignment="1">
      <alignment horizontal="center"/>
    </xf>
    <xf numFmtId="2" fontId="20" fillId="0" borderId="0" xfId="32" applyNumberFormat="1" applyFont="1"/>
    <xf numFmtId="2" fontId="21" fillId="0" borderId="0" xfId="32" applyNumberFormat="1" applyFont="1"/>
    <xf numFmtId="187" fontId="68" fillId="0" borderId="9" xfId="1" applyFont="1" applyBorder="1" applyAlignment="1" applyProtection="1">
      <alignment horizontal="right" vertical="center"/>
    </xf>
    <xf numFmtId="187" fontId="69" fillId="3" borderId="9" xfId="1" applyFont="1" applyFill="1" applyBorder="1" applyAlignment="1" applyProtection="1">
      <alignment horizontal="right" vertical="center"/>
    </xf>
    <xf numFmtId="187" fontId="67" fillId="0" borderId="10" xfId="1" applyFont="1" applyBorder="1" applyAlignment="1">
      <alignment vertical="center"/>
    </xf>
    <xf numFmtId="187" fontId="67" fillId="0" borderId="14" xfId="1" applyFont="1" applyBorder="1" applyAlignment="1">
      <alignment vertical="center"/>
    </xf>
    <xf numFmtId="187" fontId="68" fillId="0" borderId="14" xfId="1" applyFont="1" applyBorder="1" applyAlignment="1">
      <alignment vertical="center"/>
    </xf>
    <xf numFmtId="187" fontId="67" fillId="0" borderId="13" xfId="1" applyFont="1" applyBorder="1" applyAlignment="1">
      <alignment vertical="center"/>
    </xf>
    <xf numFmtId="187" fontId="69" fillId="0" borderId="6" xfId="1" applyFont="1" applyBorder="1" applyAlignment="1" applyProtection="1">
      <alignment horizontal="right" vertical="center"/>
    </xf>
    <xf numFmtId="187" fontId="32" fillId="0" borderId="0" xfId="1" quotePrefix="1" applyFont="1" applyAlignment="1">
      <alignment horizontal="left"/>
    </xf>
    <xf numFmtId="187" fontId="33" fillId="0" borderId="1" xfId="1" applyFont="1" applyBorder="1" applyAlignment="1">
      <alignment horizontal="center" vertical="center" wrapText="1"/>
    </xf>
    <xf numFmtId="187" fontId="33" fillId="3" borderId="1" xfId="1" applyFont="1" applyFill="1" applyBorder="1" applyAlignment="1">
      <alignment horizontal="center" vertical="center" wrapText="1"/>
    </xf>
    <xf numFmtId="187" fontId="33" fillId="0" borderId="1" xfId="1" quotePrefix="1" applyFont="1" applyBorder="1" applyAlignment="1">
      <alignment horizontal="center" vertical="center" wrapText="1"/>
    </xf>
    <xf numFmtId="187" fontId="29" fillId="0" borderId="7" xfId="1" applyFont="1" applyBorder="1" applyAlignment="1">
      <alignment horizontal="left" vertical="center" wrapText="1"/>
    </xf>
    <xf numFmtId="187" fontId="29" fillId="0" borderId="1" xfId="1" applyFont="1" applyBorder="1" applyAlignment="1">
      <alignment vertical="center" wrapText="1"/>
    </xf>
    <xf numFmtId="187" fontId="29" fillId="0" borderId="1" xfId="1" applyFont="1" applyBorder="1" applyAlignment="1">
      <alignment vertical="center"/>
    </xf>
    <xf numFmtId="187" fontId="29" fillId="0" borderId="1" xfId="1" applyFont="1" applyBorder="1" applyAlignment="1">
      <alignment horizontal="center" vertical="center"/>
    </xf>
    <xf numFmtId="187" fontId="29" fillId="0" borderId="0" xfId="1" applyFont="1" applyBorder="1" applyAlignment="1" applyProtection="1">
      <alignment horizontal="right" vertical="center"/>
    </xf>
    <xf numFmtId="187" fontId="28" fillId="0" borderId="0" xfId="1" applyFont="1" applyBorder="1" applyAlignment="1">
      <alignment horizontal="right" vertical="center"/>
    </xf>
    <xf numFmtId="187" fontId="34" fillId="0" borderId="0" xfId="1" quotePrefix="1" applyFont="1" applyAlignment="1">
      <alignment horizontal="centerContinuous"/>
    </xf>
    <xf numFmtId="187" fontId="33" fillId="0" borderId="0" xfId="1" applyFont="1" applyAlignment="1">
      <alignment horizontal="centerContinuous"/>
    </xf>
    <xf numFmtId="187" fontId="70" fillId="0" borderId="0" xfId="1" quotePrefix="1" applyFont="1"/>
    <xf numFmtId="187" fontId="76" fillId="0" borderId="0" xfId="1" applyFont="1"/>
    <xf numFmtId="187" fontId="76" fillId="0" borderId="0" xfId="1" applyFont="1" applyFill="1" applyAlignment="1">
      <alignment horizontal="center"/>
    </xf>
    <xf numFmtId="187" fontId="20" fillId="0" borderId="0" xfId="1" applyFont="1" applyAlignment="1">
      <alignment vertical="center"/>
    </xf>
    <xf numFmtId="187" fontId="35" fillId="0" borderId="0" xfId="1" quotePrefix="1" applyFont="1"/>
    <xf numFmtId="187" fontId="35" fillId="0" borderId="4" xfId="1" applyFont="1" applyBorder="1" applyAlignment="1">
      <alignment horizontal="center" vertical="center" wrapText="1"/>
    </xf>
    <xf numFmtId="187" fontId="35" fillId="0" borderId="4" xfId="1" quotePrefix="1" applyFont="1" applyBorder="1" applyAlignment="1" applyProtection="1">
      <alignment horizontal="centerContinuous" vertical="center"/>
    </xf>
    <xf numFmtId="187" fontId="33" fillId="0" borderId="1" xfId="1" applyFont="1" applyBorder="1" applyAlignment="1" applyProtection="1">
      <alignment horizontal="left"/>
    </xf>
    <xf numFmtId="187" fontId="35" fillId="0" borderId="1" xfId="1" applyFont="1" applyBorder="1" applyAlignment="1" applyProtection="1">
      <alignment horizontal="left"/>
    </xf>
    <xf numFmtId="187" fontId="65" fillId="0" borderId="1" xfId="1" applyFont="1" applyBorder="1" applyAlignment="1" applyProtection="1">
      <alignment horizontal="center" vertical="center" wrapText="1"/>
    </xf>
    <xf numFmtId="187" fontId="65" fillId="0" borderId="6" xfId="1" applyFont="1" applyBorder="1" applyAlignment="1" applyProtection="1">
      <alignment horizontal="right" vertical="center"/>
    </xf>
    <xf numFmtId="187" fontId="65" fillId="3" borderId="1" xfId="1" applyFont="1" applyFill="1" applyBorder="1" applyAlignment="1" applyProtection="1">
      <alignment horizontal="right" vertical="center"/>
    </xf>
    <xf numFmtId="190" fontId="20" fillId="0" borderId="0" xfId="1" applyNumberFormat="1" applyFont="1"/>
    <xf numFmtId="190" fontId="28" fillId="0" borderId="9" xfId="1" applyNumberFormat="1" applyFont="1" applyBorder="1" applyAlignment="1" applyProtection="1">
      <alignment horizontal="center" vertical="center" wrapText="1"/>
    </xf>
    <xf numFmtId="190" fontId="28" fillId="0" borderId="12" xfId="1" applyNumberFormat="1" applyFont="1" applyBorder="1" applyAlignment="1">
      <alignment horizontal="center" vertical="center" wrapText="1"/>
    </xf>
    <xf numFmtId="190" fontId="32" fillId="0" borderId="9" xfId="1" applyNumberFormat="1" applyFont="1" applyBorder="1" applyAlignment="1" applyProtection="1">
      <alignment horizontal="right" vertical="center"/>
    </xf>
    <xf numFmtId="190" fontId="65" fillId="0" borderId="6" xfId="1" applyNumberFormat="1" applyFont="1" applyBorder="1" applyAlignment="1" applyProtection="1">
      <alignment horizontal="right" vertical="center"/>
    </xf>
    <xf numFmtId="190" fontId="32" fillId="0" borderId="9" xfId="1" applyNumberFormat="1" applyFont="1" applyBorder="1" applyAlignment="1" applyProtection="1">
      <alignment horizontal="right" vertical="center" indent="1"/>
    </xf>
    <xf numFmtId="190" fontId="65" fillId="0" borderId="6" xfId="1" applyNumberFormat="1" applyFont="1" applyBorder="1" applyAlignment="1" applyProtection="1">
      <alignment horizontal="right" vertical="center" indent="1"/>
    </xf>
    <xf numFmtId="190" fontId="68" fillId="0" borderId="9" xfId="1" applyNumberFormat="1" applyFont="1" applyBorder="1" applyAlignment="1" applyProtection="1">
      <alignment horizontal="right" vertical="center"/>
    </xf>
    <xf numFmtId="190" fontId="28" fillId="0" borderId="9" xfId="1" applyNumberFormat="1" applyFont="1" applyBorder="1" applyAlignment="1">
      <alignment horizontal="center" vertical="center"/>
    </xf>
    <xf numFmtId="190" fontId="69" fillId="3" borderId="9" xfId="1" applyNumberFormat="1" applyFont="1" applyFill="1" applyBorder="1" applyAlignment="1" applyProtection="1">
      <alignment horizontal="right" vertical="center"/>
    </xf>
    <xf numFmtId="190" fontId="69" fillId="3" borderId="1" xfId="1" applyNumberFormat="1" applyFont="1" applyFill="1" applyBorder="1" applyAlignment="1" applyProtection="1">
      <alignment horizontal="right" vertical="center"/>
    </xf>
    <xf numFmtId="190" fontId="76" fillId="0" borderId="0" xfId="1" applyNumberFormat="1" applyFont="1"/>
    <xf numFmtId="190" fontId="20" fillId="0" borderId="0" xfId="1" applyNumberFormat="1" applyFont="1" applyAlignment="1">
      <alignment horizontal="centerContinuous"/>
    </xf>
    <xf numFmtId="190" fontId="21" fillId="0" borderId="0" xfId="1" applyNumberFormat="1" applyFont="1"/>
    <xf numFmtId="190" fontId="32" fillId="0" borderId="0" xfId="1" applyNumberFormat="1" applyFont="1"/>
    <xf numFmtId="190" fontId="33" fillId="0" borderId="1" xfId="1" applyNumberFormat="1" applyFont="1" applyBorder="1" applyAlignment="1">
      <alignment horizontal="center" vertical="center" wrapText="1"/>
    </xf>
    <xf numFmtId="190" fontId="32" fillId="0" borderId="1" xfId="1" applyNumberFormat="1" applyFont="1" applyBorder="1" applyAlignment="1" applyProtection="1">
      <alignment horizontal="right" vertical="center"/>
    </xf>
    <xf numFmtId="190" fontId="32" fillId="0" borderId="1" xfId="1" applyNumberFormat="1" applyFont="1" applyFill="1" applyBorder="1" applyAlignment="1" applyProtection="1">
      <alignment horizontal="right" vertical="center"/>
    </xf>
    <xf numFmtId="190" fontId="31" fillId="0" borderId="1" xfId="1" applyNumberFormat="1" applyFont="1" applyBorder="1" applyAlignment="1" applyProtection="1">
      <alignment horizontal="right" vertical="center"/>
    </xf>
    <xf numFmtId="190" fontId="33" fillId="0" borderId="0" xfId="1" applyNumberFormat="1" applyFont="1" applyAlignment="1">
      <alignment horizontal="centerContinuous"/>
    </xf>
    <xf numFmtId="190" fontId="29" fillId="0" borderId="0" xfId="1" applyNumberFormat="1" applyFont="1" applyBorder="1" applyAlignment="1" applyProtection="1">
      <alignment horizontal="right" vertical="center"/>
    </xf>
    <xf numFmtId="190" fontId="33" fillId="3" borderId="1" xfId="1" applyNumberFormat="1" applyFont="1" applyFill="1" applyBorder="1" applyAlignment="1">
      <alignment horizontal="center" vertical="center" wrapText="1"/>
    </xf>
    <xf numFmtId="190" fontId="29" fillId="3" borderId="1" xfId="1" applyNumberFormat="1" applyFont="1" applyFill="1" applyBorder="1" applyAlignment="1">
      <alignment vertical="center"/>
    </xf>
    <xf numFmtId="187" fontId="53" fillId="0" borderId="4" xfId="1" applyFont="1" applyBorder="1" applyAlignment="1">
      <alignment horizontal="center" vertical="center" wrapText="1"/>
    </xf>
    <xf numFmtId="187" fontId="59" fillId="0" borderId="0" xfId="1" applyFont="1" applyAlignment="1">
      <alignment vertical="center"/>
    </xf>
    <xf numFmtId="187" fontId="59" fillId="0" borderId="12" xfId="1" applyFont="1" applyBorder="1" applyAlignment="1">
      <alignment vertical="center"/>
    </xf>
    <xf numFmtId="187" fontId="37" fillId="0" borderId="3" xfId="1" applyFont="1" applyBorder="1" applyAlignment="1">
      <alignment vertical="center"/>
    </xf>
    <xf numFmtId="187" fontId="37" fillId="0" borderId="9" xfId="1" applyFont="1" applyBorder="1" applyAlignment="1">
      <alignment vertical="center"/>
    </xf>
    <xf numFmtId="187" fontId="34" fillId="0" borderId="0" xfId="1" applyFont="1" applyAlignment="1"/>
    <xf numFmtId="187" fontId="34" fillId="0" borderId="8" xfId="1" applyFont="1" applyBorder="1" applyAlignment="1">
      <alignment vertical="center"/>
    </xf>
    <xf numFmtId="187" fontId="34" fillId="0" borderId="9" xfId="1" applyFont="1" applyBorder="1" applyAlignment="1">
      <alignment vertical="center"/>
    </xf>
    <xf numFmtId="187" fontId="34" fillId="0" borderId="0" xfId="1" applyFont="1" applyAlignment="1">
      <alignment vertical="center"/>
    </xf>
    <xf numFmtId="187" fontId="37" fillId="0" borderId="8" xfId="1" applyFont="1" applyBorder="1" applyAlignment="1">
      <alignment vertical="center"/>
    </xf>
    <xf numFmtId="187" fontId="34" fillId="0" borderId="11" xfId="1" applyFont="1" applyBorder="1" applyAlignment="1">
      <alignment vertical="center"/>
    </xf>
    <xf numFmtId="187" fontId="34" fillId="0" borderId="12" xfId="1" applyFont="1" applyBorder="1" applyAlignment="1">
      <alignment vertical="center"/>
    </xf>
    <xf numFmtId="187" fontId="35" fillId="0" borderId="3" xfId="1" applyFont="1" applyBorder="1" applyAlignment="1">
      <alignment vertical="center"/>
    </xf>
    <xf numFmtId="187" fontId="35" fillId="0" borderId="9" xfId="1" applyFont="1" applyBorder="1" applyAlignment="1">
      <alignment vertical="center"/>
    </xf>
    <xf numFmtId="187" fontId="33" fillId="0" borderId="0" xfId="1" applyFont="1" applyAlignment="1"/>
    <xf numFmtId="187" fontId="35" fillId="0" borderId="8" xfId="1" applyFont="1" applyBorder="1" applyAlignment="1">
      <alignment vertical="center"/>
    </xf>
    <xf numFmtId="187" fontId="33" fillId="0" borderId="11" xfId="1" applyFont="1" applyBorder="1" applyAlignment="1">
      <alignment vertical="center"/>
    </xf>
    <xf numFmtId="187" fontId="32" fillId="0" borderId="0" xfId="1" quotePrefix="1" applyFont="1" applyAlignment="1" applyProtection="1">
      <alignment horizontal="left"/>
    </xf>
    <xf numFmtId="187" fontId="50" fillId="3" borderId="1" xfId="1" applyFont="1" applyFill="1" applyBorder="1" applyAlignment="1" applyProtection="1">
      <alignment horizontal="center" vertical="center" wrapText="1"/>
    </xf>
    <xf numFmtId="187" fontId="33" fillId="0" borderId="0" xfId="1" applyFont="1" applyFill="1" applyAlignment="1">
      <alignment vertical="center"/>
    </xf>
    <xf numFmtId="187" fontId="49" fillId="0" borderId="0" xfId="1" applyFont="1" applyFill="1" applyAlignment="1">
      <alignment horizontal="left" vertical="top"/>
    </xf>
    <xf numFmtId="187" fontId="49" fillId="0" borderId="0" xfId="1" applyFont="1" applyFill="1" applyBorder="1" applyAlignment="1">
      <alignment vertical="top"/>
    </xf>
    <xf numFmtId="187" fontId="49" fillId="0" borderId="0" xfId="1" applyFont="1" applyFill="1" applyBorder="1" applyAlignment="1">
      <alignment horizontal="left" vertical="top"/>
    </xf>
    <xf numFmtId="187" fontId="37" fillId="0" borderId="0" xfId="1" applyFont="1" applyFill="1" applyAlignment="1">
      <alignment vertical="center"/>
    </xf>
    <xf numFmtId="187" fontId="37" fillId="0" borderId="0" xfId="1" applyFont="1" applyFill="1" applyBorder="1" applyAlignment="1">
      <alignment vertical="center"/>
    </xf>
    <xf numFmtId="187" fontId="60" fillId="3" borderId="1" xfId="1" applyFont="1" applyFill="1" applyBorder="1" applyAlignment="1" applyProtection="1">
      <alignment horizontal="center" vertical="center" wrapText="1"/>
    </xf>
    <xf numFmtId="187" fontId="50" fillId="0" borderId="9" xfId="1" applyFont="1" applyFill="1" applyBorder="1" applyAlignment="1" applyProtection="1">
      <alignment vertical="center"/>
    </xf>
    <xf numFmtId="187" fontId="49" fillId="0" borderId="9" xfId="1" applyFont="1" applyFill="1" applyBorder="1" applyAlignment="1" applyProtection="1">
      <alignment horizontal="center" vertical="center"/>
    </xf>
    <xf numFmtId="187" fontId="49" fillId="0" borderId="9" xfId="1" applyFont="1" applyFill="1" applyBorder="1" applyAlignment="1">
      <alignment horizontal="center" vertical="center"/>
    </xf>
    <xf numFmtId="187" fontId="50" fillId="0" borderId="9" xfId="1" applyFont="1" applyFill="1" applyBorder="1" applyAlignment="1" applyProtection="1">
      <alignment horizontal="center" vertical="center"/>
    </xf>
    <xf numFmtId="187" fontId="49" fillId="0" borderId="9" xfId="1" applyFont="1" applyFill="1" applyBorder="1" applyAlignment="1" applyProtection="1">
      <alignment vertical="center"/>
    </xf>
    <xf numFmtId="187" fontId="49" fillId="0" borderId="9" xfId="1" applyFont="1" applyFill="1" applyBorder="1" applyAlignment="1" applyProtection="1">
      <alignment vertical="center" wrapText="1"/>
    </xf>
    <xf numFmtId="187" fontId="50" fillId="0" borderId="9" xfId="1" quotePrefix="1" applyFont="1" applyFill="1" applyBorder="1" applyAlignment="1" applyProtection="1">
      <alignment horizontal="center" vertical="center"/>
    </xf>
    <xf numFmtId="187" fontId="50" fillId="0" borderId="0" xfId="1" applyFont="1" applyFill="1" applyAlignment="1">
      <alignment vertical="center"/>
    </xf>
    <xf numFmtId="187" fontId="49" fillId="0" borderId="12" xfId="1" quotePrefix="1" applyFont="1" applyFill="1" applyBorder="1" applyAlignment="1" applyProtection="1">
      <alignment horizontal="center" vertical="center"/>
    </xf>
    <xf numFmtId="187" fontId="49" fillId="0" borderId="0" xfId="1" applyFont="1" applyFill="1" applyBorder="1" applyAlignment="1">
      <alignment horizontal="left" vertical="center"/>
    </xf>
    <xf numFmtId="187" fontId="49" fillId="0" borderId="0" xfId="1" applyFont="1" applyFill="1" applyAlignment="1">
      <alignment horizontal="center" vertical="center"/>
    </xf>
    <xf numFmtId="187" fontId="34" fillId="0" borderId="0" xfId="1" applyFont="1"/>
    <xf numFmtId="187" fontId="34" fillId="0" borderId="3" xfId="1" quotePrefix="1" applyFont="1" applyBorder="1" applyAlignment="1" applyProtection="1">
      <alignment horizontal="center" vertical="center"/>
    </xf>
    <xf numFmtId="187" fontId="34" fillId="0" borderId="4" xfId="1" applyFont="1" applyBorder="1" applyAlignment="1" applyProtection="1">
      <alignment horizontal="left"/>
    </xf>
    <xf numFmtId="187" fontId="34" fillId="0" borderId="4" xfId="1" applyFont="1" applyBorder="1" applyAlignment="1" applyProtection="1">
      <alignment horizontal="left" vertical="center"/>
    </xf>
    <xf numFmtId="187" fontId="34" fillId="0" borderId="8" xfId="1" quotePrefix="1" applyFont="1" applyBorder="1" applyAlignment="1" applyProtection="1">
      <alignment horizontal="center" vertical="center"/>
    </xf>
    <xf numFmtId="187" fontId="34" fillId="0" borderId="9" xfId="1" applyFont="1" applyBorder="1" applyAlignment="1" applyProtection="1">
      <alignment horizontal="left"/>
    </xf>
    <xf numFmtId="187" fontId="34" fillId="0" borderId="9" xfId="1" quotePrefix="1" applyFont="1" applyBorder="1" applyAlignment="1" applyProtection="1">
      <alignment horizontal="left" vertical="center"/>
    </xf>
    <xf numFmtId="187" fontId="34" fillId="0" borderId="9" xfId="1" quotePrefix="1" applyFont="1" applyBorder="1" applyAlignment="1" applyProtection="1">
      <alignment horizontal="left"/>
    </xf>
    <xf numFmtId="187" fontId="34" fillId="0" borderId="9" xfId="1" applyFont="1" applyBorder="1" applyAlignment="1" applyProtection="1">
      <alignment horizontal="left" vertical="center"/>
    </xf>
    <xf numFmtId="187" fontId="34" fillId="0" borderId="9" xfId="1" applyFont="1" applyFill="1" applyBorder="1" applyAlignment="1" applyProtection="1">
      <alignment horizontal="left" vertical="center"/>
    </xf>
    <xf numFmtId="187" fontId="34" fillId="0" borderId="8" xfId="1" applyFont="1" applyBorder="1" applyAlignment="1">
      <alignment horizontal="center" vertical="center"/>
    </xf>
    <xf numFmtId="187" fontId="34" fillId="0" borderId="9" xfId="1" applyFont="1" applyFill="1" applyBorder="1" applyAlignment="1" applyProtection="1">
      <alignment horizontal="left" vertical="center" wrapText="1"/>
    </xf>
    <xf numFmtId="187" fontId="34" fillId="0" borderId="9" xfId="1" applyFont="1" applyFill="1" applyBorder="1" applyAlignment="1" applyProtection="1">
      <alignment horizontal="left"/>
    </xf>
    <xf numFmtId="187" fontId="34" fillId="0" borderId="9" xfId="1" applyFont="1" applyBorder="1"/>
    <xf numFmtId="187" fontId="37" fillId="0" borderId="8" xfId="1" quotePrefix="1" applyFont="1" applyBorder="1" applyAlignment="1" applyProtection="1">
      <alignment horizontal="center" vertical="center"/>
    </xf>
    <xf numFmtId="187" fontId="37" fillId="0" borderId="9" xfId="1" applyFont="1" applyFill="1" applyBorder="1" applyAlignment="1" applyProtection="1">
      <alignment horizontal="center" vertical="center" wrapText="1"/>
    </xf>
    <xf numFmtId="187" fontId="34" fillId="0" borderId="9" xfId="1" applyFont="1" applyBorder="1" applyAlignment="1">
      <alignment horizontal="left" vertical="center"/>
    </xf>
    <xf numFmtId="187" fontId="34" fillId="0" borderId="9" xfId="1" applyFont="1" applyFill="1" applyBorder="1"/>
    <xf numFmtId="187" fontId="33" fillId="0" borderId="0" xfId="1" applyFont="1" applyFill="1" applyBorder="1" applyAlignment="1" applyProtection="1">
      <alignment horizontal="right"/>
    </xf>
    <xf numFmtId="187" fontId="33" fillId="0" borderId="8" xfId="1" applyFont="1" applyBorder="1"/>
    <xf numFmtId="187" fontId="34" fillId="0" borderId="9" xfId="1" applyFont="1" applyFill="1" applyBorder="1" applyAlignment="1">
      <alignment horizontal="left" vertical="center"/>
    </xf>
    <xf numFmtId="187" fontId="59" fillId="0" borderId="8" xfId="1" applyFont="1" applyBorder="1"/>
    <xf numFmtId="187" fontId="59" fillId="0" borderId="9" xfId="1" applyFont="1" applyFill="1" applyBorder="1"/>
    <xf numFmtId="187" fontId="59" fillId="0" borderId="11" xfId="1" applyFont="1" applyBorder="1"/>
    <xf numFmtId="187" fontId="53" fillId="0" borderId="12" xfId="1" applyFont="1" applyFill="1" applyBorder="1" applyAlignment="1">
      <alignment horizontal="center"/>
    </xf>
    <xf numFmtId="187" fontId="59" fillId="0" borderId="11" xfId="1" applyFont="1" applyFill="1" applyBorder="1" applyAlignment="1" applyProtection="1">
      <alignment horizontal="right"/>
    </xf>
    <xf numFmtId="187" fontId="34" fillId="0" borderId="11" xfId="1" applyFont="1" applyBorder="1" applyAlignment="1">
      <alignment horizontal="center" vertical="center"/>
    </xf>
    <xf numFmtId="187" fontId="34" fillId="0" borderId="12" xfId="1" applyFont="1" applyFill="1" applyBorder="1" applyAlignment="1">
      <alignment horizontal="left" vertical="center"/>
    </xf>
    <xf numFmtId="187" fontId="53" fillId="0" borderId="8" xfId="1" applyFont="1" applyBorder="1" applyAlignment="1" applyProtection="1">
      <alignment horizontal="centerContinuous"/>
    </xf>
    <xf numFmtId="187" fontId="53" fillId="0" borderId="9" xfId="1" applyFont="1" applyBorder="1" applyAlignment="1" applyProtection="1">
      <alignment horizontal="centerContinuous"/>
    </xf>
    <xf numFmtId="187" fontId="37" fillId="0" borderId="8" xfId="1" applyFont="1" applyBorder="1" applyAlignment="1" applyProtection="1">
      <alignment horizontal="centerContinuous"/>
    </xf>
    <xf numFmtId="187" fontId="37" fillId="0" borderId="0" xfId="1" applyFont="1" applyBorder="1" applyAlignment="1" applyProtection="1">
      <alignment horizontal="centerContinuous"/>
    </xf>
    <xf numFmtId="187" fontId="53" fillId="0" borderId="11" xfId="1" applyFont="1" applyBorder="1" applyAlignment="1" applyProtection="1">
      <alignment horizontal="centerContinuous"/>
    </xf>
    <xf numFmtId="187" fontId="53" fillId="0" borderId="12" xfId="1" applyFont="1" applyBorder="1" applyAlignment="1" applyProtection="1">
      <alignment horizontal="centerContinuous"/>
    </xf>
    <xf numFmtId="187" fontId="53" fillId="0" borderId="13" xfId="1" applyFont="1" applyFill="1" applyBorder="1" applyAlignment="1" applyProtection="1">
      <alignment horizontal="right"/>
    </xf>
    <xf numFmtId="187" fontId="37" fillId="0" borderId="11" xfId="1" applyFont="1" applyBorder="1" applyAlignment="1" applyProtection="1">
      <alignment horizontal="centerContinuous"/>
    </xf>
    <xf numFmtId="187" fontId="53" fillId="0" borderId="2" xfId="1" applyFont="1" applyBorder="1" applyAlignment="1" applyProtection="1">
      <alignment horizontal="centerContinuous"/>
    </xf>
    <xf numFmtId="187" fontId="53" fillId="0" borderId="13" xfId="1" applyFont="1" applyBorder="1" applyAlignment="1" applyProtection="1">
      <alignment horizontal="right"/>
    </xf>
    <xf numFmtId="187" fontId="20" fillId="0" borderId="0" xfId="1" applyFont="1" applyBorder="1" applyAlignment="1">
      <alignment horizontal="left" vertical="center"/>
    </xf>
    <xf numFmtId="187" fontId="33" fillId="0" borderId="0" xfId="1" applyFont="1" applyFill="1" applyAlignment="1">
      <alignment horizontal="center" vertical="center"/>
    </xf>
    <xf numFmtId="187" fontId="34" fillId="0" borderId="0" xfId="1" applyFont="1" applyAlignment="1">
      <alignment horizontal="center" vertical="center"/>
    </xf>
    <xf numFmtId="187" fontId="33" fillId="0" borderId="0" xfId="1" applyFont="1" applyAlignment="1">
      <alignment horizontal="center" vertical="center"/>
    </xf>
    <xf numFmtId="187" fontId="33" fillId="0" borderId="0" xfId="1" quotePrefix="1" applyFont="1" applyAlignment="1">
      <alignment horizontal="center" vertical="center"/>
    </xf>
    <xf numFmtId="187" fontId="20" fillId="0" borderId="0" xfId="1" quotePrefix="1" applyFont="1" applyAlignment="1">
      <alignment horizontal="center" vertical="center"/>
    </xf>
    <xf numFmtId="190" fontId="34" fillId="0" borderId="8" xfId="1" quotePrefix="1" applyNumberFormat="1" applyFont="1" applyBorder="1" applyAlignment="1">
      <alignment horizontal="center" vertical="center"/>
    </xf>
    <xf numFmtId="190" fontId="77" fillId="0" borderId="0" xfId="1" applyNumberFormat="1" applyFont="1" applyAlignment="1">
      <alignment vertical="center"/>
    </xf>
    <xf numFmtId="190" fontId="31" fillId="0" borderId="6" xfId="1" applyNumberFormat="1" applyFont="1" applyBorder="1" applyAlignment="1" applyProtection="1">
      <alignment horizontal="right" vertical="center"/>
    </xf>
    <xf numFmtId="190" fontId="77" fillId="0" borderId="0" xfId="1" applyNumberFormat="1" applyFont="1" applyAlignment="1">
      <alignment horizontal="left" vertical="center" indent="1"/>
    </xf>
    <xf numFmtId="190" fontId="20" fillId="0" borderId="0" xfId="1" applyNumberFormat="1" applyFont="1" applyAlignment="1">
      <alignment horizontal="left" indent="1"/>
    </xf>
    <xf numFmtId="190" fontId="31" fillId="3" borderId="9" xfId="1" applyNumberFormat="1" applyFont="1" applyFill="1" applyBorder="1" applyAlignment="1" applyProtection="1">
      <alignment horizontal="right" vertical="center"/>
    </xf>
    <xf numFmtId="190" fontId="31" fillId="3" borderId="1" xfId="1" applyNumberFormat="1" applyFont="1" applyFill="1" applyBorder="1" applyAlignment="1" applyProtection="1">
      <alignment horizontal="right" vertical="center"/>
    </xf>
    <xf numFmtId="190" fontId="21" fillId="0" borderId="0" xfId="1" applyNumberFormat="1" applyFont="1" applyAlignment="1">
      <alignment horizontal="right" indent="3"/>
    </xf>
    <xf numFmtId="190" fontId="20" fillId="0" borderId="0" xfId="1" applyNumberFormat="1" applyFont="1" applyAlignment="1">
      <alignment horizontal="right" indent="3"/>
    </xf>
    <xf numFmtId="190" fontId="32" fillId="0" borderId="9" xfId="1" applyNumberFormat="1" applyFont="1" applyBorder="1" applyAlignment="1" applyProtection="1">
      <alignment horizontal="right" vertical="center" indent="3"/>
    </xf>
    <xf numFmtId="190" fontId="21" fillId="0" borderId="0" xfId="1" applyNumberFormat="1" applyFont="1" applyAlignment="1">
      <alignment horizontal="right" indent="1"/>
    </xf>
    <xf numFmtId="190" fontId="20" fillId="0" borderId="0" xfId="1" applyNumberFormat="1" applyFont="1" applyAlignment="1">
      <alignment horizontal="right" indent="1"/>
    </xf>
    <xf numFmtId="190" fontId="32" fillId="0" borderId="9" xfId="1" applyNumberFormat="1" applyFont="1" applyBorder="1" applyAlignment="1" applyProtection="1">
      <alignment horizontal="center" vertical="center"/>
    </xf>
    <xf numFmtId="190" fontId="65" fillId="0" borderId="6" xfId="1" applyNumberFormat="1" applyFont="1" applyBorder="1" applyAlignment="1" applyProtection="1">
      <alignment horizontal="center" vertical="center"/>
    </xf>
    <xf numFmtId="190" fontId="28" fillId="0" borderId="12" xfId="1" applyNumberFormat="1" applyFont="1" applyBorder="1" applyAlignment="1">
      <alignment horizontal="center" vertical="center"/>
    </xf>
    <xf numFmtId="190" fontId="65" fillId="3" borderId="1" xfId="1" applyNumberFormat="1" applyFont="1" applyFill="1" applyBorder="1" applyAlignment="1" applyProtection="1">
      <alignment horizontal="right" vertical="center"/>
    </xf>
    <xf numFmtId="190" fontId="92" fillId="0" borderId="14" xfId="1" quotePrefix="1" applyNumberFormat="1" applyFont="1" applyBorder="1" applyAlignment="1">
      <alignment horizontal="right" vertical="center"/>
    </xf>
    <xf numFmtId="190" fontId="92" fillId="0" borderId="0" xfId="1" applyNumberFormat="1" applyFont="1" applyBorder="1"/>
    <xf numFmtId="187" fontId="100" fillId="0" borderId="1" xfId="1" applyFont="1" applyFill="1" applyBorder="1" applyAlignment="1" applyProtection="1">
      <alignment vertical="center"/>
    </xf>
    <xf numFmtId="187" fontId="99" fillId="0" borderId="0" xfId="1" applyFont="1" applyFill="1" applyAlignment="1">
      <alignment vertical="center"/>
    </xf>
    <xf numFmtId="187" fontId="44" fillId="0" borderId="14" xfId="1" applyFont="1" applyBorder="1" applyAlignment="1">
      <alignment horizontal="right" vertical="center"/>
    </xf>
    <xf numFmtId="187" fontId="44" fillId="0" borderId="13" xfId="1" applyFont="1" applyBorder="1" applyAlignment="1">
      <alignment horizontal="right" vertical="center"/>
    </xf>
    <xf numFmtId="187" fontId="89" fillId="3" borderId="1" xfId="1" applyFont="1" applyFill="1" applyBorder="1" applyAlignment="1" applyProtection="1">
      <alignment vertical="center"/>
    </xf>
    <xf numFmtId="193" fontId="34" fillId="0" borderId="0" xfId="26" applyNumberFormat="1" applyFont="1" applyAlignment="1">
      <alignment horizontal="center"/>
    </xf>
    <xf numFmtId="187" fontId="81" fillId="0" borderId="0" xfId="1" applyFont="1" applyBorder="1" applyAlignment="1">
      <alignment horizontal="center"/>
    </xf>
    <xf numFmtId="0" fontId="34" fillId="0" borderId="9" xfId="26" quotePrefix="1" applyFont="1" applyBorder="1" applyAlignment="1">
      <alignment horizontal="left"/>
    </xf>
    <xf numFmtId="194" fontId="33" fillId="0" borderId="12" xfId="33" applyNumberFormat="1" applyFont="1" applyFill="1" applyBorder="1" applyAlignment="1">
      <alignment horizontal="center" vertical="center"/>
    </xf>
    <xf numFmtId="187" fontId="100" fillId="0" borderId="14" xfId="1" applyFont="1" applyBorder="1" applyAlignment="1">
      <alignment horizontal="right" vertical="center"/>
    </xf>
    <xf numFmtId="187" fontId="100" fillId="0" borderId="13" xfId="1" applyFont="1" applyBorder="1" applyAlignment="1">
      <alignment horizontal="right" vertical="center"/>
    </xf>
    <xf numFmtId="190" fontId="38" fillId="0" borderId="0" xfId="0" applyNumberFormat="1" applyFont="1"/>
    <xf numFmtId="187" fontId="105" fillId="0" borderId="14" xfId="1" applyFont="1" applyBorder="1" applyAlignment="1">
      <alignment horizontal="center" vertical="center"/>
    </xf>
    <xf numFmtId="193" fontId="105" fillId="0" borderId="14" xfId="26" applyNumberFormat="1" applyFont="1" applyBorder="1" applyAlignment="1">
      <alignment horizontal="center"/>
    </xf>
    <xf numFmtId="0" fontId="34" fillId="0" borderId="0" xfId="26" quotePrefix="1" applyFont="1" applyAlignment="1">
      <alignment horizontal="left" vertical="center"/>
    </xf>
    <xf numFmtId="187" fontId="109" fillId="0" borderId="14" xfId="1" applyFont="1" applyBorder="1" applyAlignment="1">
      <alignment horizontal="center"/>
    </xf>
    <xf numFmtId="190" fontId="59" fillId="0" borderId="8" xfId="1" applyNumberFormat="1" applyFont="1" applyBorder="1" applyAlignment="1">
      <alignment vertical="center"/>
    </xf>
    <xf numFmtId="190" fontId="59" fillId="0" borderId="14" xfId="1" applyNumberFormat="1" applyFont="1" applyBorder="1" applyAlignment="1">
      <alignment vertical="center"/>
    </xf>
    <xf numFmtId="205" fontId="53" fillId="3" borderId="8" xfId="33" applyNumberFormat="1" applyFont="1" applyFill="1" applyBorder="1" applyAlignment="1">
      <alignment vertical="center"/>
    </xf>
    <xf numFmtId="187" fontId="59" fillId="0" borderId="14" xfId="1" applyFont="1" applyBorder="1" applyAlignment="1">
      <alignment horizontal="right" vertical="center"/>
    </xf>
    <xf numFmtId="190" fontId="59" fillId="0" borderId="9" xfId="1" applyNumberFormat="1" applyFont="1" applyBorder="1" applyAlignment="1">
      <alignment vertical="center"/>
    </xf>
    <xf numFmtId="208" fontId="53" fillId="3" borderId="9" xfId="33" applyNumberFormat="1" applyFont="1" applyFill="1" applyBorder="1" applyAlignment="1">
      <alignment vertical="center"/>
    </xf>
    <xf numFmtId="190" fontId="59" fillId="0" borderId="0" xfId="1" applyNumberFormat="1" applyFont="1" applyBorder="1" applyAlignment="1">
      <alignment vertical="center"/>
    </xf>
    <xf numFmtId="190" fontId="59" fillId="0" borderId="13" xfId="1" applyNumberFormat="1" applyFont="1" applyBorder="1" applyAlignment="1">
      <alignment vertical="center"/>
    </xf>
    <xf numFmtId="205" fontId="53" fillId="3" borderId="11" xfId="33" applyNumberFormat="1" applyFont="1" applyFill="1" applyBorder="1" applyAlignment="1">
      <alignment vertical="center"/>
    </xf>
    <xf numFmtId="187" fontId="59" fillId="0" borderId="13" xfId="1" applyFont="1" applyBorder="1" applyAlignment="1">
      <alignment horizontal="right" vertical="center"/>
    </xf>
    <xf numFmtId="190" fontId="59" fillId="0" borderId="12" xfId="1" applyNumberFormat="1" applyFont="1" applyBorder="1" applyAlignment="1">
      <alignment vertical="center"/>
    </xf>
    <xf numFmtId="187" fontId="80" fillId="0" borderId="13" xfId="1" applyFont="1" applyBorder="1" applyAlignment="1">
      <alignment horizontal="right" vertical="center"/>
    </xf>
    <xf numFmtId="208" fontId="53" fillId="3" borderId="12" xfId="33" applyNumberFormat="1" applyFont="1" applyFill="1" applyBorder="1" applyAlignment="1">
      <alignment vertical="center"/>
    </xf>
    <xf numFmtId="187" fontId="59" fillId="0" borderId="9" xfId="1" applyFont="1" applyBorder="1" applyAlignment="1" applyProtection="1">
      <alignment horizontal="right"/>
    </xf>
    <xf numFmtId="187" fontId="53" fillId="0" borderId="1" xfId="1" applyFont="1" applyBorder="1" applyAlignment="1" applyProtection="1">
      <alignment horizontal="right"/>
    </xf>
    <xf numFmtId="187" fontId="53" fillId="0" borderId="6" xfId="1" applyFont="1" applyBorder="1" applyAlignment="1" applyProtection="1">
      <alignment horizontal="right"/>
    </xf>
    <xf numFmtId="187" fontId="34" fillId="0" borderId="1" xfId="1" applyFont="1" applyFill="1" applyBorder="1" applyAlignment="1" applyProtection="1">
      <alignment vertical="center"/>
    </xf>
    <xf numFmtId="187" fontId="107" fillId="0" borderId="1" xfId="1" applyFont="1" applyFill="1" applyBorder="1" applyAlignment="1" applyProtection="1">
      <alignment vertical="center"/>
    </xf>
    <xf numFmtId="187" fontId="81" fillId="0" borderId="1" xfId="1" applyFont="1" applyFill="1" applyBorder="1" applyAlignment="1" applyProtection="1">
      <alignment vertical="center"/>
    </xf>
    <xf numFmtId="187" fontId="81" fillId="0" borderId="1" xfId="1" applyFont="1" applyFill="1" applyBorder="1" applyAlignment="1" applyProtection="1">
      <alignment horizontal="center" vertical="center"/>
    </xf>
    <xf numFmtId="187" fontId="35" fillId="0" borderId="8" xfId="1" applyFont="1" applyFill="1" applyBorder="1" applyAlignment="1" applyProtection="1">
      <alignment horizontal="left" vertical="center"/>
    </xf>
    <xf numFmtId="187" fontId="37" fillId="0" borderId="8" xfId="1" applyFont="1" applyFill="1" applyBorder="1" applyAlignment="1" applyProtection="1">
      <alignment horizontal="left" vertical="center"/>
    </xf>
    <xf numFmtId="187" fontId="37" fillId="3" borderId="7" xfId="1" applyFont="1" applyFill="1" applyBorder="1" applyAlignment="1" applyProtection="1">
      <alignment horizontal="left" vertical="center"/>
    </xf>
    <xf numFmtId="187" fontId="35" fillId="0" borderId="8" xfId="1" quotePrefix="1" applyFont="1" applyFill="1" applyBorder="1" applyAlignment="1">
      <alignment horizontal="left" vertical="center"/>
    </xf>
    <xf numFmtId="187" fontId="35" fillId="0" borderId="11" xfId="1" quotePrefix="1" applyFont="1" applyFill="1" applyBorder="1" applyAlignment="1">
      <alignment horizontal="left" vertical="center"/>
    </xf>
    <xf numFmtId="187" fontId="35" fillId="0" borderId="8" xfId="1" applyFont="1" applyFill="1" applyBorder="1" applyAlignment="1">
      <alignment horizontal="left" vertical="center"/>
    </xf>
    <xf numFmtId="187" fontId="33" fillId="0" borderId="8" xfId="1" applyFont="1" applyFill="1" applyBorder="1" applyAlignment="1">
      <alignment horizontal="left" vertical="center"/>
    </xf>
    <xf numFmtId="187" fontId="52" fillId="0" borderId="8" xfId="1" applyFont="1" applyFill="1" applyBorder="1" applyAlignment="1">
      <alignment horizontal="left" vertical="center"/>
    </xf>
    <xf numFmtId="187" fontId="111" fillId="3" borderId="7" xfId="1" applyFont="1" applyFill="1" applyBorder="1" applyAlignment="1" applyProtection="1">
      <alignment horizontal="left" vertical="center"/>
    </xf>
    <xf numFmtId="187" fontId="35" fillId="0" borderId="8" xfId="1" applyFont="1" applyFill="1" applyBorder="1" applyAlignment="1" applyProtection="1">
      <alignment horizontal="left" vertical="center" wrapText="1"/>
    </xf>
    <xf numFmtId="187" fontId="33" fillId="0" borderId="8" xfId="1" applyFont="1" applyFill="1" applyBorder="1" applyAlignment="1" applyProtection="1">
      <alignment horizontal="left" vertical="center"/>
    </xf>
    <xf numFmtId="187" fontId="33" fillId="0" borderId="8" xfId="1" applyFont="1" applyFill="1" applyBorder="1" applyAlignment="1" applyProtection="1">
      <alignment horizontal="left" vertical="center" wrapText="1"/>
    </xf>
    <xf numFmtId="187" fontId="34" fillId="0" borderId="0" xfId="1" applyFont="1" applyFill="1" applyBorder="1" applyAlignment="1">
      <alignment horizontal="left" vertical="center"/>
    </xf>
    <xf numFmtId="187" fontId="107" fillId="3" borderId="6" xfId="1" applyFont="1" applyFill="1" applyBorder="1" applyAlignment="1" applyProtection="1">
      <alignment vertical="center"/>
    </xf>
    <xf numFmtId="187" fontId="111" fillId="3" borderId="1" xfId="1" applyFont="1" applyFill="1" applyBorder="1" applyAlignment="1" applyProtection="1">
      <alignment vertical="center"/>
    </xf>
    <xf numFmtId="187" fontId="111" fillId="3" borderId="1" xfId="1" applyFont="1" applyFill="1" applyBorder="1" applyAlignment="1" applyProtection="1">
      <alignment horizontal="center" vertical="center"/>
    </xf>
    <xf numFmtId="187" fontId="111" fillId="0" borderId="1" xfId="1" applyFont="1" applyFill="1" applyBorder="1" applyAlignment="1" applyProtection="1">
      <alignment vertical="center"/>
    </xf>
    <xf numFmtId="187" fontId="34" fillId="3" borderId="6" xfId="1" applyFont="1" applyFill="1" applyBorder="1" applyAlignment="1" applyProtection="1">
      <alignment vertical="center"/>
    </xf>
    <xf numFmtId="187" fontId="34" fillId="3" borderId="1" xfId="1" applyFont="1" applyFill="1" applyBorder="1" applyAlignment="1" applyProtection="1">
      <alignment vertical="center"/>
    </xf>
    <xf numFmtId="187" fontId="37" fillId="3" borderId="1" xfId="1" applyFont="1" applyFill="1" applyBorder="1" applyAlignment="1" applyProtection="1">
      <alignment vertical="center"/>
    </xf>
    <xf numFmtId="187" fontId="37" fillId="3" borderId="1" xfId="1" applyFont="1" applyFill="1" applyBorder="1" applyAlignment="1" applyProtection="1">
      <alignment horizontal="center" vertical="center"/>
    </xf>
    <xf numFmtId="0" fontId="29" fillId="0" borderId="0" xfId="26" quotePrefix="1" applyFont="1" applyAlignment="1">
      <alignment horizontal="left"/>
    </xf>
    <xf numFmtId="0" fontId="28" fillId="0" borderId="0" xfId="26" quotePrefix="1" applyFont="1" applyAlignment="1">
      <alignment horizontal="left"/>
    </xf>
    <xf numFmtId="190" fontId="59" fillId="0" borderId="10" xfId="1" applyNumberFormat="1" applyFont="1" applyFill="1" applyBorder="1" applyAlignment="1" applyProtection="1">
      <alignment horizontal="right"/>
    </xf>
    <xf numFmtId="190" fontId="59" fillId="0" borderId="14" xfId="1" applyNumberFormat="1" applyFont="1" applyFill="1" applyBorder="1" applyAlignment="1" applyProtection="1">
      <alignment horizontal="right"/>
    </xf>
    <xf numFmtId="190" fontId="59" fillId="0" borderId="13" xfId="1" applyNumberFormat="1" applyFont="1" applyFill="1" applyBorder="1" applyAlignment="1" applyProtection="1">
      <alignment horizontal="right"/>
    </xf>
    <xf numFmtId="190" fontId="53" fillId="0" borderId="10" xfId="1" applyNumberFormat="1" applyFont="1" applyFill="1" applyBorder="1" applyAlignment="1" applyProtection="1">
      <alignment horizontal="right"/>
    </xf>
    <xf numFmtId="190" fontId="59" fillId="0" borderId="4" xfId="1" applyNumberFormat="1" applyFont="1" applyFill="1" applyBorder="1" applyAlignment="1" applyProtection="1">
      <alignment horizontal="right"/>
    </xf>
    <xf numFmtId="190" fontId="59" fillId="0" borderId="9" xfId="1" applyNumberFormat="1" applyFont="1" applyFill="1" applyBorder="1" applyAlignment="1" applyProtection="1">
      <alignment horizontal="right"/>
    </xf>
    <xf numFmtId="190" fontId="53" fillId="0" borderId="9" xfId="1" applyNumberFormat="1" applyFont="1" applyFill="1" applyBorder="1" applyAlignment="1" applyProtection="1">
      <alignment horizontal="right"/>
    </xf>
    <xf numFmtId="190" fontId="53" fillId="0" borderId="14" xfId="1" applyNumberFormat="1" applyFont="1" applyFill="1" applyBorder="1" applyAlignment="1" applyProtection="1">
      <alignment horizontal="right"/>
    </xf>
    <xf numFmtId="187" fontId="115" fillId="0" borderId="14" xfId="1" applyFont="1" applyBorder="1" applyAlignment="1">
      <alignment vertical="center"/>
    </xf>
    <xf numFmtId="190" fontId="57" fillId="0" borderId="9" xfId="1" applyNumberFormat="1" applyFont="1" applyBorder="1" applyAlignment="1" applyProtection="1">
      <alignment horizontal="right" vertical="center"/>
    </xf>
    <xf numFmtId="187" fontId="57" fillId="0" borderId="9" xfId="1" applyFont="1" applyBorder="1" applyAlignment="1" applyProtection="1">
      <alignment horizontal="right" vertical="center"/>
    </xf>
    <xf numFmtId="190" fontId="57" fillId="0" borderId="9" xfId="1" applyNumberFormat="1" applyFont="1" applyBorder="1" applyAlignment="1" applyProtection="1">
      <alignment horizontal="left" vertical="center" indent="1"/>
    </xf>
    <xf numFmtId="190" fontId="56" fillId="3" borderId="9" xfId="1" applyNumberFormat="1" applyFont="1" applyFill="1" applyBorder="1" applyAlignment="1" applyProtection="1">
      <alignment horizontal="right" vertical="center"/>
    </xf>
    <xf numFmtId="187" fontId="56" fillId="3" borderId="9" xfId="1" applyFont="1" applyFill="1" applyBorder="1" applyAlignment="1" applyProtection="1">
      <alignment horizontal="right" vertical="center"/>
    </xf>
    <xf numFmtId="187" fontId="106" fillId="0" borderId="0" xfId="1" applyFont="1" applyAlignment="1">
      <alignment vertical="center"/>
    </xf>
    <xf numFmtId="187" fontId="115" fillId="0" borderId="13" xfId="1" applyFont="1" applyBorder="1" applyAlignment="1">
      <alignment vertical="center"/>
    </xf>
    <xf numFmtId="187" fontId="115" fillId="0" borderId="10" xfId="1" applyFont="1" applyBorder="1" applyAlignment="1">
      <alignment vertical="center"/>
    </xf>
    <xf numFmtId="190" fontId="57" fillId="0" borderId="9" xfId="1" applyNumberFormat="1" applyFont="1" applyFill="1" applyBorder="1" applyAlignment="1" applyProtection="1">
      <alignment horizontal="right" vertical="center"/>
    </xf>
    <xf numFmtId="187" fontId="57" fillId="0" borderId="9" xfId="1" applyFont="1" applyFill="1" applyBorder="1" applyAlignment="1" applyProtection="1">
      <alignment horizontal="right" vertical="center"/>
    </xf>
    <xf numFmtId="187" fontId="57" fillId="0" borderId="14" xfId="1" applyFont="1" applyBorder="1" applyAlignment="1">
      <alignment vertical="center"/>
    </xf>
    <xf numFmtId="187" fontId="114" fillId="0" borderId="0" xfId="1" applyFont="1" applyAlignment="1">
      <alignment vertical="center"/>
    </xf>
    <xf numFmtId="190" fontId="114" fillId="0" borderId="9" xfId="1" applyNumberFormat="1" applyFont="1" applyBorder="1" applyAlignment="1">
      <alignment horizontal="center" vertical="center"/>
    </xf>
    <xf numFmtId="187" fontId="114" fillId="0" borderId="9" xfId="1" applyFont="1" applyBorder="1" applyAlignment="1">
      <alignment horizontal="center" vertical="center"/>
    </xf>
    <xf numFmtId="0" fontId="70" fillId="0" borderId="0" xfId="32" quotePrefix="1" applyFont="1" applyAlignment="1">
      <alignment horizontal="left" vertical="center"/>
    </xf>
    <xf numFmtId="190" fontId="33" fillId="0" borderId="14" xfId="29" quotePrefix="1" applyNumberFormat="1" applyFont="1" applyBorder="1" applyAlignment="1">
      <alignment vertical="center"/>
    </xf>
    <xf numFmtId="0" fontId="29" fillId="0" borderId="0" xfId="34" quotePrefix="1" applyFont="1" applyAlignment="1">
      <alignment horizontal="left"/>
    </xf>
    <xf numFmtId="187" fontId="31" fillId="0" borderId="0" xfId="1" quotePrefix="1" applyFont="1" applyAlignment="1" applyProtection="1">
      <alignment horizontal="left"/>
    </xf>
    <xf numFmtId="187" fontId="33" fillId="0" borderId="0" xfId="5" applyNumberFormat="1" applyFont="1" applyBorder="1"/>
    <xf numFmtId="216" fontId="38" fillId="0" borderId="0" xfId="1" applyNumberFormat="1" applyFont="1"/>
    <xf numFmtId="216" fontId="38" fillId="0" borderId="0" xfId="1" applyNumberFormat="1" applyFont="1" applyFill="1"/>
    <xf numFmtId="216" fontId="40" fillId="0" borderId="0" xfId="1" applyNumberFormat="1" applyFont="1" applyFill="1"/>
    <xf numFmtId="216" fontId="40" fillId="0" borderId="14" xfId="1" applyNumberFormat="1" applyFont="1" applyFill="1" applyBorder="1" applyAlignment="1">
      <alignment horizontal="left" vertical="center"/>
    </xf>
    <xf numFmtId="216" fontId="38" fillId="0" borderId="0" xfId="1" applyNumberFormat="1" applyFont="1" applyFill="1" applyAlignment="1">
      <alignment vertical="center"/>
    </xf>
    <xf numFmtId="216" fontId="40" fillId="0" borderId="1" xfId="1" applyNumberFormat="1" applyFont="1" applyFill="1" applyBorder="1" applyAlignment="1">
      <alignment horizontal="left" vertical="center"/>
    </xf>
    <xf numFmtId="216" fontId="40" fillId="0" borderId="13" xfId="1" applyNumberFormat="1" applyFont="1" applyFill="1" applyBorder="1" applyAlignment="1">
      <alignment horizontal="left" vertical="center"/>
    </xf>
    <xf numFmtId="216" fontId="40" fillId="0" borderId="10" xfId="1" applyNumberFormat="1" applyFont="1" applyFill="1" applyBorder="1" applyAlignment="1">
      <alignment horizontal="left" vertical="center"/>
    </xf>
    <xf numFmtId="216" fontId="102" fillId="0" borderId="14" xfId="1" applyNumberFormat="1" applyFont="1" applyFill="1" applyBorder="1" applyAlignment="1">
      <alignment horizontal="left" vertical="center" wrapText="1"/>
    </xf>
    <xf numFmtId="216" fontId="40" fillId="0" borderId="14" xfId="1" applyNumberFormat="1" applyFont="1" applyFill="1" applyBorder="1" applyAlignment="1">
      <alignment horizontal="left" vertical="center" wrapText="1"/>
    </xf>
    <xf numFmtId="216" fontId="40" fillId="0" borderId="10" xfId="1" applyNumberFormat="1" applyFont="1" applyFill="1" applyBorder="1" applyAlignment="1">
      <alignment horizontal="left" vertical="center" wrapText="1"/>
    </xf>
    <xf numFmtId="216" fontId="40" fillId="0" borderId="8" xfId="3" quotePrefix="1" applyNumberFormat="1" applyFont="1" applyBorder="1" applyAlignment="1">
      <alignment vertical="top" wrapText="1"/>
    </xf>
    <xf numFmtId="216" fontId="40" fillId="0" borderId="1" xfId="1" applyNumberFormat="1" applyFont="1" applyFill="1" applyBorder="1" applyAlignment="1">
      <alignment horizontal="left" vertical="center" wrapText="1"/>
    </xf>
    <xf numFmtId="216" fontId="40" fillId="0" borderId="15" xfId="1" applyNumberFormat="1" applyFont="1" applyFill="1" applyBorder="1" applyAlignment="1">
      <alignment horizontal="left" vertical="center"/>
    </xf>
    <xf numFmtId="216" fontId="40" fillId="0" borderId="0" xfId="1" applyNumberFormat="1" applyFont="1" applyFill="1" applyBorder="1" applyAlignment="1">
      <alignment horizontal="left" vertical="top"/>
    </xf>
    <xf numFmtId="216" fontId="40" fillId="0" borderId="0" xfId="1" applyNumberFormat="1" applyFont="1"/>
    <xf numFmtId="216" fontId="40" fillId="0" borderId="0" xfId="1" applyNumberFormat="1" applyFont="1" applyFill="1" applyBorder="1" applyAlignment="1">
      <alignment vertical="top"/>
    </xf>
    <xf numFmtId="40" fontId="90" fillId="0" borderId="0" xfId="27" quotePrefix="1" applyNumberFormat="1" applyFont="1" applyAlignment="1">
      <alignment horizontal="left" vertical="center"/>
    </xf>
    <xf numFmtId="40" fontId="91" fillId="0" borderId="0" xfId="27" quotePrefix="1" applyNumberFormat="1" applyFont="1" applyAlignment="1">
      <alignment horizontal="center" vertical="center"/>
    </xf>
    <xf numFmtId="40" fontId="90" fillId="0" borderId="0" xfId="27" applyNumberFormat="1" applyFont="1" applyAlignment="1">
      <alignment vertical="center"/>
    </xf>
    <xf numFmtId="40" fontId="90" fillId="0" borderId="0" xfId="27" applyNumberFormat="1" applyFont="1" applyAlignment="1">
      <alignment horizontal="centerContinuous" vertical="center"/>
    </xf>
    <xf numFmtId="40" fontId="90" fillId="0" borderId="0" xfId="27" applyNumberFormat="1" applyFont="1" applyAlignment="1">
      <alignment horizontal="left" vertical="center"/>
    </xf>
    <xf numFmtId="40" fontId="90" fillId="0" borderId="10" xfId="26" applyNumberFormat="1" applyFont="1" applyBorder="1" applyAlignment="1">
      <alignment horizontal="center" vertical="center" wrapText="1"/>
    </xf>
    <xf numFmtId="40" fontId="90" fillId="0" borderId="3" xfId="26" applyNumberFormat="1" applyFont="1" applyBorder="1" applyAlignment="1">
      <alignment horizontal="center"/>
    </xf>
    <xf numFmtId="40" fontId="92" fillId="0" borderId="0" xfId="26" applyNumberFormat="1" applyFont="1"/>
    <xf numFmtId="40" fontId="90" fillId="0" borderId="13" xfId="26" applyNumberFormat="1" applyFont="1" applyBorder="1" applyAlignment="1">
      <alignment horizontal="center" vertical="center"/>
    </xf>
    <xf numFmtId="40" fontId="90" fillId="0" borderId="11" xfId="26" applyNumberFormat="1" applyFont="1" applyBorder="1" applyAlignment="1">
      <alignment horizontal="center"/>
    </xf>
    <xf numFmtId="40" fontId="90" fillId="0" borderId="13" xfId="26" applyNumberFormat="1" applyFont="1" applyBorder="1" applyAlignment="1">
      <alignment horizontal="center" vertical="center" wrapText="1"/>
    </xf>
    <xf numFmtId="40" fontId="90" fillId="0" borderId="10" xfId="26" quotePrefix="1" applyNumberFormat="1" applyFont="1" applyBorder="1" applyAlignment="1">
      <alignment horizontal="center" vertical="center"/>
    </xf>
    <xf numFmtId="40" fontId="90" fillId="0" borderId="7" xfId="27" applyNumberFormat="1" applyFont="1" applyBorder="1" applyAlignment="1">
      <alignment vertical="center"/>
    </xf>
    <xf numFmtId="40" fontId="92" fillId="0" borderId="6" xfId="27" applyNumberFormat="1" applyFont="1" applyBorder="1" applyAlignment="1">
      <alignment vertical="center"/>
    </xf>
    <xf numFmtId="40" fontId="92" fillId="0" borderId="6" xfId="27" quotePrefix="1" applyNumberFormat="1" applyFont="1" applyBorder="1" applyAlignment="1">
      <alignment horizontal="left" vertical="center"/>
    </xf>
    <xf numFmtId="40" fontId="90" fillId="0" borderId="1" xfId="1" applyNumberFormat="1" applyFont="1" applyBorder="1" applyAlignment="1">
      <alignment vertical="center"/>
    </xf>
    <xf numFmtId="40" fontId="92" fillId="0" borderId="0" xfId="26" applyNumberFormat="1" applyFont="1" applyAlignment="1">
      <alignment vertical="center"/>
    </xf>
    <xf numFmtId="40" fontId="90" fillId="0" borderId="14" xfId="27" quotePrefix="1" applyNumberFormat="1" applyFont="1" applyBorder="1" applyAlignment="1">
      <alignment horizontal="center" vertical="center"/>
    </xf>
    <xf numFmtId="40" fontId="90" fillId="0" borderId="8" xfId="27" quotePrefix="1" applyNumberFormat="1" applyFont="1" applyBorder="1" applyAlignment="1">
      <alignment horizontal="right" vertical="center"/>
    </xf>
    <xf numFmtId="40" fontId="90" fillId="0" borderId="9" xfId="27" applyNumberFormat="1" applyFont="1" applyBorder="1" applyAlignment="1">
      <alignment vertical="center"/>
    </xf>
    <xf numFmtId="40" fontId="90" fillId="0" borderId="14" xfId="1" applyNumberFormat="1" applyFont="1" applyBorder="1" applyAlignment="1">
      <alignment vertical="center"/>
    </xf>
    <xf numFmtId="40" fontId="95" fillId="0" borderId="10" xfId="1" applyNumberFormat="1" applyFont="1" applyBorder="1" applyAlignment="1">
      <alignment vertical="center"/>
    </xf>
    <xf numFmtId="40" fontId="90" fillId="0" borderId="0" xfId="26" applyNumberFormat="1" applyFont="1" applyAlignment="1">
      <alignment vertical="center"/>
    </xf>
    <xf numFmtId="40" fontId="92" fillId="0" borderId="14" xfId="27" applyNumberFormat="1" applyFont="1" applyBorder="1" applyAlignment="1">
      <alignment horizontal="center" vertical="center"/>
    </xf>
    <xf numFmtId="40" fontId="92" fillId="0" borderId="8" xfId="27" applyNumberFormat="1" applyFont="1" applyBorder="1" applyAlignment="1">
      <alignment vertical="center"/>
    </xf>
    <xf numFmtId="40" fontId="92" fillId="0" borderId="0" xfId="27" applyNumberFormat="1" applyFont="1" applyAlignment="1">
      <alignment vertical="center"/>
    </xf>
    <xf numFmtId="40" fontId="92" fillId="0" borderId="9" xfId="27" applyNumberFormat="1" applyFont="1" applyBorder="1" applyAlignment="1">
      <alignment vertical="center"/>
    </xf>
    <xf numFmtId="40" fontId="92" fillId="0" borderId="14" xfId="1" applyNumberFormat="1" applyFont="1" applyBorder="1" applyAlignment="1">
      <alignment vertical="center"/>
    </xf>
    <xf numFmtId="40" fontId="93" fillId="0" borderId="14" xfId="1" applyNumberFormat="1" applyFont="1" applyBorder="1" applyAlignment="1">
      <alignment vertical="center"/>
    </xf>
    <xf numFmtId="40" fontId="94" fillId="0" borderId="14" xfId="1" applyNumberFormat="1" applyFont="1" applyBorder="1" applyAlignment="1">
      <alignment vertical="center"/>
    </xf>
    <xf numFmtId="40" fontId="94" fillId="0" borderId="9" xfId="27" applyNumberFormat="1" applyFont="1" applyBorder="1" applyAlignment="1">
      <alignment vertical="center"/>
    </xf>
    <xf numFmtId="40" fontId="92" fillId="0" borderId="9" xfId="27" quotePrefix="1" applyNumberFormat="1" applyFont="1" applyBorder="1" applyAlignment="1">
      <alignment horizontal="left" vertical="center"/>
    </xf>
    <xf numFmtId="40" fontId="92" fillId="0" borderId="0" xfId="27" quotePrefix="1" applyNumberFormat="1" applyFont="1" applyAlignment="1">
      <alignment horizontal="left" vertical="center"/>
    </xf>
    <xf numFmtId="40" fontId="92" fillId="0" borderId="11" xfId="27" applyNumberFormat="1" applyFont="1" applyBorder="1" applyAlignment="1">
      <alignment vertical="center"/>
    </xf>
    <xf numFmtId="40" fontId="92" fillId="0" borderId="2" xfId="27" applyNumberFormat="1" applyFont="1" applyBorder="1" applyAlignment="1">
      <alignment vertical="center"/>
    </xf>
    <xf numFmtId="40" fontId="92" fillId="0" borderId="2" xfId="27" quotePrefix="1" applyNumberFormat="1" applyFont="1" applyBorder="1" applyAlignment="1">
      <alignment horizontal="left" vertical="center"/>
    </xf>
    <xf numFmtId="40" fontId="92" fillId="0" borderId="13" xfId="1" applyNumberFormat="1" applyFont="1" applyBorder="1" applyAlignment="1">
      <alignment vertical="center"/>
    </xf>
    <xf numFmtId="40" fontId="93" fillId="0" borderId="13" xfId="1" applyNumberFormat="1" applyFont="1" applyBorder="1" applyAlignment="1">
      <alignment vertical="center"/>
    </xf>
    <xf numFmtId="40" fontId="90" fillId="0" borderId="3" xfId="27" quotePrefix="1" applyNumberFormat="1" applyFont="1" applyBorder="1" applyAlignment="1">
      <alignment horizontal="right" vertical="center"/>
    </xf>
    <xf numFmtId="40" fontId="90" fillId="0" borderId="16" xfId="27" applyNumberFormat="1" applyFont="1" applyBorder="1" applyAlignment="1">
      <alignment vertical="center"/>
    </xf>
    <xf numFmtId="40" fontId="90" fillId="0" borderId="4" xfId="27" applyNumberFormat="1" applyFont="1" applyBorder="1" applyAlignment="1">
      <alignment vertical="center"/>
    </xf>
    <xf numFmtId="40" fontId="90" fillId="0" borderId="10" xfId="1" applyNumberFormat="1" applyFont="1" applyBorder="1" applyAlignment="1">
      <alignment vertical="center"/>
    </xf>
    <xf numFmtId="40" fontId="104" fillId="0" borderId="10" xfId="1" applyNumberFormat="1" applyFont="1" applyBorder="1" applyAlignment="1">
      <alignment vertical="center"/>
    </xf>
    <xf numFmtId="40" fontId="95" fillId="0" borderId="14" xfId="1" applyNumberFormat="1" applyFont="1" applyBorder="1" applyAlignment="1">
      <alignment vertical="center"/>
    </xf>
    <xf numFmtId="40" fontId="92" fillId="0" borderId="13" xfId="27" applyNumberFormat="1" applyFont="1" applyBorder="1" applyAlignment="1">
      <alignment horizontal="center" vertical="center"/>
    </xf>
    <xf numFmtId="40" fontId="90" fillId="0" borderId="3" xfId="27" quotePrefix="1" applyNumberFormat="1" applyFont="1" applyBorder="1" applyAlignment="1">
      <alignment horizontal="center" vertical="center"/>
    </xf>
    <xf numFmtId="40" fontId="90" fillId="0" borderId="5" xfId="27" applyNumberFormat="1" applyFont="1" applyBorder="1" applyAlignment="1">
      <alignment vertical="center"/>
    </xf>
    <xf numFmtId="40" fontId="90" fillId="0" borderId="5" xfId="27" quotePrefix="1" applyNumberFormat="1" applyFont="1" applyBorder="1" applyAlignment="1">
      <alignment horizontal="left" vertical="center"/>
    </xf>
    <xf numFmtId="40" fontId="90" fillId="0" borderId="8" xfId="27" quotePrefix="1" applyNumberFormat="1" applyFont="1" applyBorder="1" applyAlignment="1">
      <alignment horizontal="center" vertical="center"/>
    </xf>
    <xf numFmtId="40" fontId="92" fillId="0" borderId="8" xfId="27" applyNumberFormat="1" applyFont="1" applyBorder="1" applyAlignment="1">
      <alignment horizontal="center" vertical="center"/>
    </xf>
    <xf numFmtId="40" fontId="90" fillId="0" borderId="10" xfId="27" quotePrefix="1" applyNumberFormat="1" applyFont="1" applyBorder="1" applyAlignment="1">
      <alignment horizontal="center" vertical="center"/>
    </xf>
    <xf numFmtId="40" fontId="90" fillId="0" borderId="7" xfId="27" quotePrefix="1" applyNumberFormat="1" applyFont="1" applyBorder="1" applyAlignment="1">
      <alignment horizontal="left" vertical="center"/>
    </xf>
    <xf numFmtId="40" fontId="90" fillId="0" borderId="6" xfId="27" applyNumberFormat="1" applyFont="1" applyBorder="1" applyAlignment="1">
      <alignment vertical="center"/>
    </xf>
    <xf numFmtId="40" fontId="92" fillId="0" borderId="14" xfId="26" applyNumberFormat="1" applyFont="1" applyBorder="1" applyAlignment="1">
      <alignment horizontal="center" vertical="center"/>
    </xf>
    <xf numFmtId="40" fontId="93" fillId="0" borderId="10" xfId="1" applyNumberFormat="1" applyFont="1" applyBorder="1" applyAlignment="1">
      <alignment vertical="center"/>
    </xf>
    <xf numFmtId="40" fontId="92" fillId="0" borderId="13" xfId="26" applyNumberFormat="1" applyFont="1" applyBorder="1" applyAlignment="1">
      <alignment horizontal="center" vertical="center"/>
    </xf>
    <xf numFmtId="40" fontId="92" fillId="0" borderId="0" xfId="1" applyNumberFormat="1" applyFont="1" applyBorder="1" applyAlignment="1"/>
    <xf numFmtId="40" fontId="92" fillId="0" borderId="0" xfId="1" applyNumberFormat="1" applyFont="1" applyFill="1" applyBorder="1" applyAlignment="1"/>
    <xf numFmtId="40" fontId="92" fillId="0" borderId="0" xfId="26" applyNumberFormat="1" applyFont="1" applyAlignment="1">
      <alignment horizontal="right"/>
    </xf>
    <xf numFmtId="40" fontId="92" fillId="0" borderId="0" xfId="26" applyNumberFormat="1" applyFont="1" applyAlignment="1">
      <alignment horizontal="center" vertical="center"/>
    </xf>
    <xf numFmtId="217" fontId="92" fillId="0" borderId="8" xfId="27" applyNumberFormat="1" applyFont="1" applyBorder="1" applyAlignment="1">
      <alignment horizontal="center" vertical="center"/>
    </xf>
    <xf numFmtId="217" fontId="92" fillId="0" borderId="11" xfId="27" applyNumberFormat="1" applyFont="1" applyBorder="1" applyAlignment="1">
      <alignment horizontal="center" vertical="center"/>
    </xf>
    <xf numFmtId="190" fontId="90" fillId="0" borderId="0" xfId="1" quotePrefix="1" applyNumberFormat="1" applyFont="1" applyAlignment="1" applyProtection="1">
      <alignment horizontal="left"/>
    </xf>
    <xf numFmtId="190" fontId="92" fillId="0" borderId="0" xfId="1" applyNumberFormat="1" applyFont="1" applyAlignment="1">
      <alignment horizontal="centerContinuous"/>
    </xf>
    <xf numFmtId="190" fontId="92" fillId="0" borderId="0" xfId="1" applyNumberFormat="1" applyFont="1"/>
    <xf numFmtId="190" fontId="92" fillId="0" borderId="0" xfId="1" applyNumberFormat="1" applyFont="1" applyAlignment="1" applyProtection="1">
      <alignment horizontal="left"/>
    </xf>
    <xf numFmtId="190" fontId="90" fillId="0" borderId="10" xfId="1" quotePrefix="1" applyNumberFormat="1" applyFont="1" applyBorder="1" applyAlignment="1">
      <alignment horizontal="center" vertical="center"/>
    </xf>
    <xf numFmtId="190" fontId="90" fillId="0" borderId="16" xfId="1" applyNumberFormat="1" applyFont="1" applyBorder="1" applyAlignment="1">
      <alignment horizontal="left" vertical="center"/>
    </xf>
    <xf numFmtId="190" fontId="90" fillId="0" borderId="16" xfId="1" applyNumberFormat="1" applyFont="1" applyBorder="1"/>
    <xf numFmtId="190" fontId="90" fillId="0" borderId="10" xfId="1" applyNumberFormat="1" applyFont="1" applyBorder="1" applyAlignment="1" applyProtection="1">
      <alignment horizontal="right"/>
    </xf>
    <xf numFmtId="190" fontId="90" fillId="0" borderId="3" xfId="1" applyNumberFormat="1" applyFont="1" applyBorder="1" applyAlignment="1" applyProtection="1">
      <alignment horizontal="right"/>
    </xf>
    <xf numFmtId="190" fontId="90" fillId="0" borderId="0" xfId="1" applyNumberFormat="1" applyFont="1"/>
    <xf numFmtId="190" fontId="92" fillId="0" borderId="14" xfId="1" applyNumberFormat="1" applyFont="1" applyBorder="1" applyAlignment="1">
      <alignment horizontal="center" vertical="center"/>
    </xf>
    <xf numFmtId="190" fontId="92" fillId="0" borderId="14" xfId="1" applyNumberFormat="1" applyFont="1" applyBorder="1" applyAlignment="1" applyProtection="1">
      <alignment horizontal="right"/>
    </xf>
    <xf numFmtId="190" fontId="92" fillId="0" borderId="0" xfId="1" applyNumberFormat="1" applyFont="1" applyBorder="1" applyAlignment="1">
      <alignment horizontal="right"/>
    </xf>
    <xf numFmtId="190" fontId="92" fillId="0" borderId="0" xfId="1" quotePrefix="1" applyNumberFormat="1" applyFont="1" applyBorder="1" applyAlignment="1">
      <alignment horizontal="left"/>
    </xf>
    <xf numFmtId="190" fontId="90" fillId="0" borderId="14" xfId="1" quotePrefix="1" applyNumberFormat="1" applyFont="1" applyBorder="1" applyAlignment="1">
      <alignment horizontal="center" vertical="center"/>
    </xf>
    <xf numFmtId="190" fontId="90" fillId="0" borderId="0" xfId="1" applyNumberFormat="1" applyFont="1" applyBorder="1" applyAlignment="1">
      <alignment horizontal="left" vertical="center"/>
    </xf>
    <xf numFmtId="190" fontId="90" fillId="0" borderId="0" xfId="1" applyNumberFormat="1" applyFont="1" applyBorder="1"/>
    <xf numFmtId="190" fontId="90" fillId="0" borderId="0" xfId="1" quotePrefix="1" applyNumberFormat="1" applyFont="1" applyBorder="1" applyAlignment="1">
      <alignment horizontal="left"/>
    </xf>
    <xf numFmtId="190" fontId="90" fillId="0" borderId="14" xfId="1" applyNumberFormat="1" applyFont="1" applyBorder="1" applyAlignment="1" applyProtection="1">
      <alignment horizontal="right"/>
    </xf>
    <xf numFmtId="190" fontId="90" fillId="0" borderId="0" xfId="1" quotePrefix="1" applyNumberFormat="1" applyFont="1" applyBorder="1" applyAlignment="1">
      <alignment horizontal="right"/>
    </xf>
    <xf numFmtId="190" fontId="90" fillId="0" borderId="14" xfId="1" applyNumberFormat="1" applyFont="1" applyBorder="1" applyAlignment="1">
      <alignment horizontal="center" vertical="center"/>
    </xf>
    <xf numFmtId="190" fontId="90" fillId="0" borderId="8" xfId="1" applyNumberFormat="1" applyFont="1" applyBorder="1" applyAlignment="1" applyProtection="1">
      <alignment horizontal="right"/>
    </xf>
    <xf numFmtId="190" fontId="92" fillId="0" borderId="0" xfId="1" applyNumberFormat="1" applyFont="1" applyBorder="1" applyAlignment="1">
      <alignment horizontal="left"/>
    </xf>
    <xf numFmtId="190" fontId="90" fillId="0" borderId="8" xfId="1" quotePrefix="1" applyNumberFormat="1" applyFont="1" applyBorder="1" applyAlignment="1" applyProtection="1">
      <alignment horizontal="right"/>
    </xf>
    <xf numFmtId="190" fontId="92" fillId="0" borderId="8" xfId="1" quotePrefix="1" applyNumberFormat="1" applyFont="1" applyBorder="1" applyAlignment="1" applyProtection="1">
      <alignment horizontal="right"/>
    </xf>
    <xf numFmtId="190" fontId="92" fillId="0" borderId="13" xfId="1" applyNumberFormat="1" applyFont="1" applyBorder="1" applyAlignment="1">
      <alignment horizontal="center" vertical="center"/>
    </xf>
    <xf numFmtId="190" fontId="92" fillId="0" borderId="2" xfId="1" quotePrefix="1" applyNumberFormat="1" applyFont="1" applyBorder="1" applyAlignment="1">
      <alignment horizontal="left"/>
    </xf>
    <xf numFmtId="190" fontId="92" fillId="0" borderId="2" xfId="1" applyNumberFormat="1" applyFont="1" applyBorder="1" applyAlignment="1">
      <alignment horizontal="left"/>
    </xf>
    <xf numFmtId="190" fontId="92" fillId="0" borderId="13" xfId="1" applyNumberFormat="1" applyFont="1" applyBorder="1" applyAlignment="1" applyProtection="1">
      <alignment horizontal="right"/>
    </xf>
    <xf numFmtId="190" fontId="92" fillId="0" borderId="11" xfId="1" quotePrefix="1" applyNumberFormat="1" applyFont="1" applyBorder="1" applyAlignment="1" applyProtection="1">
      <alignment horizontal="right"/>
    </xf>
    <xf numFmtId="190" fontId="90" fillId="0" borderId="0" xfId="1" applyNumberFormat="1" applyFont="1" applyBorder="1" applyAlignment="1">
      <alignment horizontal="left"/>
    </xf>
    <xf numFmtId="190" fontId="92" fillId="0" borderId="2" xfId="1" applyNumberFormat="1" applyFont="1" applyBorder="1" applyAlignment="1">
      <alignment horizontal="right"/>
    </xf>
    <xf numFmtId="190" fontId="90" fillId="0" borderId="0" xfId="1" applyNumberFormat="1" applyFont="1" applyBorder="1" applyAlignment="1">
      <alignment vertical="center"/>
    </xf>
    <xf numFmtId="190" fontId="90" fillId="0" borderId="0" xfId="1" applyNumberFormat="1" applyFont="1" applyBorder="1" applyAlignment="1" applyProtection="1">
      <alignment horizontal="left"/>
    </xf>
    <xf numFmtId="190" fontId="90" fillId="0" borderId="14" xfId="1" applyNumberFormat="1" applyFont="1" applyBorder="1"/>
    <xf numFmtId="190" fontId="90" fillId="0" borderId="8" xfId="1" applyNumberFormat="1" applyFont="1" applyBorder="1"/>
    <xf numFmtId="190" fontId="92" fillId="0" borderId="0" xfId="1" applyNumberFormat="1" applyFont="1" applyBorder="1" applyAlignment="1" applyProtection="1">
      <alignment horizontal="left"/>
    </xf>
    <xf numFmtId="190" fontId="92" fillId="0" borderId="14" xfId="1" applyNumberFormat="1" applyFont="1" applyBorder="1"/>
    <xf numFmtId="190" fontId="92" fillId="0" borderId="0" xfId="1" applyNumberFormat="1" applyFont="1" applyBorder="1" applyAlignment="1" applyProtection="1">
      <alignment horizontal="right"/>
    </xf>
    <xf numFmtId="190" fontId="92" fillId="0" borderId="2" xfId="1" applyNumberFormat="1" applyFont="1" applyBorder="1"/>
    <xf numFmtId="190" fontId="92" fillId="0" borderId="13" xfId="1" applyNumberFormat="1" applyFont="1" applyBorder="1"/>
    <xf numFmtId="190" fontId="90" fillId="0" borderId="14" xfId="1" quotePrefix="1" applyNumberFormat="1" applyFont="1" applyBorder="1" applyAlignment="1">
      <alignment horizontal="center" vertical="center" wrapText="1"/>
    </xf>
    <xf numFmtId="190" fontId="90" fillId="0" borderId="14" xfId="1" applyNumberFormat="1" applyFont="1" applyBorder="1" applyAlignment="1">
      <alignment vertical="center" wrapText="1"/>
    </xf>
    <xf numFmtId="190" fontId="90" fillId="0" borderId="0" xfId="1" applyNumberFormat="1" applyFont="1" applyAlignment="1">
      <alignment vertical="center" wrapText="1"/>
    </xf>
    <xf numFmtId="190" fontId="90" fillId="0" borderId="8" xfId="1" applyNumberFormat="1" applyFont="1" applyBorder="1" applyAlignment="1">
      <alignment horizontal="left" vertical="center"/>
    </xf>
    <xf numFmtId="190" fontId="90" fillId="0" borderId="9" xfId="1" applyNumberFormat="1" applyFont="1" applyBorder="1"/>
    <xf numFmtId="190" fontId="90" fillId="0" borderId="0" xfId="1" quotePrefix="1" applyNumberFormat="1" applyFont="1" applyBorder="1" applyAlignment="1">
      <alignment horizontal="left" vertical="center"/>
    </xf>
    <xf numFmtId="190" fontId="92" fillId="0" borderId="9" xfId="1" applyNumberFormat="1" applyFont="1" applyBorder="1" applyAlignment="1" applyProtection="1">
      <alignment horizontal="left"/>
    </xf>
    <xf numFmtId="190" fontId="90" fillId="0" borderId="14" xfId="1" quotePrefix="1" applyNumberFormat="1" applyFont="1" applyFill="1" applyBorder="1" applyAlignment="1">
      <alignment horizontal="center" vertical="center"/>
    </xf>
    <xf numFmtId="190" fontId="90" fillId="0" borderId="14" xfId="1" applyNumberFormat="1" applyFont="1" applyFill="1" applyBorder="1" applyAlignment="1">
      <alignment vertical="center"/>
    </xf>
    <xf numFmtId="190" fontId="90" fillId="0" borderId="0" xfId="1" applyNumberFormat="1" applyFont="1" applyFill="1" applyAlignment="1">
      <alignment vertical="center"/>
    </xf>
    <xf numFmtId="190" fontId="90" fillId="0" borderId="13" xfId="1" quotePrefix="1" applyNumberFormat="1" applyFont="1" applyBorder="1" applyAlignment="1">
      <alignment horizontal="center" vertical="center"/>
    </xf>
    <xf numFmtId="190" fontId="90" fillId="0" borderId="11" xfId="1" quotePrefix="1" applyNumberFormat="1" applyFont="1" applyBorder="1" applyAlignment="1">
      <alignment horizontal="left" vertical="center"/>
    </xf>
    <xf numFmtId="190" fontId="90" fillId="0" borderId="2" xfId="1" applyNumberFormat="1" applyFont="1" applyBorder="1"/>
    <xf numFmtId="190" fontId="90" fillId="0" borderId="2" xfId="1" applyNumberFormat="1" applyFont="1" applyBorder="1" applyAlignment="1" applyProtection="1">
      <alignment horizontal="left"/>
    </xf>
    <xf numFmtId="190" fontId="90" fillId="0" borderId="13" xfId="1" applyNumberFormat="1" applyFont="1" applyBorder="1"/>
    <xf numFmtId="190" fontId="92" fillId="0" borderId="0" xfId="1" applyNumberFormat="1" applyFont="1" applyAlignment="1">
      <alignment horizontal="center" vertical="center"/>
    </xf>
    <xf numFmtId="40" fontId="104" fillId="0" borderId="0" xfId="1" quotePrefix="1" applyNumberFormat="1" applyFont="1" applyAlignment="1" applyProtection="1">
      <alignment horizontal="left"/>
    </xf>
    <xf numFmtId="40" fontId="94" fillId="0" borderId="0" xfId="1" applyNumberFormat="1" applyFont="1" applyAlignment="1" applyProtection="1">
      <alignment horizontal="left"/>
    </xf>
    <xf numFmtId="40" fontId="104" fillId="0" borderId="10" xfId="1" applyNumberFormat="1" applyFont="1" applyBorder="1" applyAlignment="1" applyProtection="1">
      <alignment horizontal="right"/>
    </xf>
    <xf numFmtId="40" fontId="94" fillId="0" borderId="14" xfId="1" applyNumberFormat="1" applyFont="1" applyBorder="1" applyAlignment="1" applyProtection="1">
      <alignment horizontal="right"/>
    </xf>
    <xf numFmtId="40" fontId="104" fillId="0" borderId="14" xfId="1" applyNumberFormat="1" applyFont="1" applyBorder="1" applyAlignment="1" applyProtection="1">
      <alignment horizontal="right"/>
    </xf>
    <xf numFmtId="40" fontId="94" fillId="0" borderId="13" xfId="1" applyNumberFormat="1" applyFont="1" applyBorder="1" applyAlignment="1" applyProtection="1">
      <alignment horizontal="right"/>
    </xf>
    <xf numFmtId="40" fontId="104" fillId="0" borderId="14" xfId="1" applyNumberFormat="1" applyFont="1" applyBorder="1" applyAlignment="1" applyProtection="1">
      <alignment horizontal="right" vertical="center"/>
    </xf>
    <xf numFmtId="40" fontId="104" fillId="0" borderId="14" xfId="1" applyNumberFormat="1" applyFont="1" applyFill="1" applyBorder="1" applyAlignment="1" applyProtection="1">
      <alignment horizontal="right" vertical="center"/>
    </xf>
    <xf numFmtId="40" fontId="104" fillId="0" borderId="13" xfId="1" applyNumberFormat="1" applyFont="1" applyBorder="1" applyAlignment="1" applyProtection="1">
      <alignment horizontal="right"/>
    </xf>
    <xf numFmtId="40" fontId="94" fillId="0" borderId="0" xfId="1" applyNumberFormat="1" applyFont="1"/>
    <xf numFmtId="38" fontId="90" fillId="0" borderId="1" xfId="1" applyNumberFormat="1" applyFont="1" applyBorder="1" applyAlignment="1">
      <alignment vertical="center"/>
    </xf>
    <xf numFmtId="38" fontId="90" fillId="0" borderId="1" xfId="1" applyNumberFormat="1" applyFont="1" applyFill="1" applyBorder="1" applyAlignment="1">
      <alignment vertical="center"/>
    </xf>
    <xf numFmtId="38" fontId="90" fillId="0" borderId="14" xfId="1" applyNumberFormat="1" applyFont="1" applyBorder="1" applyAlignment="1">
      <alignment vertical="center"/>
    </xf>
    <xf numFmtId="38" fontId="90" fillId="0" borderId="14" xfId="1" applyNumberFormat="1" applyFont="1" applyFill="1" applyBorder="1" applyAlignment="1">
      <alignment vertical="center"/>
    </xf>
    <xf numFmtId="38" fontId="92" fillId="0" borderId="14" xfId="1" applyNumberFormat="1" applyFont="1" applyBorder="1" applyAlignment="1">
      <alignment vertical="center"/>
    </xf>
    <xf numFmtId="38" fontId="92" fillId="0" borderId="14" xfId="1" applyNumberFormat="1" applyFont="1" applyFill="1" applyBorder="1" applyAlignment="1">
      <alignment vertical="center"/>
    </xf>
    <xf numFmtId="38" fontId="92" fillId="0" borderId="13" xfId="1" applyNumberFormat="1" applyFont="1" applyBorder="1" applyAlignment="1">
      <alignment vertical="center"/>
    </xf>
    <xf numFmtId="38" fontId="90" fillId="0" borderId="10" xfId="1" applyNumberFormat="1" applyFont="1" applyBorder="1" applyAlignment="1">
      <alignment vertical="center"/>
    </xf>
    <xf numFmtId="38" fontId="90" fillId="0" borderId="10" xfId="1" applyNumberFormat="1" applyFont="1" applyFill="1" applyBorder="1" applyAlignment="1">
      <alignment vertical="center"/>
    </xf>
    <xf numFmtId="38" fontId="92" fillId="0" borderId="14" xfId="28" applyNumberFormat="1" applyFont="1" applyBorder="1" applyAlignment="1">
      <alignment vertical="center"/>
    </xf>
    <xf numFmtId="38" fontId="92" fillId="0" borderId="9" xfId="26" applyNumberFormat="1" applyFont="1" applyBorder="1" applyAlignment="1">
      <alignment vertical="center"/>
    </xf>
    <xf numFmtId="38" fontId="92" fillId="0" borderId="8" xfId="28" applyNumberFormat="1" applyFont="1" applyBorder="1" applyAlignment="1">
      <alignment vertical="center"/>
    </xf>
    <xf numFmtId="38" fontId="92" fillId="0" borderId="8" xfId="26" applyNumberFormat="1" applyFont="1" applyBorder="1" applyAlignment="1">
      <alignment vertical="center"/>
    </xf>
    <xf numFmtId="38" fontId="92" fillId="0" borderId="9" xfId="1" applyNumberFormat="1" applyFont="1" applyFill="1" applyBorder="1" applyAlignment="1">
      <alignment vertical="center"/>
    </xf>
    <xf numFmtId="38" fontId="92" fillId="0" borderId="14" xfId="28" applyNumberFormat="1" applyFont="1" applyFill="1" applyBorder="1" applyAlignment="1">
      <alignment vertical="center"/>
    </xf>
    <xf numFmtId="38" fontId="92" fillId="0" borderId="13" xfId="28" applyNumberFormat="1" applyFont="1" applyBorder="1" applyAlignment="1">
      <alignment vertical="center"/>
    </xf>
    <xf numFmtId="38" fontId="92" fillId="0" borderId="13" xfId="28" applyNumberFormat="1" applyFont="1" applyFill="1" applyBorder="1" applyAlignment="1">
      <alignment vertical="center"/>
    </xf>
    <xf numFmtId="38" fontId="92" fillId="0" borderId="13" xfId="1" applyNumberFormat="1" applyFont="1" applyFill="1" applyBorder="1" applyAlignment="1">
      <alignment vertical="center"/>
    </xf>
    <xf numFmtId="38" fontId="92" fillId="0" borderId="8" xfId="1" applyNumberFormat="1" applyFont="1" applyFill="1" applyBorder="1" applyAlignment="1">
      <alignment vertical="center"/>
    </xf>
    <xf numFmtId="38" fontId="92" fillId="0" borderId="12" xfId="26" applyNumberFormat="1" applyFont="1" applyBorder="1" applyAlignment="1">
      <alignment vertical="center"/>
    </xf>
    <xf numFmtId="38" fontId="92" fillId="0" borderId="10" xfId="1" applyNumberFormat="1" applyFont="1" applyBorder="1" applyAlignment="1">
      <alignment vertical="center"/>
    </xf>
    <xf numFmtId="38" fontId="92" fillId="0" borderId="14" xfId="1" quotePrefix="1" applyNumberFormat="1" applyFont="1" applyBorder="1" applyAlignment="1">
      <alignment vertical="center"/>
    </xf>
    <xf numFmtId="38" fontId="92" fillId="0" borderId="0" xfId="1" applyNumberFormat="1" applyFont="1" applyBorder="1" applyAlignment="1"/>
    <xf numFmtId="38" fontId="92" fillId="0" borderId="0" xfId="1" applyNumberFormat="1" applyFont="1" applyFill="1" applyBorder="1" applyAlignment="1"/>
    <xf numFmtId="38" fontId="92" fillId="0" borderId="0" xfId="26" applyNumberFormat="1" applyFont="1"/>
    <xf numFmtId="218" fontId="76" fillId="0" borderId="0" xfId="1" applyNumberFormat="1" applyFont="1" applyBorder="1" applyAlignment="1">
      <alignment horizontal="center" vertical="center"/>
    </xf>
    <xf numFmtId="218" fontId="76" fillId="0" borderId="2" xfId="1" applyNumberFormat="1" applyFont="1" applyBorder="1" applyAlignment="1">
      <alignment horizontal="center" vertical="center"/>
    </xf>
    <xf numFmtId="187" fontId="76" fillId="0" borderId="0" xfId="1" applyFont="1" applyBorder="1" applyAlignment="1">
      <alignment horizontal="center" vertical="center"/>
    </xf>
    <xf numFmtId="0" fontId="34" fillId="0" borderId="4" xfId="26" quotePrefix="1" applyFont="1" applyBorder="1" applyAlignment="1">
      <alignment horizontal="left"/>
    </xf>
    <xf numFmtId="0" fontId="34" fillId="0" borderId="3" xfId="26" applyFont="1" applyBorder="1" applyAlignment="1">
      <alignment vertical="center"/>
    </xf>
    <xf numFmtId="0" fontId="34" fillId="0" borderId="4" xfId="26" quotePrefix="1" applyFont="1" applyBorder="1" applyAlignment="1">
      <alignment horizontal="left" vertical="center"/>
    </xf>
    <xf numFmtId="187" fontId="109" fillId="0" borderId="10" xfId="1" applyFont="1" applyBorder="1" applyAlignment="1">
      <alignment horizontal="center" vertical="center"/>
    </xf>
    <xf numFmtId="187" fontId="109" fillId="0" borderId="14" xfId="1" applyFont="1" applyBorder="1" applyAlignment="1">
      <alignment horizontal="center" vertical="center"/>
    </xf>
    <xf numFmtId="193" fontId="105" fillId="0" borderId="3" xfId="26" applyNumberFormat="1" applyFont="1" applyBorder="1" applyAlignment="1">
      <alignment horizontal="center" vertical="center"/>
    </xf>
    <xf numFmtId="193" fontId="105" fillId="0" borderId="8" xfId="26" applyNumberFormat="1" applyFont="1" applyBorder="1" applyAlignment="1">
      <alignment horizontal="center" vertical="center"/>
    </xf>
    <xf numFmtId="187" fontId="105" fillId="0" borderId="10" xfId="1" applyFont="1" applyBorder="1" applyAlignment="1">
      <alignment horizontal="center" vertical="center"/>
    </xf>
    <xf numFmtId="187" fontId="59" fillId="0" borderId="14" xfId="1" applyFont="1" applyFill="1" applyBorder="1" applyAlignment="1" applyProtection="1">
      <alignment horizontal="right"/>
    </xf>
    <xf numFmtId="187" fontId="44" fillId="0" borderId="1" xfId="1" applyFont="1" applyFill="1" applyBorder="1" applyAlignment="1" applyProtection="1">
      <alignment vertical="center"/>
    </xf>
    <xf numFmtId="187" fontId="100" fillId="3" borderId="1" xfId="1" applyFont="1" applyFill="1" applyBorder="1" applyAlignment="1" applyProtection="1">
      <alignment horizontal="center" vertical="center"/>
    </xf>
    <xf numFmtId="187" fontId="100" fillId="3" borderId="1" xfId="1" applyFont="1" applyFill="1" applyBorder="1" applyAlignment="1" applyProtection="1">
      <alignment vertical="center"/>
    </xf>
    <xf numFmtId="190" fontId="44" fillId="0" borderId="9" xfId="1" applyNumberFormat="1" applyFont="1" applyBorder="1" applyAlignment="1">
      <alignment vertical="center"/>
    </xf>
    <xf numFmtId="187" fontId="117" fillId="0" borderId="1" xfId="1" applyFont="1" applyBorder="1" applyAlignment="1">
      <alignment horizontal="center" vertical="center"/>
    </xf>
    <xf numFmtId="187" fontId="37" fillId="0" borderId="1" xfId="1" applyFont="1" applyBorder="1" applyAlignment="1">
      <alignment horizontal="center" vertical="center"/>
    </xf>
    <xf numFmtId="187" fontId="68" fillId="3" borderId="1" xfId="1" applyFont="1" applyFill="1" applyBorder="1" applyAlignment="1" applyProtection="1">
      <alignment horizontal="center" vertical="center" wrapText="1"/>
    </xf>
    <xf numFmtId="190" fontId="69" fillId="3" borderId="6" xfId="1" applyNumberFormat="1" applyFont="1" applyFill="1" applyBorder="1" applyAlignment="1" applyProtection="1">
      <alignment horizontal="right" vertical="center"/>
    </xf>
    <xf numFmtId="190" fontId="28" fillId="0" borderId="1" xfId="1" applyNumberFormat="1" applyFont="1" applyBorder="1" applyAlignment="1">
      <alignment horizontal="right" vertical="center"/>
    </xf>
    <xf numFmtId="0" fontId="35" fillId="3" borderId="1" xfId="34" applyFont="1" applyFill="1" applyBorder="1" applyAlignment="1">
      <alignment horizontal="center"/>
    </xf>
    <xf numFmtId="187" fontId="92" fillId="0" borderId="14" xfId="1" applyFont="1" applyBorder="1"/>
    <xf numFmtId="187" fontId="92" fillId="0" borderId="0" xfId="1" applyFont="1" applyBorder="1"/>
    <xf numFmtId="190" fontId="118" fillId="0" borderId="14" xfId="1" applyNumberFormat="1" applyFont="1" applyFill="1" applyBorder="1" applyAlignment="1">
      <alignment horizontal="center" vertical="center"/>
    </xf>
    <xf numFmtId="216" fontId="102" fillId="0" borderId="10" xfId="1" applyNumberFormat="1" applyFont="1" applyBorder="1" applyAlignment="1">
      <alignment horizontal="center" vertical="center"/>
    </xf>
    <xf numFmtId="0" fontId="29" fillId="0" borderId="0" xfId="26" quotePrefix="1" applyFont="1" applyAlignment="1">
      <alignment horizontal="left" vertical="center"/>
    </xf>
    <xf numFmtId="190" fontId="21" fillId="0" borderId="0" xfId="1" applyNumberFormat="1" applyFont="1" applyAlignment="1">
      <alignment vertical="center"/>
    </xf>
    <xf numFmtId="190" fontId="21" fillId="0" borderId="0" xfId="1" applyNumberFormat="1" applyFont="1" applyFill="1" applyAlignment="1">
      <alignment vertical="center"/>
    </xf>
    <xf numFmtId="0" fontId="22" fillId="0" borderId="0" xfId="32" applyFont="1" applyAlignment="1">
      <alignment vertical="center"/>
    </xf>
    <xf numFmtId="194" fontId="69" fillId="0" borderId="1" xfId="32" applyNumberFormat="1" applyFont="1" applyBorder="1" applyAlignment="1">
      <alignment horizontal="right" vertical="center"/>
    </xf>
    <xf numFmtId="190" fontId="28" fillId="0" borderId="0" xfId="1" applyNumberFormat="1" applyFont="1"/>
    <xf numFmtId="192" fontId="28" fillId="0" borderId="0" xfId="26" quotePrefix="1" applyNumberFormat="1" applyFont="1" applyAlignment="1">
      <alignment horizontal="left" vertical="center"/>
    </xf>
    <xf numFmtId="192" fontId="28" fillId="0" borderId="0" xfId="26" quotePrefix="1" applyNumberFormat="1" applyFont="1" applyAlignment="1">
      <alignment horizontal="left"/>
    </xf>
    <xf numFmtId="0" fontId="28" fillId="0" borderId="0" xfId="26" applyFont="1" applyAlignment="1">
      <alignment vertical="center"/>
    </xf>
    <xf numFmtId="0" fontId="64" fillId="0" borderId="10" xfId="26" applyFont="1" applyBorder="1" applyAlignment="1">
      <alignment vertical="center"/>
    </xf>
    <xf numFmtId="193" fontId="32" fillId="0" borderId="9" xfId="26" applyNumberFormat="1" applyFont="1" applyBorder="1" applyAlignment="1">
      <alignment horizontal="right" vertical="center"/>
    </xf>
    <xf numFmtId="193" fontId="31" fillId="3" borderId="9" xfId="26" applyNumberFormat="1" applyFont="1" applyFill="1" applyBorder="1" applyAlignment="1">
      <alignment horizontal="right" vertical="center"/>
    </xf>
    <xf numFmtId="2" fontId="32" fillId="0" borderId="9" xfId="26" applyNumberFormat="1" applyFont="1" applyBorder="1" applyAlignment="1">
      <alignment horizontal="right" vertical="center"/>
    </xf>
    <xf numFmtId="187" fontId="32" fillId="0" borderId="9" xfId="33" applyFont="1" applyBorder="1" applyAlignment="1" applyProtection="1">
      <alignment horizontal="right" vertical="center"/>
    </xf>
    <xf numFmtId="0" fontId="64" fillId="0" borderId="14" xfId="26" applyFont="1" applyBorder="1" applyAlignment="1">
      <alignment vertical="center"/>
    </xf>
    <xf numFmtId="2" fontId="32" fillId="0" borderId="9" xfId="1" applyNumberFormat="1" applyFont="1" applyBorder="1" applyAlignment="1">
      <alignment horizontal="right" vertical="center"/>
    </xf>
    <xf numFmtId="187" fontId="32" fillId="0" borderId="9" xfId="33" applyFont="1" applyFill="1" applyBorder="1" applyAlignment="1" applyProtection="1">
      <alignment horizontal="right" vertical="center"/>
    </xf>
    <xf numFmtId="0" fontId="32" fillId="0" borderId="14" xfId="26" applyFont="1" applyBorder="1" applyAlignment="1">
      <alignment vertical="center"/>
    </xf>
    <xf numFmtId="0" fontId="64" fillId="0" borderId="13" xfId="26" applyFont="1" applyBorder="1" applyAlignment="1">
      <alignment vertical="center"/>
    </xf>
    <xf numFmtId="192" fontId="31" fillId="0" borderId="1" xfId="26" applyNumberFormat="1" applyFont="1" applyBorder="1" applyAlignment="1">
      <alignment horizontal="left" vertical="center"/>
    </xf>
    <xf numFmtId="193" fontId="31" fillId="0" borderId="6" xfId="26" applyNumberFormat="1" applyFont="1" applyBorder="1" applyAlignment="1">
      <alignment horizontal="right" vertical="center"/>
    </xf>
    <xf numFmtId="193" fontId="31" fillId="3" borderId="6" xfId="26" applyNumberFormat="1" applyFont="1" applyFill="1" applyBorder="1" applyAlignment="1">
      <alignment horizontal="right" vertical="center"/>
    </xf>
    <xf numFmtId="2" fontId="31" fillId="0" borderId="1" xfId="26" applyNumberFormat="1" applyFont="1" applyBorder="1" applyAlignment="1">
      <alignment horizontal="right" vertical="center"/>
    </xf>
    <xf numFmtId="190" fontId="31" fillId="3" borderId="6" xfId="1" applyNumberFormat="1" applyFont="1" applyFill="1" applyBorder="1" applyAlignment="1" applyProtection="1">
      <alignment horizontal="right" vertical="center"/>
    </xf>
    <xf numFmtId="187" fontId="31" fillId="0" borderId="1" xfId="33" applyFont="1" applyBorder="1" applyAlignment="1" applyProtection="1">
      <alignment horizontal="right" vertical="center"/>
    </xf>
    <xf numFmtId="192" fontId="29" fillId="0" borderId="0" xfId="26" applyNumberFormat="1" applyFont="1" applyAlignment="1">
      <alignment horizontal="left"/>
    </xf>
    <xf numFmtId="193" fontId="29" fillId="0" borderId="0" xfId="26" applyNumberFormat="1" applyFont="1" applyAlignment="1">
      <alignment horizontal="right"/>
    </xf>
    <xf numFmtId="2" fontId="29" fillId="0" borderId="0" xfId="26" applyNumberFormat="1" applyFont="1" applyAlignment="1">
      <alignment horizontal="right"/>
    </xf>
    <xf numFmtId="190" fontId="29" fillId="0" borderId="0" xfId="1" applyNumberFormat="1" applyFont="1" applyBorder="1" applyAlignment="1" applyProtection="1">
      <alignment horizontal="right"/>
    </xf>
    <xf numFmtId="187" fontId="29" fillId="0" borderId="0" xfId="33" applyFont="1" applyBorder="1" applyAlignment="1" applyProtection="1">
      <alignment horizontal="right"/>
    </xf>
    <xf numFmtId="190" fontId="28" fillId="0" borderId="0" xfId="1" applyNumberFormat="1" applyFont="1" applyAlignment="1">
      <alignment vertical="center"/>
    </xf>
    <xf numFmtId="0" fontId="32" fillId="0" borderId="10" xfId="26" applyFont="1" applyBorder="1" applyAlignment="1">
      <alignment vertical="center"/>
    </xf>
    <xf numFmtId="194" fontId="32" fillId="0" borderId="9" xfId="26" applyNumberFormat="1" applyFont="1" applyBorder="1" applyAlignment="1">
      <alignment horizontal="right" vertical="center"/>
    </xf>
    <xf numFmtId="0" fontId="32" fillId="0" borderId="0" xfId="26" applyFont="1" applyAlignment="1">
      <alignment vertical="center"/>
    </xf>
    <xf numFmtId="203" fontId="32" fillId="0" borderId="9" xfId="26" applyNumberFormat="1" applyFont="1" applyBorder="1" applyAlignment="1">
      <alignment horizontal="right" vertical="center"/>
    </xf>
    <xf numFmtId="0" fontId="32" fillId="0" borderId="13" xfId="26" applyFont="1" applyBorder="1" applyAlignment="1">
      <alignment vertical="center"/>
    </xf>
    <xf numFmtId="194" fontId="31" fillId="0" borderId="6" xfId="26" applyNumberFormat="1" applyFont="1" applyBorder="1" applyAlignment="1">
      <alignment horizontal="right" vertical="center"/>
    </xf>
    <xf numFmtId="193" fontId="28" fillId="0" borderId="0" xfId="26" applyNumberFormat="1" applyFont="1" applyAlignment="1">
      <alignment horizontal="right"/>
    </xf>
    <xf numFmtId="2" fontId="28" fillId="0" borderId="0" xfId="26" applyNumberFormat="1" applyFont="1" applyAlignment="1">
      <alignment horizontal="right"/>
    </xf>
    <xf numFmtId="190" fontId="28" fillId="0" borderId="0" xfId="1" applyNumberFormat="1" applyFont="1" applyBorder="1" applyAlignment="1" applyProtection="1">
      <alignment horizontal="right"/>
    </xf>
    <xf numFmtId="194" fontId="28" fillId="0" borderId="0" xfId="26" applyNumberFormat="1" applyFont="1" applyAlignment="1">
      <alignment horizontal="right"/>
    </xf>
    <xf numFmtId="192" fontId="32" fillId="0" borderId="10" xfId="26" applyNumberFormat="1" applyFont="1" applyBorder="1" applyAlignment="1">
      <alignment horizontal="left" vertical="center"/>
    </xf>
    <xf numFmtId="192" fontId="32" fillId="0" borderId="14" xfId="26" applyNumberFormat="1" applyFont="1" applyBorder="1" applyAlignment="1">
      <alignment horizontal="left" vertical="center"/>
    </xf>
    <xf numFmtId="192" fontId="32" fillId="0" borderId="13" xfId="26" applyNumberFormat="1" applyFont="1" applyBorder="1" applyAlignment="1">
      <alignment horizontal="left" vertical="center"/>
    </xf>
    <xf numFmtId="193" fontId="31" fillId="3" borderId="1" xfId="26" applyNumberFormat="1" applyFont="1" applyFill="1" applyBorder="1" applyAlignment="1">
      <alignment horizontal="right" vertical="center"/>
    </xf>
    <xf numFmtId="194" fontId="31" fillId="0" borderId="1" xfId="26" applyNumberFormat="1" applyFont="1" applyBorder="1" applyAlignment="1">
      <alignment horizontal="right" vertical="center"/>
    </xf>
    <xf numFmtId="0" fontId="55" fillId="0" borderId="0" xfId="26" applyFont="1"/>
    <xf numFmtId="0" fontId="36" fillId="0" borderId="1" xfId="26" applyFont="1" applyBorder="1" applyAlignment="1">
      <alignment horizontal="center" vertical="center"/>
    </xf>
    <xf numFmtId="190" fontId="33" fillId="0" borderId="10" xfId="1" applyNumberFormat="1" applyFont="1" applyBorder="1" applyAlignment="1">
      <alignment vertical="center"/>
    </xf>
    <xf numFmtId="190" fontId="33" fillId="3" borderId="10" xfId="1" applyNumberFormat="1" applyFont="1" applyFill="1" applyBorder="1" applyAlignment="1">
      <alignment vertical="center"/>
    </xf>
    <xf numFmtId="190" fontId="33" fillId="3" borderId="14" xfId="1" applyNumberFormat="1" applyFont="1" applyFill="1" applyBorder="1" applyAlignment="1">
      <alignment vertical="center"/>
    </xf>
    <xf numFmtId="190" fontId="44" fillId="0" borderId="14" xfId="1" applyNumberFormat="1" applyFont="1" applyBorder="1" applyAlignment="1">
      <alignment vertical="center"/>
    </xf>
    <xf numFmtId="190" fontId="35" fillId="0" borderId="1" xfId="1" applyNumberFormat="1" applyFont="1" applyBorder="1" applyAlignment="1">
      <alignment vertical="center"/>
    </xf>
    <xf numFmtId="190" fontId="35" fillId="3" borderId="1" xfId="1" applyNumberFormat="1" applyFont="1" applyFill="1" applyBorder="1" applyAlignment="1">
      <alignment vertical="center"/>
    </xf>
    <xf numFmtId="190" fontId="45" fillId="0" borderId="14" xfId="1" applyNumberFormat="1" applyFont="1" applyBorder="1" applyAlignment="1">
      <alignment vertical="center"/>
    </xf>
    <xf numFmtId="219" fontId="33" fillId="0" borderId="10" xfId="26" applyNumberFormat="1" applyFont="1" applyBorder="1" applyAlignment="1">
      <alignment vertical="center"/>
    </xf>
    <xf numFmtId="219" fontId="33" fillId="3" borderId="10" xfId="26" applyNumberFormat="1" applyFont="1" applyFill="1" applyBorder="1" applyAlignment="1">
      <alignment vertical="center"/>
    </xf>
    <xf numFmtId="190" fontId="79" fillId="0" borderId="14" xfId="1" applyNumberFormat="1" applyFont="1" applyBorder="1" applyAlignment="1">
      <alignment vertical="center"/>
    </xf>
    <xf numFmtId="190" fontId="53" fillId="0" borderId="1" xfId="1" applyNumberFormat="1" applyFont="1" applyBorder="1" applyAlignment="1">
      <alignment vertical="center"/>
    </xf>
    <xf numFmtId="190" fontId="80" fillId="0" borderId="1" xfId="1" applyNumberFormat="1" applyFont="1" applyBorder="1" applyAlignment="1">
      <alignment vertical="center"/>
    </xf>
    <xf numFmtId="187" fontId="33" fillId="0" borderId="0" xfId="26" applyNumberFormat="1" applyFont="1"/>
    <xf numFmtId="0" fontId="71" fillId="0" borderId="3" xfId="26" applyFont="1" applyBorder="1" applyAlignment="1">
      <alignment vertical="center"/>
    </xf>
    <xf numFmtId="0" fontId="71" fillId="0" borderId="9" xfId="26" applyFont="1" applyBorder="1" applyAlignment="1">
      <alignment vertical="center"/>
    </xf>
    <xf numFmtId="219" fontId="72" fillId="0" borderId="10" xfId="26" applyNumberFormat="1" applyFont="1" applyBorder="1" applyAlignment="1">
      <alignment vertical="center"/>
    </xf>
    <xf numFmtId="219" fontId="72" fillId="3" borderId="10" xfId="26" applyNumberFormat="1" applyFont="1" applyFill="1" applyBorder="1" applyAlignment="1">
      <alignment vertical="center"/>
    </xf>
    <xf numFmtId="0" fontId="73" fillId="0" borderId="0" xfId="26" applyFont="1"/>
    <xf numFmtId="0" fontId="72" fillId="0" borderId="8" xfId="26" applyFont="1" applyBorder="1" applyAlignment="1">
      <alignment vertical="center"/>
    </xf>
    <xf numFmtId="0" fontId="72" fillId="0" borderId="9" xfId="26" applyFont="1" applyBorder="1" applyAlignment="1">
      <alignment vertical="center"/>
    </xf>
    <xf numFmtId="190" fontId="72" fillId="0" borderId="14" xfId="1" applyNumberFormat="1" applyFont="1" applyBorder="1" applyAlignment="1">
      <alignment vertical="center"/>
    </xf>
    <xf numFmtId="190" fontId="71" fillId="3" borderId="14" xfId="1" applyNumberFormat="1" applyFont="1" applyFill="1" applyBorder="1" applyAlignment="1">
      <alignment vertical="center"/>
    </xf>
    <xf numFmtId="190" fontId="86" fillId="0" borderId="14" xfId="1" applyNumberFormat="1" applyFont="1" applyBorder="1" applyAlignment="1">
      <alignment vertical="center"/>
    </xf>
    <xf numFmtId="0" fontId="73" fillId="0" borderId="0" xfId="26" applyFont="1" applyAlignment="1">
      <alignment vertical="center"/>
    </xf>
    <xf numFmtId="190" fontId="87" fillId="0" borderId="14" xfId="1" applyNumberFormat="1" applyFont="1" applyBorder="1" applyAlignment="1">
      <alignment vertical="center"/>
    </xf>
    <xf numFmtId="190" fontId="71" fillId="0" borderId="1" xfId="1" applyNumberFormat="1" applyFont="1" applyBorder="1" applyAlignment="1">
      <alignment vertical="center"/>
    </xf>
    <xf numFmtId="190" fontId="71" fillId="3" borderId="1" xfId="1" applyNumberFormat="1" applyFont="1" applyFill="1" applyBorder="1" applyAlignment="1">
      <alignment vertical="center"/>
    </xf>
    <xf numFmtId="0" fontId="71" fillId="0" borderId="8" xfId="26" applyFont="1" applyBorder="1" applyAlignment="1">
      <alignment vertical="center"/>
    </xf>
    <xf numFmtId="190" fontId="72" fillId="3" borderId="14" xfId="1" applyNumberFormat="1" applyFont="1" applyFill="1" applyBorder="1" applyAlignment="1">
      <alignment vertical="center"/>
    </xf>
    <xf numFmtId="0" fontId="72" fillId="0" borderId="11" xfId="26" applyFont="1" applyBorder="1" applyAlignment="1">
      <alignment vertical="center"/>
    </xf>
    <xf numFmtId="0" fontId="72" fillId="0" borderId="12" xfId="26" applyFont="1" applyBorder="1" applyAlignment="1">
      <alignment vertical="center"/>
    </xf>
    <xf numFmtId="187" fontId="20" fillId="0" borderId="0" xfId="26" applyNumberFormat="1" applyFont="1"/>
    <xf numFmtId="0" fontId="35" fillId="0" borderId="3" xfId="26" applyFont="1" applyBorder="1" applyAlignment="1">
      <alignment vertical="center" wrapText="1"/>
    </xf>
    <xf numFmtId="219" fontId="74" fillId="0" borderId="10" xfId="26" applyNumberFormat="1" applyFont="1" applyBorder="1" applyAlignment="1">
      <alignment vertical="center" wrapText="1"/>
    </xf>
    <xf numFmtId="219" fontId="74" fillId="3" borderId="10" xfId="26" applyNumberFormat="1" applyFont="1" applyFill="1" applyBorder="1" applyAlignment="1">
      <alignment vertical="center" wrapText="1"/>
    </xf>
    <xf numFmtId="0" fontId="33" fillId="0" borderId="8" xfId="26" applyFont="1" applyBorder="1" applyAlignment="1">
      <alignment vertical="center" wrapText="1"/>
    </xf>
    <xf numFmtId="0" fontId="33" fillId="0" borderId="9" xfId="26" applyFont="1" applyBorder="1" applyAlignment="1">
      <alignment vertical="center" wrapText="1"/>
    </xf>
    <xf numFmtId="190" fontId="59" fillId="0" borderId="14" xfId="1" applyNumberFormat="1" applyFont="1" applyBorder="1" applyAlignment="1">
      <alignment vertical="center" wrapText="1"/>
    </xf>
    <xf numFmtId="190" fontId="53" fillId="3" borderId="14" xfId="1" applyNumberFormat="1" applyFont="1" applyFill="1" applyBorder="1" applyAlignment="1">
      <alignment vertical="center" wrapText="1"/>
    </xf>
    <xf numFmtId="0" fontId="20" fillId="0" borderId="0" xfId="26" applyFont="1" applyAlignment="1">
      <alignment vertical="center" wrapText="1"/>
    </xf>
    <xf numFmtId="190" fontId="62" fillId="0" borderId="14" xfId="1" applyNumberFormat="1" applyFont="1" applyBorder="1" applyAlignment="1">
      <alignment vertical="center" wrapText="1"/>
    </xf>
    <xf numFmtId="190" fontId="53" fillId="0" borderId="1" xfId="1" applyNumberFormat="1" applyFont="1" applyBorder="1" applyAlignment="1">
      <alignment vertical="center" wrapText="1"/>
    </xf>
    <xf numFmtId="190" fontId="53" fillId="3" borderId="1" xfId="1" applyNumberFormat="1" applyFont="1" applyFill="1" applyBorder="1" applyAlignment="1">
      <alignment vertical="center" wrapText="1"/>
    </xf>
    <xf numFmtId="0" fontId="35" fillId="0" borderId="8" xfId="26" applyFont="1" applyBorder="1" applyAlignment="1">
      <alignment vertical="center" wrapText="1"/>
    </xf>
    <xf numFmtId="190" fontId="59" fillId="3" borderId="14" xfId="1" applyNumberFormat="1" applyFont="1" applyFill="1" applyBorder="1" applyAlignment="1">
      <alignment vertical="center" wrapText="1"/>
    </xf>
    <xf numFmtId="0" fontId="33" fillId="0" borderId="11" xfId="26" applyFont="1" applyBorder="1" applyAlignment="1">
      <alignment vertical="center" wrapText="1"/>
    </xf>
    <xf numFmtId="0" fontId="33" fillId="0" borderId="12" xfId="26" applyFont="1" applyBorder="1" applyAlignment="1">
      <alignment vertical="center" wrapText="1"/>
    </xf>
    <xf numFmtId="219" fontId="59" fillId="0" borderId="10" xfId="26" applyNumberFormat="1" applyFont="1" applyBorder="1" applyAlignment="1">
      <alignment vertical="center"/>
    </xf>
    <xf numFmtId="219" fontId="59" fillId="3" borderId="10" xfId="26" applyNumberFormat="1" applyFont="1" applyFill="1" applyBorder="1" applyAlignment="1">
      <alignment vertical="center"/>
    </xf>
    <xf numFmtId="190" fontId="53" fillId="3" borderId="14" xfId="1" applyNumberFormat="1" applyFont="1" applyFill="1" applyBorder="1" applyAlignment="1">
      <alignment vertical="center"/>
    </xf>
    <xf numFmtId="190" fontId="53" fillId="3" borderId="1" xfId="1" applyNumberFormat="1" applyFont="1" applyFill="1" applyBorder="1" applyAlignment="1">
      <alignment vertical="center"/>
    </xf>
    <xf numFmtId="190" fontId="59" fillId="3" borderId="14" xfId="1" applyNumberFormat="1" applyFont="1" applyFill="1" applyBorder="1" applyAlignment="1">
      <alignment vertical="center"/>
    </xf>
    <xf numFmtId="219" fontId="74" fillId="0" borderId="10" xfId="26" applyNumberFormat="1" applyFont="1" applyBorder="1" applyAlignment="1">
      <alignment vertical="center"/>
    </xf>
    <xf numFmtId="219" fontId="74" fillId="3" borderId="10" xfId="26" applyNumberFormat="1" applyFont="1" applyFill="1" applyBorder="1" applyAlignment="1">
      <alignment vertical="center"/>
    </xf>
    <xf numFmtId="190" fontId="74" fillId="0" borderId="14" xfId="1" applyNumberFormat="1" applyFont="1" applyBorder="1" applyAlignment="1">
      <alignment vertical="center"/>
    </xf>
    <xf numFmtId="190" fontId="75" fillId="3" borderId="14" xfId="1" applyNumberFormat="1" applyFont="1" applyFill="1" applyBorder="1" applyAlignment="1">
      <alignment vertical="center"/>
    </xf>
    <xf numFmtId="190" fontId="119" fillId="0" borderId="14" xfId="1" applyNumberFormat="1" applyFont="1" applyBorder="1" applyAlignment="1">
      <alignment vertical="center"/>
    </xf>
    <xf numFmtId="190" fontId="75" fillId="0" borderId="1" xfId="1" applyNumberFormat="1" applyFont="1" applyBorder="1" applyAlignment="1">
      <alignment vertical="center"/>
    </xf>
    <xf numFmtId="190" fontId="75" fillId="3" borderId="1" xfId="1" applyNumberFormat="1" applyFont="1" applyFill="1" applyBorder="1" applyAlignment="1">
      <alignment vertical="center"/>
    </xf>
    <xf numFmtId="190" fontId="74" fillId="3" borderId="14" xfId="1" applyNumberFormat="1" applyFont="1" applyFill="1" applyBorder="1" applyAlignment="1">
      <alignment vertical="center"/>
    </xf>
    <xf numFmtId="190" fontId="120" fillId="0" borderId="1" xfId="1" applyNumberFormat="1" applyFont="1" applyBorder="1" applyAlignment="1">
      <alignment vertical="center"/>
    </xf>
    <xf numFmtId="190" fontId="75" fillId="0" borderId="1" xfId="1" applyNumberFormat="1" applyFont="1" applyFill="1" applyBorder="1" applyAlignment="1">
      <alignment vertical="center"/>
    </xf>
    <xf numFmtId="190" fontId="55" fillId="0" borderId="0" xfId="1" applyNumberFormat="1" applyFont="1"/>
    <xf numFmtId="219" fontId="33" fillId="0" borderId="10" xfId="26" applyNumberFormat="1" applyFont="1" applyBorder="1" applyAlignment="1">
      <alignment vertical="center" wrapText="1"/>
    </xf>
    <xf numFmtId="219" fontId="33" fillId="3" borderId="10" xfId="26" applyNumberFormat="1" applyFont="1" applyFill="1" applyBorder="1" applyAlignment="1">
      <alignment vertical="center" wrapText="1"/>
    </xf>
    <xf numFmtId="190" fontId="74" fillId="0" borderId="14" xfId="1" applyNumberFormat="1" applyFont="1" applyBorder="1" applyAlignment="1">
      <alignment vertical="center" wrapText="1"/>
    </xf>
    <xf numFmtId="190" fontId="75" fillId="3" borderId="14" xfId="1" applyNumberFormat="1" applyFont="1" applyFill="1" applyBorder="1" applyAlignment="1">
      <alignment vertical="center" wrapText="1"/>
    </xf>
    <xf numFmtId="190" fontId="74" fillId="3" borderId="14" xfId="1" applyNumberFormat="1" applyFont="1" applyFill="1" applyBorder="1" applyAlignment="1">
      <alignment vertical="center" wrapText="1"/>
    </xf>
    <xf numFmtId="190" fontId="75" fillId="0" borderId="1" xfId="1" applyNumberFormat="1" applyFont="1" applyBorder="1" applyAlignment="1">
      <alignment vertical="center" wrapText="1"/>
    </xf>
    <xf numFmtId="190" fontId="75" fillId="3" borderId="1" xfId="1" applyNumberFormat="1" applyFont="1" applyFill="1" applyBorder="1" applyAlignment="1">
      <alignment vertical="center" wrapText="1"/>
    </xf>
    <xf numFmtId="0" fontId="53" fillId="0" borderId="3" xfId="26" applyFont="1" applyBorder="1" applyAlignment="1">
      <alignment vertical="center"/>
    </xf>
    <xf numFmtId="0" fontId="59" fillId="0" borderId="8" xfId="26" applyFont="1" applyBorder="1" applyAlignment="1">
      <alignment vertical="center"/>
    </xf>
    <xf numFmtId="0" fontId="53" fillId="0" borderId="8" xfId="26" applyFont="1" applyBorder="1" applyAlignment="1">
      <alignment vertical="center"/>
    </xf>
    <xf numFmtId="0" fontId="53" fillId="0" borderId="8" xfId="26" applyFont="1" applyBorder="1" applyAlignment="1">
      <alignment horizontal="left" vertical="center" wrapText="1"/>
    </xf>
    <xf numFmtId="0" fontId="59" fillId="0" borderId="11" xfId="26" applyFont="1" applyBorder="1" applyAlignment="1">
      <alignment vertical="center"/>
    </xf>
    <xf numFmtId="0" fontId="22" fillId="0" borderId="0" xfId="26" quotePrefix="1" applyFont="1" applyAlignment="1">
      <alignment horizontal="left"/>
    </xf>
    <xf numFmtId="0" fontId="21" fillId="0" borderId="0" xfId="26" quotePrefix="1" applyFont="1" applyAlignment="1">
      <alignment horizontal="left"/>
    </xf>
    <xf numFmtId="0" fontId="43" fillId="0" borderId="10" xfId="26" applyFont="1" applyBorder="1"/>
    <xf numFmtId="193" fontId="59" fillId="0" borderId="9" xfId="26" applyNumberFormat="1" applyFont="1" applyBorder="1" applyAlignment="1">
      <alignment horizontal="right"/>
    </xf>
    <xf numFmtId="193" fontId="35" fillId="3" borderId="9" xfId="26" applyNumberFormat="1" applyFont="1" applyFill="1" applyBorder="1" applyAlignment="1">
      <alignment horizontal="right"/>
    </xf>
    <xf numFmtId="193" fontId="35" fillId="0" borderId="9" xfId="26" applyNumberFormat="1" applyFont="1" applyBorder="1" applyAlignment="1">
      <alignment horizontal="right"/>
    </xf>
    <xf numFmtId="187" fontId="33" fillId="0" borderId="9" xfId="1" applyFont="1" applyBorder="1" applyAlignment="1" applyProtection="1">
      <alignment horizontal="right"/>
    </xf>
    <xf numFmtId="0" fontId="43" fillId="0" borderId="14" xfId="26" applyFont="1" applyBorder="1"/>
    <xf numFmtId="193" fontId="79" fillId="0" borderId="9" xfId="26" applyNumberFormat="1" applyFont="1" applyBorder="1" applyAlignment="1">
      <alignment horizontal="right"/>
    </xf>
    <xf numFmtId="220" fontId="59" fillId="0" borderId="9" xfId="1" applyNumberFormat="1" applyFont="1" applyBorder="1" applyAlignment="1" applyProtection="1">
      <alignment horizontal="right"/>
    </xf>
    <xf numFmtId="0" fontId="33" fillId="0" borderId="14" xfId="26" applyFont="1" applyBorder="1"/>
    <xf numFmtId="0" fontId="43" fillId="0" borderId="13" xfId="26" applyFont="1" applyBorder="1"/>
    <xf numFmtId="0" fontId="33" fillId="0" borderId="14" xfId="26" applyFont="1" applyBorder="1" applyAlignment="1">
      <alignment horizontal="left"/>
    </xf>
    <xf numFmtId="193" fontId="35" fillId="3" borderId="1" xfId="26" applyNumberFormat="1" applyFont="1" applyFill="1" applyBorder="1" applyAlignment="1">
      <alignment horizontal="right"/>
    </xf>
    <xf numFmtId="193" fontId="35" fillId="0" borderId="1" xfId="26" applyNumberFormat="1" applyFont="1" applyBorder="1" applyAlignment="1">
      <alignment horizontal="right"/>
    </xf>
    <xf numFmtId="190" fontId="121" fillId="0" borderId="0" xfId="1" applyNumberFormat="1" applyFont="1"/>
    <xf numFmtId="0" fontId="39" fillId="0" borderId="10" xfId="26" applyFont="1" applyBorder="1" applyAlignment="1">
      <alignment horizontal="center" vertical="center"/>
    </xf>
    <xf numFmtId="0" fontId="40" fillId="0" borderId="0" xfId="0" applyFont="1"/>
    <xf numFmtId="0" fontId="122" fillId="0" borderId="10" xfId="26" applyFont="1" applyBorder="1" applyAlignment="1">
      <alignment horizontal="center" vertical="center"/>
    </xf>
    <xf numFmtId="40" fontId="123" fillId="0" borderId="3" xfId="1" applyNumberFormat="1" applyFont="1" applyFill="1" applyBorder="1" applyAlignment="1">
      <alignment horizontal="left" vertical="top"/>
    </xf>
    <xf numFmtId="190" fontId="47" fillId="0" borderId="10" xfId="1" applyNumberFormat="1" applyFont="1" applyFill="1" applyBorder="1" applyAlignment="1">
      <alignment horizontal="center" vertical="center"/>
    </xf>
    <xf numFmtId="190" fontId="47" fillId="3" borderId="10" xfId="1" applyNumberFormat="1" applyFont="1" applyFill="1" applyBorder="1" applyAlignment="1">
      <alignment horizontal="center" vertical="center"/>
    </xf>
    <xf numFmtId="40" fontId="123" fillId="0" borderId="8" xfId="1" applyNumberFormat="1" applyFont="1" applyFill="1" applyBorder="1" applyAlignment="1">
      <alignment horizontal="left" vertical="top"/>
    </xf>
    <xf numFmtId="190" fontId="46" fillId="0" borderId="14" xfId="1" applyNumberFormat="1" applyFont="1" applyFill="1" applyBorder="1" applyAlignment="1">
      <alignment horizontal="center" vertical="center"/>
    </xf>
    <xf numFmtId="190" fontId="47" fillId="3" borderId="14" xfId="1" applyNumberFormat="1" applyFont="1" applyFill="1" applyBorder="1" applyAlignment="1">
      <alignment horizontal="center" vertical="center"/>
    </xf>
    <xf numFmtId="40" fontId="123" fillId="0" borderId="8" xfId="1" applyNumberFormat="1" applyFont="1" applyFill="1" applyBorder="1" applyAlignment="1">
      <alignment horizontal="left" vertical="top" wrapText="1"/>
    </xf>
    <xf numFmtId="221" fontId="123" fillId="0" borderId="8" xfId="1" applyNumberFormat="1" applyFont="1" applyFill="1" applyBorder="1" applyAlignment="1">
      <alignment horizontal="left" vertical="top" wrapText="1"/>
    </xf>
    <xf numFmtId="221" fontId="46" fillId="0" borderId="14" xfId="1" applyNumberFormat="1" applyFont="1" applyFill="1" applyBorder="1" applyAlignment="1">
      <alignment horizontal="center" vertical="center"/>
    </xf>
    <xf numFmtId="221" fontId="47" fillId="3" borderId="14" xfId="1" applyNumberFormat="1" applyFont="1" applyFill="1" applyBorder="1" applyAlignment="1">
      <alignment horizontal="center" vertical="center" wrapText="1"/>
    </xf>
    <xf numFmtId="221" fontId="38" fillId="0" borderId="0" xfId="0" applyNumberFormat="1" applyFont="1"/>
    <xf numFmtId="221" fontId="123" fillId="0" borderId="8" xfId="1" applyNumberFormat="1" applyFont="1" applyFill="1" applyBorder="1" applyAlignment="1">
      <alignment horizontal="left" vertical="top"/>
    </xf>
    <xf numFmtId="221" fontId="47" fillId="3" borderId="14" xfId="1" applyNumberFormat="1" applyFont="1" applyFill="1" applyBorder="1" applyAlignment="1">
      <alignment horizontal="center" vertical="center"/>
    </xf>
    <xf numFmtId="221" fontId="118" fillId="0" borderId="14" xfId="1" applyNumberFormat="1" applyFont="1" applyFill="1" applyBorder="1" applyAlignment="1">
      <alignment horizontal="center" vertical="center"/>
    </xf>
    <xf numFmtId="221" fontId="39" fillId="0" borderId="8" xfId="1" applyNumberFormat="1" applyFont="1" applyFill="1" applyBorder="1" applyAlignment="1">
      <alignment horizontal="left" vertical="top" wrapText="1"/>
    </xf>
    <xf numFmtId="221" fontId="47" fillId="0" borderId="14" xfId="1" applyNumberFormat="1" applyFont="1" applyFill="1" applyBorder="1" applyAlignment="1">
      <alignment horizontal="center" vertical="center"/>
    </xf>
    <xf numFmtId="221" fontId="48" fillId="0" borderId="0" xfId="0" applyNumberFormat="1" applyFont="1"/>
    <xf numFmtId="221" fontId="123" fillId="0" borderId="8" xfId="3" applyNumberFormat="1" applyFont="1" applyBorder="1" applyAlignment="1">
      <alignment horizontal="left" vertical="top"/>
    </xf>
    <xf numFmtId="221" fontId="123" fillId="0" borderId="8" xfId="3" applyNumberFormat="1" applyFont="1" applyBorder="1" applyAlignment="1">
      <alignment vertical="top"/>
    </xf>
    <xf numFmtId="221" fontId="39" fillId="0" borderId="11" xfId="3" applyNumberFormat="1" applyFont="1" applyBorder="1" applyAlignment="1">
      <alignment vertical="center"/>
    </xf>
    <xf numFmtId="221" fontId="47" fillId="0" borderId="13" xfId="1" applyNumberFormat="1" applyFont="1" applyFill="1" applyBorder="1" applyAlignment="1">
      <alignment horizontal="center" vertical="center"/>
    </xf>
    <xf numFmtId="221" fontId="47" fillId="3" borderId="13" xfId="1" applyNumberFormat="1" applyFont="1" applyFill="1" applyBorder="1" applyAlignment="1">
      <alignment horizontal="center" vertical="center"/>
    </xf>
    <xf numFmtId="221" fontId="48" fillId="0" borderId="0" xfId="0" applyNumberFormat="1" applyFont="1" applyAlignment="1">
      <alignment vertical="center"/>
    </xf>
    <xf numFmtId="0" fontId="123" fillId="0" borderId="0" xfId="3" applyFont="1" applyBorder="1" applyAlignment="1">
      <alignment vertical="top"/>
    </xf>
    <xf numFmtId="187" fontId="124" fillId="0" borderId="0" xfId="1" applyFont="1"/>
    <xf numFmtId="187" fontId="38" fillId="0" borderId="0" xfId="1" applyFont="1"/>
    <xf numFmtId="187" fontId="40" fillId="0" borderId="0" xfId="0" applyNumberFormat="1" applyFont="1"/>
    <xf numFmtId="187" fontId="38" fillId="0" borderId="0" xfId="0" applyNumberFormat="1" applyFont="1"/>
    <xf numFmtId="216" fontId="102" fillId="0" borderId="1" xfId="1" applyNumberFormat="1" applyFont="1" applyBorder="1" applyAlignment="1">
      <alignment horizontal="center" vertical="center"/>
    </xf>
    <xf numFmtId="0" fontId="125" fillId="0" borderId="0" xfId="0" applyFont="1"/>
    <xf numFmtId="190" fontId="125" fillId="0" borderId="0" xfId="1" applyNumberFormat="1" applyFont="1"/>
    <xf numFmtId="0" fontId="35" fillId="0" borderId="0" xfId="0" applyFont="1"/>
    <xf numFmtId="0" fontId="35" fillId="0" borderId="10" xfId="5" applyFont="1" applyBorder="1" applyAlignment="1">
      <alignment horizontal="left" vertical="center"/>
    </xf>
    <xf numFmtId="187" fontId="33" fillId="0" borderId="4" xfId="1" applyFont="1" applyFill="1" applyBorder="1" applyAlignment="1">
      <alignment horizontal="right" vertical="center"/>
    </xf>
    <xf numFmtId="187" fontId="33" fillId="3" borderId="4" xfId="1" applyFont="1" applyFill="1" applyBorder="1" applyAlignment="1">
      <alignment horizontal="right" vertical="center"/>
    </xf>
    <xf numFmtId="0" fontId="33" fillId="0" borderId="14" xfId="5" applyFont="1" applyBorder="1" applyAlignment="1">
      <alignment horizontal="left" vertical="center"/>
    </xf>
    <xf numFmtId="187" fontId="33" fillId="0" borderId="14" xfId="1" applyFont="1" applyFill="1" applyBorder="1" applyAlignment="1">
      <alignment horizontal="right" vertical="center"/>
    </xf>
    <xf numFmtId="187" fontId="33" fillId="3" borderId="14" xfId="1" applyFont="1" applyFill="1" applyBorder="1" applyAlignment="1">
      <alignment horizontal="right" vertical="center"/>
    </xf>
    <xf numFmtId="187" fontId="33" fillId="0" borderId="13" xfId="1" applyFont="1" applyFill="1" applyBorder="1" applyAlignment="1">
      <alignment horizontal="right" vertical="center"/>
    </xf>
    <xf numFmtId="187" fontId="33" fillId="3" borderId="13" xfId="1" applyFont="1" applyFill="1" applyBorder="1" applyAlignment="1">
      <alignment horizontal="right" vertical="center"/>
    </xf>
    <xf numFmtId="0" fontId="35" fillId="0" borderId="1" xfId="5" applyFont="1" applyBorder="1" applyAlignment="1">
      <alignment horizontal="left" vertical="center"/>
    </xf>
    <xf numFmtId="187" fontId="35" fillId="0" borderId="12" xfId="1" applyFont="1" applyFill="1" applyBorder="1" applyAlignment="1">
      <alignment horizontal="right" vertical="center"/>
    </xf>
    <xf numFmtId="187" fontId="35" fillId="3" borderId="12" xfId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5" applyFont="1" applyBorder="1" applyAlignment="1">
      <alignment horizontal="left" vertical="center"/>
    </xf>
    <xf numFmtId="187" fontId="33" fillId="0" borderId="10" xfId="1" applyFont="1" applyFill="1" applyBorder="1" applyAlignment="1">
      <alignment horizontal="right" vertical="center"/>
    </xf>
    <xf numFmtId="187" fontId="33" fillId="3" borderId="10" xfId="1" applyFont="1" applyFill="1" applyBorder="1" applyAlignment="1">
      <alignment horizontal="right" vertical="center"/>
    </xf>
    <xf numFmtId="0" fontId="33" fillId="0" borderId="14" xfId="5" applyFont="1" applyBorder="1" applyAlignment="1">
      <alignment horizontal="left" vertical="center" wrapText="1"/>
    </xf>
    <xf numFmtId="187" fontId="33" fillId="0" borderId="14" xfId="1" applyFont="1" applyFill="1" applyBorder="1" applyAlignment="1">
      <alignment horizontal="right" vertical="center" wrapText="1"/>
    </xf>
    <xf numFmtId="187" fontId="33" fillId="3" borderId="14" xfId="1" applyFont="1" applyFill="1" applyBorder="1" applyAlignment="1">
      <alignment horizontal="right" vertical="center" wrapText="1"/>
    </xf>
    <xf numFmtId="187" fontId="35" fillId="0" borderId="6" xfId="1" applyFont="1" applyFill="1" applyBorder="1" applyAlignment="1">
      <alignment horizontal="right" vertical="center"/>
    </xf>
    <xf numFmtId="187" fontId="35" fillId="3" borderId="6" xfId="1" applyFont="1" applyFill="1" applyBorder="1" applyAlignment="1">
      <alignment horizontal="right" vertical="center"/>
    </xf>
    <xf numFmtId="187" fontId="33" fillId="0" borderId="9" xfId="1" applyFont="1" applyFill="1" applyBorder="1" applyAlignment="1">
      <alignment horizontal="right" vertical="center"/>
    </xf>
    <xf numFmtId="187" fontId="33" fillId="3" borderId="9" xfId="1" applyFont="1" applyFill="1" applyBorder="1" applyAlignment="1">
      <alignment horizontal="right" vertical="center"/>
    </xf>
    <xf numFmtId="0" fontId="33" fillId="0" borderId="13" xfId="5" applyFont="1" applyBorder="1" applyAlignment="1">
      <alignment horizontal="left" vertical="center"/>
    </xf>
    <xf numFmtId="0" fontId="41" fillId="0" borderId="0" xfId="54" applyFont="1" applyAlignment="1">
      <alignment horizontal="left"/>
    </xf>
    <xf numFmtId="0" fontId="42" fillId="0" borderId="0" xfId="54" applyFont="1" applyAlignment="1">
      <alignment horizontal="left"/>
    </xf>
    <xf numFmtId="0" fontId="50" fillId="0" borderId="0" xfId="2" applyFont="1" applyFill="1" applyBorder="1" applyAlignment="1">
      <alignment horizontal="center" vertical="center"/>
    </xf>
    <xf numFmtId="190" fontId="50" fillId="0" borderId="0" xfId="1" applyNumberFormat="1" applyFont="1" applyFill="1" applyBorder="1" applyAlignment="1">
      <alignment horizontal="center" vertical="center"/>
    </xf>
    <xf numFmtId="0" fontId="50" fillId="0" borderId="2" xfId="2" applyFont="1" applyFill="1" applyBorder="1" applyAlignment="1">
      <alignment horizontal="center" vertical="center"/>
    </xf>
    <xf numFmtId="0" fontId="50" fillId="0" borderId="0" xfId="2" applyFont="1" applyFill="1" applyAlignment="1">
      <alignment horizontal="center" vertical="center"/>
    </xf>
    <xf numFmtId="49" fontId="50" fillId="3" borderId="1" xfId="2" applyNumberFormat="1" applyFont="1" applyFill="1" applyBorder="1" applyAlignment="1" applyProtection="1">
      <alignment horizontal="center" vertical="center"/>
    </xf>
    <xf numFmtId="49" fontId="50" fillId="3" borderId="1" xfId="2" applyNumberFormat="1" applyFont="1" applyFill="1" applyBorder="1" applyAlignment="1" applyProtection="1">
      <alignment horizontal="center" vertical="center" wrapText="1"/>
    </xf>
    <xf numFmtId="0" fontId="35" fillId="0" borderId="1" xfId="6" applyFont="1" applyBorder="1" applyAlignment="1">
      <alignment vertical="center"/>
    </xf>
    <xf numFmtId="1" fontId="33" fillId="0" borderId="0" xfId="4" applyFont="1" applyFill="1" applyBorder="1" applyAlignment="1" applyProtection="1">
      <alignment horizontal="center" vertical="center"/>
    </xf>
    <xf numFmtId="222" fontId="33" fillId="0" borderId="1" xfId="1" applyNumberFormat="1" applyFont="1" applyFill="1" applyBorder="1" applyAlignment="1" applyProtection="1">
      <alignment vertical="center"/>
    </xf>
    <xf numFmtId="222" fontId="33" fillId="0" borderId="1" xfId="1" applyNumberFormat="1" applyFont="1" applyFill="1" applyBorder="1" applyAlignment="1">
      <alignment vertical="center"/>
    </xf>
    <xf numFmtId="222" fontId="33" fillId="0" borderId="13" xfId="1" applyNumberFormat="1" applyFont="1" applyFill="1" applyBorder="1" applyAlignment="1">
      <alignment vertical="center"/>
    </xf>
    <xf numFmtId="222" fontId="35" fillId="3" borderId="1" xfId="1" applyNumberFormat="1" applyFont="1" applyFill="1" applyBorder="1" applyAlignment="1">
      <alignment vertical="center"/>
    </xf>
    <xf numFmtId="1" fontId="33" fillId="0" borderId="0" xfId="4" applyFont="1" applyFill="1" applyBorder="1" applyAlignment="1">
      <alignment vertical="center"/>
    </xf>
    <xf numFmtId="1" fontId="35" fillId="0" borderId="0" xfId="4" applyFont="1" applyFill="1" applyBorder="1" applyAlignment="1" applyProtection="1">
      <alignment horizontal="center" vertical="center"/>
    </xf>
    <xf numFmtId="222" fontId="35" fillId="0" borderId="1" xfId="1" applyNumberFormat="1" applyFont="1" applyFill="1" applyBorder="1" applyAlignment="1" applyProtection="1">
      <alignment vertical="center"/>
    </xf>
    <xf numFmtId="0" fontId="33" fillId="0" borderId="1" xfId="6" applyFont="1" applyBorder="1" applyAlignment="1">
      <alignment vertical="center"/>
    </xf>
    <xf numFmtId="0" fontId="33" fillId="0" borderId="0" xfId="3" applyFont="1" applyBorder="1" applyAlignment="1">
      <alignment horizontal="center" vertical="center"/>
    </xf>
    <xf numFmtId="0" fontId="33" fillId="0" borderId="0" xfId="2" applyFont="1" applyFill="1" applyBorder="1" applyAlignment="1">
      <alignment vertical="center"/>
    </xf>
    <xf numFmtId="0" fontId="33" fillId="0" borderId="1" xfId="6" applyFont="1" applyBorder="1" applyAlignment="1">
      <alignment vertical="center" wrapText="1"/>
    </xf>
    <xf numFmtId="0" fontId="33" fillId="0" borderId="0" xfId="3" applyFont="1" applyBorder="1" applyAlignment="1">
      <alignment horizontal="center" vertical="center" wrapText="1"/>
    </xf>
    <xf numFmtId="187" fontId="33" fillId="0" borderId="1" xfId="1" applyFont="1" applyFill="1" applyBorder="1" applyAlignment="1" applyProtection="1">
      <alignment vertical="center" wrapText="1"/>
    </xf>
    <xf numFmtId="222" fontId="33" fillId="0" borderId="1" xfId="1" applyNumberFormat="1" applyFont="1" applyFill="1" applyBorder="1" applyAlignment="1" applyProtection="1">
      <alignment vertical="center" wrapText="1"/>
    </xf>
    <xf numFmtId="222" fontId="33" fillId="0" borderId="1" xfId="1" applyNumberFormat="1" applyFont="1" applyFill="1" applyBorder="1" applyAlignment="1">
      <alignment vertical="center" wrapText="1"/>
    </xf>
    <xf numFmtId="222" fontId="35" fillId="3" borderId="1" xfId="1" applyNumberFormat="1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Fill="1" applyAlignment="1">
      <alignment vertical="center"/>
    </xf>
    <xf numFmtId="0" fontId="33" fillId="2" borderId="1" xfId="6" applyFont="1" applyFill="1" applyBorder="1" applyAlignment="1">
      <alignment vertical="center"/>
    </xf>
    <xf numFmtId="0" fontId="33" fillId="0" borderId="1" xfId="6" applyFont="1" applyBorder="1" applyAlignment="1" applyProtection="1">
      <alignment vertical="center"/>
      <protection locked="0"/>
    </xf>
    <xf numFmtId="0" fontId="33" fillId="0" borderId="0" xfId="7" applyFont="1" applyFill="1" applyBorder="1" applyAlignment="1">
      <alignment horizontal="center" vertical="center"/>
    </xf>
    <xf numFmtId="0" fontId="35" fillId="0" borderId="2" xfId="3" applyFont="1" applyBorder="1" applyAlignment="1">
      <alignment horizontal="center" vertical="center"/>
    </xf>
    <xf numFmtId="0" fontId="35" fillId="0" borderId="13" xfId="6" applyFont="1" applyBorder="1" applyAlignment="1">
      <alignment vertical="center"/>
    </xf>
    <xf numFmtId="0" fontId="35" fillId="0" borderId="0" xfId="7" applyFont="1" applyFill="1" applyBorder="1" applyAlignment="1" applyProtection="1">
      <alignment horizontal="center" vertical="center"/>
    </xf>
    <xf numFmtId="187" fontId="35" fillId="0" borderId="13" xfId="1" applyFont="1" applyFill="1" applyBorder="1" applyAlignment="1" applyProtection="1">
      <alignment vertical="center"/>
    </xf>
    <xf numFmtId="0" fontId="33" fillId="0" borderId="0" xfId="8" applyFont="1" applyBorder="1" applyAlignment="1">
      <alignment horizontal="center" vertical="center"/>
    </xf>
    <xf numFmtId="0" fontId="35" fillId="0" borderId="0" xfId="8" applyFont="1" applyBorder="1" applyAlignment="1">
      <alignment horizontal="center" vertical="center"/>
    </xf>
    <xf numFmtId="0" fontId="33" fillId="0" borderId="0" xfId="8" applyFont="1" applyBorder="1" applyAlignment="1">
      <alignment horizontal="right" vertical="center"/>
    </xf>
    <xf numFmtId="0" fontId="35" fillId="0" borderId="0" xfId="2" applyFont="1" applyFill="1" applyAlignment="1">
      <alignment vertical="center"/>
    </xf>
    <xf numFmtId="222" fontId="44" fillId="0" borderId="1" xfId="1" applyNumberFormat="1" applyFont="1" applyFill="1" applyBorder="1" applyAlignment="1" applyProtection="1">
      <alignment vertical="center"/>
    </xf>
    <xf numFmtId="0" fontId="35" fillId="0" borderId="1" xfId="22" quotePrefix="1" applyNumberFormat="1" applyFont="1" applyAlignment="1">
      <alignment vertical="center"/>
    </xf>
    <xf numFmtId="222" fontId="35" fillId="0" borderId="1" xfId="1" applyNumberFormat="1" applyFont="1" applyFill="1" applyBorder="1" applyAlignment="1">
      <alignment vertical="center"/>
    </xf>
    <xf numFmtId="222" fontId="35" fillId="0" borderId="13" xfId="1" applyNumberFormat="1" applyFont="1" applyFill="1" applyBorder="1" applyAlignment="1">
      <alignment vertical="center"/>
    </xf>
    <xf numFmtId="0" fontId="35" fillId="0" borderId="0" xfId="2" applyFont="1" applyFill="1" applyBorder="1" applyAlignment="1">
      <alignment vertical="center"/>
    </xf>
    <xf numFmtId="0" fontId="35" fillId="0" borderId="0" xfId="2" applyFont="1" applyFill="1" applyBorder="1" applyAlignment="1">
      <alignment horizontal="center" vertical="center"/>
    </xf>
    <xf numFmtId="0" fontId="35" fillId="2" borderId="1" xfId="6" applyFont="1" applyFill="1" applyBorder="1" applyAlignment="1">
      <alignment vertical="center"/>
    </xf>
    <xf numFmtId="0" fontId="35" fillId="0" borderId="5" xfId="2" applyFont="1" applyFill="1" applyBorder="1" applyAlignment="1">
      <alignment horizontal="center" vertical="center"/>
    </xf>
    <xf numFmtId="43" fontId="49" fillId="0" borderId="0" xfId="2" applyNumberFormat="1" applyFont="1" applyFill="1" applyAlignment="1">
      <alignment vertical="top"/>
    </xf>
    <xf numFmtId="0" fontId="60" fillId="2" borderId="1" xfId="6" applyFont="1" applyFill="1" applyBorder="1" applyAlignment="1">
      <alignment vertical="center"/>
    </xf>
    <xf numFmtId="187" fontId="50" fillId="2" borderId="1" xfId="1" applyFont="1" applyFill="1" applyBorder="1" applyAlignment="1" applyProtection="1">
      <alignment vertical="center"/>
    </xf>
    <xf numFmtId="187" fontId="60" fillId="3" borderId="1" xfId="1" applyFont="1" applyFill="1" applyBorder="1" applyAlignment="1">
      <alignment horizontal="right" vertical="center"/>
    </xf>
    <xf numFmtId="43" fontId="60" fillId="2" borderId="1" xfId="6" applyNumberFormat="1" applyFont="1" applyFill="1" applyBorder="1" applyAlignment="1">
      <alignment vertical="center"/>
    </xf>
    <xf numFmtId="0" fontId="126" fillId="0" borderId="0" xfId="2" applyFont="1" applyFill="1" applyAlignment="1">
      <alignment vertical="top"/>
    </xf>
    <xf numFmtId="0" fontId="126" fillId="0" borderId="0" xfId="2" applyFont="1" applyFill="1" applyBorder="1" applyAlignment="1">
      <alignment vertical="top"/>
    </xf>
    <xf numFmtId="0" fontId="50" fillId="2" borderId="1" xfId="6" applyFont="1" applyFill="1" applyBorder="1" applyAlignment="1">
      <alignment vertical="center" wrapText="1"/>
    </xf>
    <xf numFmtId="0" fontId="50" fillId="2" borderId="1" xfId="6" applyFont="1" applyFill="1" applyBorder="1" applyAlignment="1">
      <alignment vertical="center"/>
    </xf>
    <xf numFmtId="220" fontId="50" fillId="2" borderId="1" xfId="1" applyNumberFormat="1" applyFont="1" applyFill="1" applyBorder="1" applyAlignment="1" applyProtection="1">
      <alignment vertical="center" wrapText="1"/>
    </xf>
    <xf numFmtId="0" fontId="26" fillId="0" borderId="0" xfId="0" applyFont="1"/>
    <xf numFmtId="0" fontId="27" fillId="0" borderId="0" xfId="0" applyFont="1"/>
    <xf numFmtId="187" fontId="49" fillId="0" borderId="0" xfId="1" applyFont="1" applyFill="1" applyAlignment="1">
      <alignment horizontal="center" vertical="top"/>
    </xf>
    <xf numFmtId="43" fontId="49" fillId="0" borderId="0" xfId="2" applyNumberFormat="1" applyFont="1" applyFill="1" applyAlignment="1">
      <alignment horizontal="center" vertical="top"/>
    </xf>
    <xf numFmtId="0" fontId="33" fillId="0" borderId="0" xfId="2" applyFont="1" applyFill="1" applyBorder="1" applyAlignment="1">
      <alignment horizontal="left" vertical="center"/>
    </xf>
    <xf numFmtId="194" fontId="44" fillId="0" borderId="13" xfId="26" applyNumberFormat="1" applyFont="1" applyBorder="1" applyAlignment="1">
      <alignment horizontal="center"/>
    </xf>
    <xf numFmtId="193" fontId="34" fillId="0" borderId="8" xfId="26" applyNumberFormat="1" applyFont="1" applyBorder="1" applyAlignment="1">
      <alignment horizontal="center"/>
    </xf>
    <xf numFmtId="0" fontId="127" fillId="0" borderId="16" xfId="36" applyFont="1" applyBorder="1" applyAlignment="1">
      <alignment vertical="center"/>
    </xf>
    <xf numFmtId="0" fontId="82" fillId="0" borderId="0" xfId="36" applyFont="1" applyAlignment="1">
      <alignment vertical="center"/>
    </xf>
    <xf numFmtId="0" fontId="127" fillId="0" borderId="0" xfId="36" applyFont="1" applyAlignment="1">
      <alignment vertical="center"/>
    </xf>
    <xf numFmtId="0" fontId="33" fillId="0" borderId="0" xfId="36" applyFont="1" applyAlignment="1">
      <alignment vertical="center"/>
    </xf>
    <xf numFmtId="0" fontId="82" fillId="0" borderId="0" xfId="36" applyFont="1" applyAlignment="1">
      <alignment vertical="center" wrapText="1"/>
    </xf>
    <xf numFmtId="0" fontId="127" fillId="0" borderId="2" xfId="36" applyFont="1" applyBorder="1" applyAlignment="1">
      <alignment vertical="center"/>
    </xf>
    <xf numFmtId="190" fontId="90" fillId="0" borderId="10" xfId="1" applyNumberFormat="1" applyFont="1" applyBorder="1" applyAlignment="1">
      <alignment vertical="center"/>
    </xf>
    <xf numFmtId="190" fontId="92" fillId="0" borderId="10" xfId="1" applyNumberFormat="1" applyFont="1" applyFill="1" applyBorder="1" applyAlignment="1">
      <alignment vertical="center"/>
    </xf>
    <xf numFmtId="190" fontId="92" fillId="0" borderId="14" xfId="1" applyNumberFormat="1" applyFont="1" applyFill="1" applyBorder="1" applyAlignment="1">
      <alignment vertical="center"/>
    </xf>
    <xf numFmtId="190" fontId="92" fillId="0" borderId="13" xfId="1" applyNumberFormat="1" applyFont="1" applyFill="1" applyBorder="1" applyAlignment="1">
      <alignment vertical="center"/>
    </xf>
    <xf numFmtId="190" fontId="90" fillId="0" borderId="1" xfId="1" applyNumberFormat="1" applyFont="1" applyBorder="1" applyAlignment="1">
      <alignment vertical="center"/>
    </xf>
    <xf numFmtId="190" fontId="90" fillId="0" borderId="1" xfId="1" applyNumberFormat="1" applyFont="1" applyFill="1" applyBorder="1" applyAlignment="1">
      <alignment vertical="center"/>
    </xf>
    <xf numFmtId="190" fontId="90" fillId="0" borderId="14" xfId="1" applyNumberFormat="1" applyFont="1" applyBorder="1" applyAlignment="1">
      <alignment vertical="center"/>
    </xf>
    <xf numFmtId="190" fontId="92" fillId="0" borderId="14" xfId="1" applyNumberFormat="1" applyFont="1" applyBorder="1" applyAlignment="1">
      <alignment vertical="center"/>
    </xf>
    <xf numFmtId="190" fontId="92" fillId="0" borderId="9" xfId="1" applyNumberFormat="1" applyFont="1" applyBorder="1" applyAlignment="1">
      <alignment vertical="center"/>
    </xf>
    <xf numFmtId="190" fontId="92" fillId="0" borderId="14" xfId="1" quotePrefix="1" applyNumberFormat="1" applyFont="1" applyFill="1" applyBorder="1" applyAlignment="1">
      <alignment horizontal="right" vertical="center"/>
    </xf>
    <xf numFmtId="190" fontId="92" fillId="0" borderId="12" xfId="1" applyNumberFormat="1" applyFont="1" applyBorder="1" applyAlignment="1">
      <alignment vertical="center"/>
    </xf>
    <xf numFmtId="190" fontId="90" fillId="0" borderId="10" xfId="1" applyNumberFormat="1" applyFont="1" applyFill="1" applyBorder="1" applyAlignment="1">
      <alignment vertical="center"/>
    </xf>
    <xf numFmtId="190" fontId="96" fillId="0" borderId="14" xfId="1" applyNumberFormat="1" applyFont="1" applyFill="1" applyBorder="1" applyAlignment="1">
      <alignment vertical="center"/>
    </xf>
    <xf numFmtId="190" fontId="96" fillId="0" borderId="14" xfId="1" applyNumberFormat="1" applyFont="1" applyBorder="1" applyAlignment="1">
      <alignment vertical="center"/>
    </xf>
    <xf numFmtId="190" fontId="92" fillId="0" borderId="9" xfId="1" applyNumberFormat="1" applyFont="1" applyFill="1" applyBorder="1" applyAlignment="1">
      <alignment vertical="center"/>
    </xf>
    <xf numFmtId="190" fontId="92" fillId="0" borderId="13" xfId="1" quotePrefix="1" applyNumberFormat="1" applyFont="1" applyFill="1" applyBorder="1" applyAlignment="1">
      <alignment horizontal="right" vertical="center"/>
    </xf>
    <xf numFmtId="190" fontId="92" fillId="0" borderId="13" xfId="1" applyNumberFormat="1" applyFont="1" applyBorder="1" applyAlignment="1">
      <alignment vertical="center"/>
    </xf>
    <xf numFmtId="190" fontId="92" fillId="0" borderId="0" xfId="1" applyNumberFormat="1" applyFont="1" applyBorder="1" applyAlignment="1">
      <alignment vertical="center"/>
    </xf>
    <xf numFmtId="190" fontId="92" fillId="0" borderId="8" xfId="1" applyNumberFormat="1" applyFont="1" applyBorder="1" applyAlignment="1">
      <alignment vertical="center"/>
    </xf>
    <xf numFmtId="190" fontId="92" fillId="0" borderId="9" xfId="1" applyNumberFormat="1" applyFont="1" applyBorder="1" applyAlignment="1">
      <alignment horizontal="right" vertical="center"/>
    </xf>
    <xf numFmtId="40" fontId="94" fillId="0" borderId="13" xfId="1" applyNumberFormat="1" applyFont="1" applyBorder="1" applyAlignment="1">
      <alignment vertical="center"/>
    </xf>
    <xf numFmtId="40" fontId="104" fillId="0" borderId="14" xfId="1" applyNumberFormat="1" applyFont="1" applyBorder="1" applyAlignment="1">
      <alignment vertical="center"/>
    </xf>
    <xf numFmtId="194" fontId="44" fillId="0" borderId="14" xfId="33" applyNumberFormat="1" applyFont="1" applyBorder="1" applyAlignment="1">
      <alignment horizontal="center" vertical="center"/>
    </xf>
    <xf numFmtId="194" fontId="45" fillId="0" borderId="13" xfId="33" applyNumberFormat="1" applyFont="1" applyBorder="1" applyAlignment="1">
      <alignment horizontal="center" vertical="center"/>
    </xf>
    <xf numFmtId="190" fontId="50" fillId="3" borderId="6" xfId="35" applyNumberFormat="1" applyFont="1" applyFill="1" applyBorder="1" applyAlignment="1">
      <alignment vertical="center"/>
    </xf>
    <xf numFmtId="202" fontId="50" fillId="3" borderId="6" xfId="34" applyNumberFormat="1" applyFont="1" applyFill="1" applyBorder="1" applyAlignment="1">
      <alignment horizontal="right" vertical="center"/>
    </xf>
    <xf numFmtId="187" fontId="50" fillId="3" borderId="6" xfId="1" applyFont="1" applyFill="1" applyBorder="1" applyAlignment="1">
      <alignment horizontal="right" vertical="center"/>
    </xf>
    <xf numFmtId="190" fontId="50" fillId="3" borderId="1" xfId="35" applyNumberFormat="1" applyFont="1" applyFill="1" applyBorder="1" applyAlignment="1">
      <alignment horizontal="right" vertical="center"/>
    </xf>
    <xf numFmtId="187" fontId="50" fillId="3" borderId="1" xfId="1" applyFont="1" applyFill="1" applyBorder="1" applyAlignment="1">
      <alignment horizontal="right" vertical="center"/>
    </xf>
    <xf numFmtId="187" fontId="103" fillId="0" borderId="14" xfId="1" applyFont="1" applyFill="1" applyBorder="1" applyAlignment="1">
      <alignment horizontal="center" vertical="center"/>
    </xf>
    <xf numFmtId="187" fontId="101" fillId="0" borderId="14" xfId="1" applyFont="1" applyFill="1" applyBorder="1" applyAlignment="1">
      <alignment horizontal="center" vertical="center"/>
    </xf>
    <xf numFmtId="187" fontId="103" fillId="0" borderId="9" xfId="1" applyFont="1" applyFill="1" applyBorder="1" applyAlignment="1">
      <alignment horizontal="center" vertical="center"/>
    </xf>
    <xf numFmtId="187" fontId="116" fillId="3" borderId="14" xfId="1" applyFont="1" applyFill="1" applyBorder="1" applyAlignment="1">
      <alignment horizontal="center" vertical="center"/>
    </xf>
    <xf numFmtId="187" fontId="103" fillId="0" borderId="1" xfId="1" applyFont="1" applyFill="1" applyBorder="1" applyAlignment="1">
      <alignment horizontal="center" vertical="center"/>
    </xf>
    <xf numFmtId="187" fontId="101" fillId="0" borderId="1" xfId="1" applyFont="1" applyFill="1" applyBorder="1" applyAlignment="1">
      <alignment horizontal="center" vertical="center"/>
    </xf>
    <xf numFmtId="187" fontId="116" fillId="3" borderId="1" xfId="1" applyFont="1" applyFill="1" applyBorder="1" applyAlignment="1">
      <alignment horizontal="center" vertical="center"/>
    </xf>
    <xf numFmtId="187" fontId="101" fillId="0" borderId="9" xfId="1" applyFont="1" applyFill="1" applyBorder="1" applyAlignment="1">
      <alignment horizontal="center" vertical="center"/>
    </xf>
    <xf numFmtId="187" fontId="101" fillId="0" borderId="13" xfId="1" applyFont="1" applyFill="1" applyBorder="1" applyAlignment="1">
      <alignment horizontal="center" vertical="center"/>
    </xf>
    <xf numFmtId="187" fontId="101" fillId="0" borderId="12" xfId="1" applyFont="1" applyFill="1" applyBorder="1" applyAlignment="1">
      <alignment horizontal="center" vertical="center"/>
    </xf>
    <xf numFmtId="187" fontId="116" fillId="3" borderId="13" xfId="1" applyFont="1" applyFill="1" applyBorder="1" applyAlignment="1">
      <alignment horizontal="center" vertical="center"/>
    </xf>
    <xf numFmtId="187" fontId="103" fillId="0" borderId="13" xfId="1" applyFont="1" applyFill="1" applyBorder="1" applyAlignment="1">
      <alignment horizontal="center" vertical="center"/>
    </xf>
    <xf numFmtId="187" fontId="103" fillId="0" borderId="10" xfId="1" applyFont="1" applyFill="1" applyBorder="1" applyAlignment="1">
      <alignment horizontal="center" vertical="center" wrapText="1"/>
    </xf>
    <xf numFmtId="187" fontId="101" fillId="0" borderId="10" xfId="1" applyFont="1" applyFill="1" applyBorder="1" applyAlignment="1">
      <alignment horizontal="center" vertical="center" wrapText="1"/>
    </xf>
    <xf numFmtId="187" fontId="116" fillId="3" borderId="10" xfId="1" applyFont="1" applyFill="1" applyBorder="1" applyAlignment="1">
      <alignment horizontal="center" vertical="center"/>
    </xf>
    <xf numFmtId="187" fontId="103" fillId="0" borderId="8" xfId="1" applyFont="1" applyFill="1" applyBorder="1" applyAlignment="1">
      <alignment horizontal="center" vertical="center"/>
    </xf>
    <xf numFmtId="187" fontId="103" fillId="0" borderId="10" xfId="1" applyFont="1" applyFill="1" applyBorder="1" applyAlignment="1">
      <alignment horizontal="center" vertical="center"/>
    </xf>
    <xf numFmtId="187" fontId="101" fillId="0" borderId="8" xfId="1" applyFont="1" applyFill="1" applyBorder="1" applyAlignment="1">
      <alignment horizontal="center" vertical="center"/>
    </xf>
    <xf numFmtId="187" fontId="103" fillId="0" borderId="15" xfId="1" applyFont="1" applyFill="1" applyBorder="1" applyAlignment="1">
      <alignment horizontal="center" vertical="center"/>
    </xf>
    <xf numFmtId="187" fontId="101" fillId="0" borderId="15" xfId="1" applyFont="1" applyFill="1" applyBorder="1" applyAlignment="1">
      <alignment horizontal="center" vertical="center"/>
    </xf>
    <xf numFmtId="211" fontId="44" fillId="0" borderId="13" xfId="26" applyNumberFormat="1" applyFont="1" applyBorder="1"/>
    <xf numFmtId="0" fontId="33" fillId="0" borderId="12" xfId="26" applyFont="1" applyBorder="1"/>
    <xf numFmtId="187" fontId="33" fillId="0" borderId="12" xfId="1" applyFont="1" applyBorder="1" applyAlignment="1"/>
    <xf numFmtId="190" fontId="128" fillId="0" borderId="0" xfId="1" quotePrefix="1" applyNumberFormat="1" applyFont="1" applyBorder="1" applyAlignment="1">
      <alignment horizontal="left" vertical="center"/>
    </xf>
    <xf numFmtId="0" fontId="60" fillId="0" borderId="1" xfId="0" quotePrefix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1" xfId="5" applyFont="1" applyBorder="1" applyAlignment="1">
      <alignment horizontal="center" vertical="center" wrapText="1"/>
    </xf>
    <xf numFmtId="187" fontId="50" fillId="0" borderId="4" xfId="1" applyFont="1" applyBorder="1" applyAlignment="1" applyProtection="1">
      <alignment horizontal="center" vertical="center"/>
    </xf>
    <xf numFmtId="187" fontId="50" fillId="0" borderId="4" xfId="1" quotePrefix="1" applyFont="1" applyBorder="1" applyAlignment="1" applyProtection="1">
      <alignment horizontal="center" vertical="center" wrapText="1"/>
    </xf>
    <xf numFmtId="187" fontId="50" fillId="3" borderId="4" xfId="1" applyFont="1" applyFill="1" applyBorder="1" applyAlignment="1" applyProtection="1">
      <alignment horizontal="center" vertical="center"/>
    </xf>
    <xf numFmtId="187" fontId="50" fillId="0" borderId="12" xfId="1" applyFont="1" applyBorder="1" applyAlignment="1" applyProtection="1">
      <alignment horizontal="center" vertical="center"/>
    </xf>
    <xf numFmtId="187" fontId="50" fillId="0" borderId="12" xfId="1" quotePrefix="1" applyFont="1" applyBorder="1" applyAlignment="1" applyProtection="1">
      <alignment horizontal="center" vertical="center"/>
    </xf>
    <xf numFmtId="187" fontId="50" fillId="0" borderId="13" xfId="1" applyFont="1" applyBorder="1" applyAlignment="1" applyProtection="1">
      <alignment horizontal="center" vertical="center"/>
    </xf>
    <xf numFmtId="187" fontId="50" fillId="3" borderId="12" xfId="1" applyFont="1" applyFill="1" applyBorder="1" applyAlignment="1" applyProtection="1">
      <alignment horizontal="center" vertical="center"/>
    </xf>
    <xf numFmtId="187" fontId="50" fillId="0" borderId="12" xfId="1" quotePrefix="1" applyFont="1" applyBorder="1" applyAlignment="1" applyProtection="1">
      <alignment horizontal="center" vertical="center" wrapText="1"/>
    </xf>
    <xf numFmtId="187" fontId="50" fillId="0" borderId="12" xfId="1" applyFont="1" applyBorder="1" applyAlignment="1" applyProtection="1">
      <alignment horizontal="center" vertical="center" wrapText="1"/>
    </xf>
    <xf numFmtId="0" fontId="50" fillId="3" borderId="3" xfId="26" applyFont="1" applyFill="1" applyBorder="1" applyAlignment="1">
      <alignment horizontal="center" vertical="center" wrapText="1"/>
    </xf>
    <xf numFmtId="187" fontId="129" fillId="3" borderId="14" xfId="1" applyFont="1" applyFill="1" applyBorder="1" applyAlignment="1">
      <alignment horizontal="center" vertical="center"/>
    </xf>
    <xf numFmtId="187" fontId="129" fillId="3" borderId="7" xfId="1" applyFont="1" applyFill="1" applyBorder="1" applyAlignment="1">
      <alignment horizontal="center" vertical="center"/>
    </xf>
    <xf numFmtId="187" fontId="129" fillId="3" borderId="17" xfId="1" applyFont="1" applyFill="1" applyBorder="1" applyAlignment="1">
      <alignment horizontal="center" vertical="center"/>
    </xf>
    <xf numFmtId="187" fontId="118" fillId="0" borderId="9" xfId="1" applyFont="1" applyFill="1" applyBorder="1" applyAlignment="1">
      <alignment horizontal="center" vertical="center"/>
    </xf>
    <xf numFmtId="187" fontId="129" fillId="3" borderId="1" xfId="1" applyFont="1" applyFill="1" applyBorder="1" applyAlignment="1">
      <alignment horizontal="center" vertical="center"/>
    </xf>
    <xf numFmtId="187" fontId="118" fillId="0" borderId="1" xfId="1" applyFont="1" applyFill="1" applyBorder="1" applyAlignment="1">
      <alignment horizontal="center" vertical="center"/>
    </xf>
    <xf numFmtId="187" fontId="129" fillId="3" borderId="15" xfId="1" applyFont="1" applyFill="1" applyBorder="1" applyAlignment="1">
      <alignment horizontal="center" vertical="center"/>
    </xf>
    <xf numFmtId="187" fontId="99" fillId="0" borderId="9" xfId="1" applyFont="1" applyFill="1" applyBorder="1" applyAlignment="1">
      <alignment horizontal="center" vertical="center"/>
    </xf>
    <xf numFmtId="187" fontId="118" fillId="0" borderId="14" xfId="1" applyFont="1" applyFill="1" applyBorder="1" applyAlignment="1">
      <alignment horizontal="center" vertical="center"/>
    </xf>
    <xf numFmtId="187" fontId="118" fillId="0" borderId="15" xfId="1" applyFont="1" applyFill="1" applyBorder="1" applyAlignment="1">
      <alignment horizontal="center" vertical="center"/>
    </xf>
    <xf numFmtId="187" fontId="118" fillId="0" borderId="17" xfId="1" applyFont="1" applyFill="1" applyBorder="1" applyAlignment="1">
      <alignment horizontal="center" vertical="center"/>
    </xf>
    <xf numFmtId="187" fontId="118" fillId="0" borderId="7" xfId="1" applyFont="1" applyFill="1" applyBorder="1" applyAlignment="1">
      <alignment horizontal="center" vertical="center"/>
    </xf>
    <xf numFmtId="187" fontId="118" fillId="0" borderId="8" xfId="1" applyFont="1" applyFill="1" applyBorder="1" applyAlignment="1">
      <alignment horizontal="center" vertical="center"/>
    </xf>
    <xf numFmtId="187" fontId="99" fillId="0" borderId="14" xfId="1" applyFont="1" applyFill="1" applyBorder="1" applyAlignment="1">
      <alignment horizontal="center" vertical="center"/>
    </xf>
    <xf numFmtId="187" fontId="118" fillId="0" borderId="10" xfId="1" applyFont="1" applyFill="1" applyBorder="1" applyAlignment="1">
      <alignment horizontal="center" vertical="center" wrapText="1"/>
    </xf>
    <xf numFmtId="187" fontId="118" fillId="0" borderId="13" xfId="1" applyFont="1" applyFill="1" applyBorder="1" applyAlignment="1">
      <alignment horizontal="center" vertical="center"/>
    </xf>
    <xf numFmtId="187" fontId="118" fillId="0" borderId="12" xfId="1" applyFont="1" applyFill="1" applyBorder="1" applyAlignment="1">
      <alignment horizontal="center" vertical="center"/>
    </xf>
    <xf numFmtId="187" fontId="99" fillId="0" borderId="1" xfId="1" applyFont="1" applyFill="1" applyBorder="1" applyAlignment="1">
      <alignment horizontal="center" vertical="center"/>
    </xf>
    <xf numFmtId="216" fontId="102" fillId="0" borderId="1" xfId="1" applyNumberFormat="1" applyFont="1" applyFill="1" applyBorder="1" applyAlignment="1">
      <alignment horizontal="left" vertical="center"/>
    </xf>
    <xf numFmtId="187" fontId="116" fillId="0" borderId="1" xfId="1" applyFont="1" applyFill="1" applyBorder="1" applyAlignment="1">
      <alignment horizontal="center" vertical="center"/>
    </xf>
    <xf numFmtId="187" fontId="130" fillId="0" borderId="1" xfId="1" applyFont="1" applyFill="1" applyBorder="1" applyAlignment="1">
      <alignment horizontal="center" vertical="center"/>
    </xf>
    <xf numFmtId="216" fontId="48" fillId="0" borderId="0" xfId="1" applyNumberFormat="1" applyFont="1" applyFill="1" applyAlignment="1">
      <alignment vertical="center"/>
    </xf>
    <xf numFmtId="187" fontId="35" fillId="0" borderId="11" xfId="1" applyFont="1" applyFill="1" applyBorder="1" applyAlignment="1" applyProtection="1">
      <alignment horizontal="left" vertical="center"/>
    </xf>
    <xf numFmtId="187" fontId="50" fillId="0" borderId="12" xfId="1" applyFont="1" applyFill="1" applyBorder="1" applyAlignment="1" applyProtection="1">
      <alignment horizontal="center" vertical="center"/>
    </xf>
    <xf numFmtId="187" fontId="53" fillId="0" borderId="1" xfId="1" applyFont="1" applyFill="1" applyBorder="1" applyAlignment="1" applyProtection="1">
      <alignment vertical="center"/>
    </xf>
    <xf numFmtId="187" fontId="35" fillId="0" borderId="1" xfId="1" applyFont="1" applyFill="1" applyBorder="1" applyAlignment="1" applyProtection="1">
      <alignment horizontal="center" vertical="center"/>
    </xf>
    <xf numFmtId="0" fontId="33" fillId="0" borderId="10" xfId="26" applyFont="1" applyBorder="1" applyAlignment="1">
      <alignment horizontal="centerContinuous" vertical="center" wrapText="1"/>
    </xf>
    <xf numFmtId="187" fontId="50" fillId="0" borderId="4" xfId="1" applyFont="1" applyBorder="1" applyAlignment="1" applyProtection="1">
      <alignment horizontal="center" vertical="center" wrapText="1"/>
    </xf>
    <xf numFmtId="0" fontId="50" fillId="0" borderId="4" xfId="26" quotePrefix="1" applyFont="1" applyBorder="1" applyAlignment="1">
      <alignment horizontal="center" vertical="center" wrapText="1"/>
    </xf>
    <xf numFmtId="0" fontId="50" fillId="0" borderId="10" xfId="26" quotePrefix="1" applyFont="1" applyBorder="1" applyAlignment="1">
      <alignment horizontal="center" vertical="center" wrapText="1"/>
    </xf>
    <xf numFmtId="0" fontId="50" fillId="0" borderId="10" xfId="26" applyFont="1" applyBorder="1" applyAlignment="1">
      <alignment horizontal="center" vertical="center" wrapText="1"/>
    </xf>
    <xf numFmtId="190" fontId="70" fillId="0" borderId="10" xfId="1" applyNumberFormat="1" applyFont="1" applyBorder="1" applyAlignment="1">
      <alignment horizontal="center" vertical="center" wrapText="1"/>
    </xf>
    <xf numFmtId="190" fontId="70" fillId="0" borderId="3" xfId="1" applyNumberFormat="1" applyFont="1" applyBorder="1" applyAlignment="1">
      <alignment horizontal="center" vertical="center"/>
    </xf>
    <xf numFmtId="40" fontId="131" fillId="0" borderId="10" xfId="1" applyNumberFormat="1" applyFont="1" applyBorder="1" applyAlignment="1">
      <alignment horizontal="center" vertical="center" wrapText="1"/>
    </xf>
    <xf numFmtId="190" fontId="70" fillId="0" borderId="13" xfId="1" applyNumberFormat="1" applyFont="1" applyBorder="1" applyAlignment="1">
      <alignment horizontal="center" vertical="center"/>
    </xf>
    <xf numFmtId="190" fontId="70" fillId="0" borderId="11" xfId="1" applyNumberFormat="1" applyFont="1" applyBorder="1" applyAlignment="1">
      <alignment horizontal="center" vertical="center"/>
    </xf>
    <xf numFmtId="190" fontId="70" fillId="0" borderId="13" xfId="1" applyNumberFormat="1" applyFont="1" applyBorder="1" applyAlignment="1">
      <alignment horizontal="center" vertical="center" wrapText="1"/>
    </xf>
    <xf numFmtId="40" fontId="70" fillId="0" borderId="13" xfId="26" applyNumberFormat="1" applyFont="1" applyBorder="1" applyAlignment="1">
      <alignment horizontal="center" vertical="center" wrapText="1"/>
    </xf>
    <xf numFmtId="190" fontId="53" fillId="3" borderId="6" xfId="1" applyNumberFormat="1" applyFont="1" applyFill="1" applyBorder="1" applyAlignment="1" applyProtection="1">
      <alignment horizontal="right"/>
    </xf>
    <xf numFmtId="190" fontId="53" fillId="3" borderId="1" xfId="1" applyNumberFormat="1" applyFont="1" applyFill="1" applyBorder="1" applyAlignment="1" applyProtection="1">
      <alignment horizontal="right"/>
    </xf>
    <xf numFmtId="190" fontId="111" fillId="3" borderId="1" xfId="1" applyNumberFormat="1" applyFont="1" applyFill="1" applyBorder="1" applyAlignment="1" applyProtection="1">
      <alignment vertical="center"/>
    </xf>
    <xf numFmtId="200" fontId="33" fillId="0" borderId="0" xfId="33" applyNumberFormat="1" applyFont="1" applyBorder="1" applyAlignment="1">
      <alignment horizontal="right" vertical="center"/>
    </xf>
    <xf numFmtId="223" fontId="49" fillId="0" borderId="14" xfId="0" applyNumberFormat="1" applyFont="1" applyBorder="1" applyAlignment="1">
      <alignment horizontal="right" vertical="top"/>
    </xf>
    <xf numFmtId="0" fontId="33" fillId="0" borderId="0" xfId="0" quotePrefix="1" applyFont="1" applyAlignment="1">
      <alignment horizontal="left" vertical="center"/>
    </xf>
    <xf numFmtId="187" fontId="100" fillId="0" borderId="0" xfId="1" applyFont="1" applyBorder="1" applyAlignment="1">
      <alignment horizontal="right" vertical="center"/>
    </xf>
    <xf numFmtId="204" fontId="33" fillId="0" borderId="8" xfId="0" applyNumberFormat="1" applyFont="1" applyBorder="1" applyAlignment="1">
      <alignment vertical="center"/>
    </xf>
    <xf numFmtId="190" fontId="35" fillId="0" borderId="0" xfId="1" applyNumberFormat="1" applyFont="1" applyFill="1" applyBorder="1" applyAlignment="1">
      <alignment vertical="center"/>
    </xf>
    <xf numFmtId="190" fontId="33" fillId="0" borderId="0" xfId="1" applyNumberFormat="1" applyFont="1" applyFill="1" applyBorder="1" applyAlignment="1">
      <alignment vertical="center"/>
    </xf>
    <xf numFmtId="204" fontId="33" fillId="0" borderId="13" xfId="0" applyNumberFormat="1" applyFont="1" applyBorder="1" applyAlignment="1">
      <alignment vertical="center"/>
    </xf>
    <xf numFmtId="190" fontId="33" fillId="0" borderId="16" xfId="1" applyNumberFormat="1" applyFont="1" applyFill="1" applyBorder="1" applyAlignment="1">
      <alignment vertical="center"/>
    </xf>
    <xf numFmtId="187" fontId="100" fillId="0" borderId="0" xfId="1" applyFont="1" applyFill="1" applyBorder="1" applyAlignment="1">
      <alignment horizontal="right" vertical="center"/>
    </xf>
    <xf numFmtId="216" fontId="40" fillId="5" borderId="14" xfId="1" applyNumberFormat="1" applyFont="1" applyFill="1" applyBorder="1" applyAlignment="1">
      <alignment horizontal="left" vertical="center"/>
    </xf>
    <xf numFmtId="187" fontId="101" fillId="5" borderId="14" xfId="1" applyFont="1" applyFill="1" applyBorder="1" applyAlignment="1">
      <alignment horizontal="center" vertical="center"/>
    </xf>
    <xf numFmtId="187" fontId="101" fillId="5" borderId="9" xfId="1" applyFont="1" applyFill="1" applyBorder="1" applyAlignment="1">
      <alignment horizontal="center" vertical="center"/>
    </xf>
    <xf numFmtId="187" fontId="116" fillId="5" borderId="1" xfId="1" applyFont="1" applyFill="1" applyBorder="1" applyAlignment="1">
      <alignment horizontal="center" vertical="center"/>
    </xf>
    <xf numFmtId="187" fontId="103" fillId="5" borderId="14" xfId="1" applyFont="1" applyFill="1" applyBorder="1" applyAlignment="1">
      <alignment horizontal="center" vertical="center"/>
    </xf>
    <xf numFmtId="216" fontId="38" fillId="5" borderId="0" xfId="1" applyNumberFormat="1" applyFont="1" applyFill="1" applyAlignment="1">
      <alignment vertical="center"/>
    </xf>
    <xf numFmtId="187" fontId="101" fillId="5" borderId="8" xfId="1" applyFont="1" applyFill="1" applyBorder="1" applyAlignment="1">
      <alignment horizontal="center" vertical="center"/>
    </xf>
    <xf numFmtId="187" fontId="116" fillId="5" borderId="14" xfId="1" applyFont="1" applyFill="1" applyBorder="1" applyAlignment="1">
      <alignment horizontal="center" vertical="center"/>
    </xf>
    <xf numFmtId="0" fontId="35" fillId="5" borderId="1" xfId="6" applyFont="1" applyFill="1" applyBorder="1" applyAlignment="1">
      <alignment vertical="center"/>
    </xf>
    <xf numFmtId="0" fontId="35" fillId="5" borderId="0" xfId="2" applyFont="1" applyFill="1" applyAlignment="1">
      <alignment vertical="center"/>
    </xf>
    <xf numFmtId="187" fontId="89" fillId="5" borderId="1" xfId="1" applyFont="1" applyFill="1" applyBorder="1" applyAlignment="1" applyProtection="1">
      <alignment vertical="center"/>
    </xf>
    <xf numFmtId="222" fontId="35" fillId="5" borderId="1" xfId="1" applyNumberFormat="1" applyFont="1" applyFill="1" applyBorder="1" applyAlignment="1">
      <alignment vertical="center"/>
    </xf>
    <xf numFmtId="0" fontId="33" fillId="5" borderId="0" xfId="2" applyFont="1" applyFill="1" applyAlignment="1">
      <alignment vertical="center"/>
    </xf>
    <xf numFmtId="0" fontId="33" fillId="5" borderId="0" xfId="2" applyFont="1" applyFill="1" applyBorder="1" applyAlignment="1">
      <alignment vertical="center"/>
    </xf>
    <xf numFmtId="0" fontId="35" fillId="5" borderId="0" xfId="8" applyFont="1" applyFill="1" applyBorder="1" applyAlignment="1">
      <alignment horizontal="center" vertical="center"/>
    </xf>
    <xf numFmtId="187" fontId="35" fillId="5" borderId="1" xfId="1" applyFont="1" applyFill="1" applyBorder="1" applyAlignment="1" applyProtection="1">
      <alignment vertical="center"/>
    </xf>
    <xf numFmtId="187" fontId="33" fillId="5" borderId="1" xfId="1" applyFont="1" applyFill="1" applyBorder="1" applyAlignment="1" applyProtection="1">
      <alignment vertical="center"/>
    </xf>
    <xf numFmtId="222" fontId="33" fillId="5" borderId="1" xfId="1" applyNumberFormat="1" applyFont="1" applyFill="1" applyBorder="1" applyAlignment="1" applyProtection="1">
      <alignment vertical="center"/>
    </xf>
    <xf numFmtId="222" fontId="35" fillId="5" borderId="1" xfId="1" applyNumberFormat="1" applyFont="1" applyFill="1" applyBorder="1" applyAlignment="1" applyProtection="1">
      <alignment vertical="center"/>
    </xf>
    <xf numFmtId="0" fontId="35" fillId="5" borderId="13" xfId="6" applyFont="1" applyFill="1" applyBorder="1" applyAlignment="1">
      <alignment vertical="center"/>
    </xf>
    <xf numFmtId="0" fontId="35" fillId="5" borderId="0" xfId="7" applyFont="1" applyFill="1" applyBorder="1" applyAlignment="1" applyProtection="1">
      <alignment horizontal="center" vertical="center"/>
    </xf>
    <xf numFmtId="187" fontId="35" fillId="5" borderId="13" xfId="1" applyFont="1" applyFill="1" applyBorder="1" applyAlignment="1" applyProtection="1">
      <alignment vertical="center"/>
    </xf>
    <xf numFmtId="222" fontId="33" fillId="5" borderId="1" xfId="1" applyNumberFormat="1" applyFont="1" applyFill="1" applyBorder="1" applyAlignment="1">
      <alignment vertical="center"/>
    </xf>
    <xf numFmtId="0" fontId="33" fillId="5" borderId="1" xfId="6" applyFont="1" applyFill="1" applyBorder="1" applyAlignment="1">
      <alignment vertical="center"/>
    </xf>
    <xf numFmtId="0" fontId="33" fillId="5" borderId="0" xfId="3" applyFont="1" applyFill="1" applyBorder="1" applyAlignment="1">
      <alignment horizontal="center" vertical="center"/>
    </xf>
    <xf numFmtId="211" fontId="44" fillId="0" borderId="14" xfId="26" applyNumberFormat="1" applyFont="1" applyBorder="1"/>
    <xf numFmtId="194" fontId="44" fillId="0" borderId="14" xfId="26" applyNumberFormat="1" applyFont="1" applyBorder="1" applyAlignment="1">
      <alignment horizontal="center"/>
    </xf>
    <xf numFmtId="187" fontId="35" fillId="5" borderId="8" xfId="1" applyFont="1" applyFill="1" applyBorder="1" applyAlignment="1" applyProtection="1">
      <alignment horizontal="left" vertical="center" wrapText="1"/>
    </xf>
    <xf numFmtId="187" fontId="49" fillId="5" borderId="9" xfId="1" applyFont="1" applyFill="1" applyBorder="1" applyAlignment="1" applyProtection="1">
      <alignment horizontal="center" vertical="center"/>
    </xf>
    <xf numFmtId="187" fontId="35" fillId="5" borderId="1" xfId="1" applyFont="1" applyFill="1" applyBorder="1" applyAlignment="1" applyProtection="1">
      <alignment horizontal="center" vertical="center"/>
    </xf>
    <xf numFmtId="187" fontId="49" fillId="5" borderId="0" xfId="1" applyFont="1" applyFill="1" applyAlignment="1">
      <alignment vertical="center"/>
    </xf>
    <xf numFmtId="187" fontId="35" fillId="5" borderId="8" xfId="1" applyFont="1" applyFill="1" applyBorder="1" applyAlignment="1" applyProtection="1">
      <alignment horizontal="left" vertical="center"/>
    </xf>
    <xf numFmtId="187" fontId="33" fillId="5" borderId="8" xfId="1" applyFont="1" applyFill="1" applyBorder="1" applyAlignment="1" applyProtection="1">
      <alignment horizontal="left" vertical="center"/>
    </xf>
    <xf numFmtId="187" fontId="49" fillId="5" borderId="9" xfId="1" applyFont="1" applyFill="1" applyBorder="1" applyAlignment="1" applyProtection="1">
      <alignment vertical="center" wrapText="1"/>
    </xf>
    <xf numFmtId="187" fontId="35" fillId="5" borderId="1" xfId="1" applyFont="1" applyFill="1" applyBorder="1" applyAlignment="1" applyProtection="1">
      <alignment vertical="center" wrapText="1"/>
    </xf>
    <xf numFmtId="187" fontId="89" fillId="5" borderId="8" xfId="1" applyFont="1" applyFill="1" applyBorder="1" applyAlignment="1">
      <alignment horizontal="left" vertical="center" wrapText="1"/>
    </xf>
    <xf numFmtId="187" fontId="101" fillId="5" borderId="9" xfId="1" applyFont="1" applyFill="1" applyBorder="1" applyAlignment="1" applyProtection="1">
      <alignment horizontal="center" vertical="center"/>
    </xf>
    <xf numFmtId="187" fontId="100" fillId="5" borderId="1" xfId="1" applyFont="1" applyFill="1" applyBorder="1" applyAlignment="1" applyProtection="1">
      <alignment vertical="center"/>
    </xf>
    <xf numFmtId="187" fontId="89" fillId="5" borderId="1" xfId="1" applyFont="1" applyFill="1" applyBorder="1" applyAlignment="1" applyProtection="1">
      <alignment horizontal="center" vertical="center"/>
    </xf>
    <xf numFmtId="187" fontId="101" fillId="5" borderId="0" xfId="1" applyFont="1" applyFill="1" applyAlignment="1">
      <alignment vertical="center"/>
    </xf>
    <xf numFmtId="187" fontId="35" fillId="5" borderId="8" xfId="1" applyFont="1" applyFill="1" applyBorder="1" applyAlignment="1">
      <alignment horizontal="left" vertical="center"/>
    </xf>
    <xf numFmtId="187" fontId="49" fillId="5" borderId="9" xfId="1" quotePrefix="1" applyFont="1" applyFill="1" applyBorder="1" applyAlignment="1" applyProtection="1">
      <alignment horizontal="center" vertical="center"/>
    </xf>
    <xf numFmtId="0" fontId="130" fillId="0" borderId="0" xfId="2" applyFont="1" applyFill="1" applyBorder="1" applyAlignment="1">
      <alignment horizontal="center" vertical="center"/>
    </xf>
    <xf numFmtId="49" fontId="130" fillId="3" borderId="1" xfId="2" applyNumberFormat="1" applyFont="1" applyFill="1" applyBorder="1" applyAlignment="1" applyProtection="1">
      <alignment horizontal="center" vertical="center"/>
    </xf>
    <xf numFmtId="187" fontId="45" fillId="0" borderId="1" xfId="1" applyFont="1" applyFill="1" applyBorder="1" applyAlignment="1" applyProtection="1">
      <alignment vertical="center"/>
    </xf>
    <xf numFmtId="187" fontId="89" fillId="0" borderId="1" xfId="1" applyFont="1" applyFill="1" applyBorder="1" applyAlignment="1" applyProtection="1">
      <alignment vertical="center"/>
    </xf>
    <xf numFmtId="187" fontId="45" fillId="5" borderId="1" xfId="1" applyFont="1" applyFill="1" applyBorder="1" applyAlignment="1" applyProtection="1">
      <alignment vertical="center"/>
    </xf>
    <xf numFmtId="187" fontId="45" fillId="0" borderId="1" xfId="1" applyFont="1" applyFill="1" applyBorder="1" applyAlignment="1" applyProtection="1">
      <alignment vertical="center" wrapText="1"/>
    </xf>
    <xf numFmtId="187" fontId="89" fillId="0" borderId="13" xfId="1" applyFont="1" applyFill="1" applyBorder="1" applyAlignment="1" applyProtection="1">
      <alignment vertical="center"/>
    </xf>
    <xf numFmtId="187" fontId="89" fillId="5" borderId="13" xfId="1" applyFont="1" applyFill="1" applyBorder="1" applyAlignment="1" applyProtection="1">
      <alignment vertical="center"/>
    </xf>
    <xf numFmtId="0" fontId="101" fillId="0" borderId="0" xfId="2" applyFont="1" applyFill="1" applyBorder="1" applyAlignment="1">
      <alignment horizontal="center" vertical="top"/>
    </xf>
    <xf numFmtId="43" fontId="133" fillId="2" borderId="1" xfId="6" applyNumberFormat="1" applyFont="1" applyFill="1" applyBorder="1" applyAlignment="1">
      <alignment vertical="center"/>
    </xf>
    <xf numFmtId="0" fontId="101" fillId="0" borderId="0" xfId="2" applyFont="1" applyFill="1" applyAlignment="1">
      <alignment horizontal="center" vertical="top"/>
    </xf>
    <xf numFmtId="187" fontId="101" fillId="0" borderId="0" xfId="1" applyFont="1" applyFill="1" applyAlignment="1">
      <alignment horizontal="center" vertical="top"/>
    </xf>
    <xf numFmtId="43" fontId="101" fillId="0" borderId="0" xfId="2" applyNumberFormat="1" applyFont="1" applyFill="1" applyAlignment="1">
      <alignment horizontal="center" vertical="top"/>
    </xf>
    <xf numFmtId="193" fontId="34" fillId="6" borderId="11" xfId="26" applyNumberFormat="1" applyFont="1" applyFill="1" applyBorder="1" applyAlignment="1">
      <alignment horizontal="center"/>
    </xf>
    <xf numFmtId="187" fontId="109" fillId="6" borderId="13" xfId="1" applyFont="1" applyFill="1" applyBorder="1" applyAlignment="1">
      <alignment horizontal="center" vertical="center"/>
    </xf>
    <xf numFmtId="193" fontId="34" fillId="6" borderId="13" xfId="26" applyNumberFormat="1" applyFont="1" applyFill="1" applyBorder="1" applyAlignment="1">
      <alignment horizontal="center"/>
    </xf>
    <xf numFmtId="187" fontId="81" fillId="6" borderId="13" xfId="1" applyFont="1" applyFill="1" applyBorder="1" applyAlignment="1">
      <alignment horizontal="center"/>
    </xf>
    <xf numFmtId="190" fontId="59" fillId="0" borderId="14" xfId="1" applyNumberFormat="1" applyFont="1" applyFill="1" applyBorder="1" applyAlignment="1">
      <alignment vertical="center"/>
    </xf>
    <xf numFmtId="190" fontId="53" fillId="0" borderId="1" xfId="1" applyNumberFormat="1" applyFont="1" applyFill="1" applyBorder="1" applyAlignment="1">
      <alignment vertical="center"/>
    </xf>
    <xf numFmtId="187" fontId="20" fillId="0" borderId="0" xfId="1" applyFont="1" applyFill="1"/>
    <xf numFmtId="187" fontId="117" fillId="0" borderId="1" xfId="1" applyFont="1" applyFill="1" applyBorder="1" applyAlignment="1">
      <alignment horizontal="center" vertical="center"/>
    </xf>
    <xf numFmtId="187" fontId="34" fillId="0" borderId="10" xfId="1" applyFont="1" applyFill="1" applyBorder="1" applyAlignment="1">
      <alignment vertical="center"/>
    </xf>
    <xf numFmtId="187" fontId="34" fillId="0" borderId="14" xfId="1" applyFont="1" applyFill="1" applyBorder="1" applyAlignment="1">
      <alignment vertical="center"/>
    </xf>
    <xf numFmtId="187" fontId="37" fillId="0" borderId="1" xfId="1" applyFont="1" applyFill="1" applyBorder="1" applyAlignment="1">
      <alignment vertical="center"/>
    </xf>
    <xf numFmtId="40" fontId="94" fillId="0" borderId="1" xfId="1" applyNumberFormat="1" applyFont="1" applyBorder="1" applyAlignment="1">
      <alignment vertical="center"/>
    </xf>
    <xf numFmtId="190" fontId="92" fillId="0" borderId="3" xfId="1" applyNumberFormat="1" applyFont="1" applyFill="1" applyBorder="1" applyAlignment="1">
      <alignment vertical="center"/>
    </xf>
    <xf numFmtId="190" fontId="92" fillId="0" borderId="8" xfId="1" applyNumberFormat="1" applyFont="1" applyFill="1" applyBorder="1" applyAlignment="1">
      <alignment vertical="center"/>
    </xf>
    <xf numFmtId="3" fontId="92" fillId="0" borderId="0" xfId="26" applyNumberFormat="1" applyFont="1" applyAlignment="1">
      <alignment vertical="center"/>
    </xf>
    <xf numFmtId="190" fontId="92" fillId="0" borderId="0" xfId="28" applyNumberFormat="1" applyFont="1" applyFill="1" applyBorder="1" applyAlignment="1">
      <alignment vertical="center"/>
    </xf>
    <xf numFmtId="190" fontId="92" fillId="0" borderId="4" xfId="1" applyNumberFormat="1" applyFont="1" applyBorder="1" applyAlignment="1">
      <alignment vertical="center"/>
    </xf>
    <xf numFmtId="190" fontId="92" fillId="0" borderId="9" xfId="1" quotePrefix="1" applyNumberFormat="1" applyFont="1" applyBorder="1" applyAlignment="1">
      <alignment vertical="center"/>
    </xf>
    <xf numFmtId="40" fontId="95" fillId="0" borderId="1" xfId="1" applyNumberFormat="1" applyFont="1" applyBorder="1" applyAlignment="1">
      <alignment vertical="center"/>
    </xf>
    <xf numFmtId="197" fontId="33" fillId="0" borderId="11" xfId="33" applyNumberFormat="1" applyFont="1" applyBorder="1" applyAlignment="1">
      <alignment vertical="center"/>
    </xf>
    <xf numFmtId="198" fontId="33" fillId="0" borderId="12" xfId="33" applyNumberFormat="1" applyFont="1" applyBorder="1" applyAlignment="1">
      <alignment horizontal="right" vertical="center"/>
    </xf>
    <xf numFmtId="0" fontId="31" fillId="0" borderId="0" xfId="27" quotePrefix="1" applyFont="1" applyAlignment="1">
      <alignment horizontal="left" vertical="center"/>
    </xf>
    <xf numFmtId="0" fontId="32" fillId="0" borderId="0" xfId="27" applyFont="1" applyAlignment="1">
      <alignment horizontal="left" vertical="center"/>
    </xf>
    <xf numFmtId="0" fontId="59" fillId="0" borderId="0" xfId="26" applyFont="1" applyAlignment="1">
      <alignment horizontal="left" vertical="center"/>
    </xf>
    <xf numFmtId="0" fontId="13" fillId="0" borderId="0" xfId="25" applyFont="1" applyAlignment="1">
      <alignment horizontal="center"/>
    </xf>
    <xf numFmtId="0" fontId="15" fillId="0" borderId="0" xfId="25" applyFont="1" applyAlignment="1">
      <alignment horizontal="center"/>
    </xf>
    <xf numFmtId="0" fontId="31" fillId="0" borderId="0" xfId="27" applyFont="1" applyAlignment="1">
      <alignment horizontal="left" vertical="center"/>
    </xf>
    <xf numFmtId="40" fontId="92" fillId="0" borderId="0" xfId="26" applyNumberFormat="1" applyFont="1" applyAlignment="1">
      <alignment horizontal="left"/>
    </xf>
    <xf numFmtId="40" fontId="90" fillId="0" borderId="4" xfId="26" applyNumberFormat="1" applyFont="1" applyBorder="1" applyAlignment="1">
      <alignment horizontal="center" vertical="center"/>
    </xf>
    <xf numFmtId="40" fontId="90" fillId="0" borderId="10" xfId="26" applyNumberFormat="1" applyFont="1" applyBorder="1" applyAlignment="1">
      <alignment horizontal="center" vertical="center"/>
    </xf>
    <xf numFmtId="40" fontId="90" fillId="0" borderId="7" xfId="26" applyNumberFormat="1" applyFont="1" applyBorder="1" applyAlignment="1">
      <alignment horizontal="center" vertical="center" wrapText="1"/>
    </xf>
    <xf numFmtId="40" fontId="90" fillId="0" borderId="6" xfId="26" applyNumberFormat="1" applyFont="1" applyBorder="1" applyAlignment="1">
      <alignment horizontal="center" vertical="center" wrapText="1"/>
    </xf>
    <xf numFmtId="40" fontId="90" fillId="0" borderId="2" xfId="26" applyNumberFormat="1" applyFont="1" applyBorder="1" applyAlignment="1">
      <alignment horizontal="center" vertical="center"/>
    </xf>
    <xf numFmtId="40" fontId="90" fillId="0" borderId="12" xfId="26" applyNumberFormat="1" applyFont="1" applyBorder="1" applyAlignment="1">
      <alignment horizontal="center" vertical="center"/>
    </xf>
    <xf numFmtId="40" fontId="90" fillId="0" borderId="0" xfId="27" quotePrefix="1" applyNumberFormat="1" applyFont="1" applyAlignment="1">
      <alignment horizontal="left" vertical="center"/>
    </xf>
    <xf numFmtId="40" fontId="90" fillId="0" borderId="2" xfId="27" applyNumberFormat="1" applyFont="1" applyBorder="1" applyAlignment="1">
      <alignment horizontal="left" vertical="center"/>
    </xf>
    <xf numFmtId="190" fontId="92" fillId="0" borderId="0" xfId="1" applyNumberFormat="1" applyFont="1" applyBorder="1" applyAlignment="1">
      <alignment horizontal="left" vertical="center"/>
    </xf>
    <xf numFmtId="190" fontId="70" fillId="0" borderId="8" xfId="1" applyNumberFormat="1" applyFont="1" applyBorder="1" applyAlignment="1">
      <alignment horizontal="left" vertical="center" wrapText="1"/>
    </xf>
    <xf numFmtId="190" fontId="70" fillId="0" borderId="0" xfId="1" applyNumberFormat="1" applyFont="1" applyBorder="1" applyAlignment="1">
      <alignment horizontal="left" vertical="center" wrapText="1"/>
    </xf>
    <xf numFmtId="190" fontId="70" fillId="0" borderId="9" xfId="1" applyNumberFormat="1" applyFont="1" applyBorder="1" applyAlignment="1">
      <alignment horizontal="left" vertical="center" wrapText="1"/>
    </xf>
    <xf numFmtId="190" fontId="128" fillId="0" borderId="8" xfId="1" quotePrefix="1" applyNumberFormat="1" applyFont="1" applyFill="1" applyBorder="1" applyAlignment="1">
      <alignment horizontal="left" vertical="center" wrapText="1"/>
    </xf>
    <xf numFmtId="190" fontId="128" fillId="0" borderId="0" xfId="1" quotePrefix="1" applyNumberFormat="1" applyFont="1" applyFill="1" applyBorder="1" applyAlignment="1">
      <alignment horizontal="left" vertical="center" wrapText="1"/>
    </xf>
    <xf numFmtId="190" fontId="128" fillId="0" borderId="9" xfId="1" quotePrefix="1" applyNumberFormat="1" applyFont="1" applyFill="1" applyBorder="1" applyAlignment="1">
      <alignment horizontal="left" vertical="center" wrapText="1"/>
    </xf>
    <xf numFmtId="190" fontId="90" fillId="0" borderId="8" xfId="1" applyNumberFormat="1" applyFont="1" applyBorder="1" applyAlignment="1">
      <alignment horizontal="left" vertical="center"/>
    </xf>
    <xf numFmtId="190" fontId="90" fillId="0" borderId="0" xfId="1" applyNumberFormat="1" applyFont="1" applyBorder="1" applyAlignment="1">
      <alignment horizontal="left" vertical="center"/>
    </xf>
    <xf numFmtId="190" fontId="90" fillId="0" borderId="9" xfId="1" applyNumberFormat="1" applyFont="1" applyBorder="1" applyAlignment="1">
      <alignment horizontal="left" vertical="center"/>
    </xf>
    <xf numFmtId="190" fontId="90" fillId="0" borderId="0" xfId="1" quotePrefix="1" applyNumberFormat="1" applyFont="1" applyAlignment="1" applyProtection="1">
      <alignment horizontal="left"/>
    </xf>
    <xf numFmtId="190" fontId="92" fillId="0" borderId="2" xfId="1" applyNumberFormat="1" applyFont="1" applyBorder="1" applyAlignment="1" applyProtection="1">
      <alignment horizontal="left"/>
    </xf>
    <xf numFmtId="190" fontId="70" fillId="0" borderId="4" xfId="1" applyNumberFormat="1" applyFont="1" applyBorder="1" applyAlignment="1">
      <alignment horizontal="center" vertical="center"/>
    </xf>
    <xf numFmtId="190" fontId="70" fillId="0" borderId="3" xfId="1" applyNumberFormat="1" applyFont="1" applyBorder="1" applyAlignment="1">
      <alignment horizontal="center" vertical="center"/>
    </xf>
    <xf numFmtId="190" fontId="70" fillId="0" borderId="7" xfId="1" applyNumberFormat="1" applyFont="1" applyBorder="1" applyAlignment="1">
      <alignment horizontal="center" vertical="center" wrapText="1"/>
    </xf>
    <xf numFmtId="190" fontId="70" fillId="0" borderId="6" xfId="1" applyNumberFormat="1" applyFont="1" applyBorder="1" applyAlignment="1">
      <alignment horizontal="center" vertical="center" wrapText="1"/>
    </xf>
    <xf numFmtId="190" fontId="70" fillId="0" borderId="2" xfId="1" applyNumberFormat="1" applyFont="1" applyBorder="1" applyAlignment="1">
      <alignment horizontal="center" vertical="center"/>
    </xf>
    <xf numFmtId="187" fontId="28" fillId="0" borderId="10" xfId="1" applyFont="1" applyBorder="1" applyAlignment="1">
      <alignment horizontal="center" vertical="center"/>
    </xf>
    <xf numFmtId="187" fontId="28" fillId="0" borderId="14" xfId="1" applyFont="1" applyBorder="1" applyAlignment="1">
      <alignment horizontal="center" vertical="center"/>
    </xf>
    <xf numFmtId="187" fontId="28" fillId="0" borderId="1" xfId="1" applyFont="1" applyBorder="1" applyAlignment="1">
      <alignment horizontal="center" vertical="center" wrapText="1"/>
    </xf>
    <xf numFmtId="187" fontId="110" fillId="0" borderId="1" xfId="1" applyFont="1" applyBorder="1" applyAlignment="1">
      <alignment horizontal="center" vertical="center"/>
    </xf>
    <xf numFmtId="187" fontId="110" fillId="0" borderId="1" xfId="1" quotePrefix="1" applyFont="1" applyBorder="1" applyAlignment="1" applyProtection="1">
      <alignment horizontal="center" vertical="center" wrapText="1"/>
    </xf>
    <xf numFmtId="187" fontId="110" fillId="0" borderId="5" xfId="1" applyFont="1" applyBorder="1" applyAlignment="1" applyProtection="1">
      <alignment horizontal="center" vertical="center" wrapText="1"/>
    </xf>
    <xf numFmtId="187" fontId="110" fillId="0" borderId="6" xfId="1" applyFont="1" applyBorder="1" applyAlignment="1" applyProtection="1">
      <alignment horizontal="center" vertical="center" wrapText="1"/>
    </xf>
    <xf numFmtId="187" fontId="110" fillId="0" borderId="7" xfId="1" quotePrefix="1" applyFont="1" applyBorder="1" applyAlignment="1" applyProtection="1">
      <alignment horizontal="center" vertical="center" wrapText="1"/>
    </xf>
    <xf numFmtId="187" fontId="110" fillId="0" borderId="6" xfId="1" quotePrefix="1" applyFont="1" applyBorder="1" applyAlignment="1" applyProtection="1">
      <alignment horizontal="center" vertical="center" wrapText="1"/>
    </xf>
    <xf numFmtId="187" fontId="114" fillId="0" borderId="5" xfId="1" quotePrefix="1" applyFont="1" applyBorder="1" applyAlignment="1">
      <alignment horizontal="center" vertical="center"/>
    </xf>
    <xf numFmtId="187" fontId="114" fillId="0" borderId="6" xfId="1" quotePrefix="1" applyFont="1" applyBorder="1" applyAlignment="1">
      <alignment horizontal="center" vertical="center"/>
    </xf>
    <xf numFmtId="187" fontId="114" fillId="0" borderId="7" xfId="1" quotePrefix="1" applyFont="1" applyBorder="1" applyAlignment="1">
      <alignment horizontal="center" vertical="center"/>
    </xf>
    <xf numFmtId="187" fontId="112" fillId="0" borderId="0" xfId="1" quotePrefix="1" applyFont="1" applyAlignment="1">
      <alignment horizontal="left" vertical="center"/>
    </xf>
    <xf numFmtId="187" fontId="113" fillId="0" borderId="0" xfId="1" quotePrefix="1" applyFont="1" applyAlignment="1" applyProtection="1">
      <alignment horizontal="left" vertical="center"/>
    </xf>
    <xf numFmtId="187" fontId="28" fillId="0" borderId="0" xfId="1" applyFont="1" applyBorder="1" applyAlignment="1">
      <alignment horizontal="right" vertical="center"/>
    </xf>
    <xf numFmtId="187" fontId="56" fillId="0" borderId="1" xfId="1" applyFont="1" applyBorder="1" applyAlignment="1" applyProtection="1">
      <alignment horizontal="center" vertical="center" wrapText="1"/>
    </xf>
    <xf numFmtId="187" fontId="28" fillId="0" borderId="7" xfId="1" quotePrefix="1" applyFont="1" applyBorder="1" applyAlignment="1">
      <alignment horizontal="center" vertical="center"/>
    </xf>
    <xf numFmtId="187" fontId="28" fillId="0" borderId="6" xfId="1" quotePrefix="1" applyFont="1" applyBorder="1" applyAlignment="1">
      <alignment horizontal="center" vertical="center"/>
    </xf>
    <xf numFmtId="0" fontId="70" fillId="0" borderId="0" xfId="32" quotePrefix="1" applyFont="1" applyAlignment="1">
      <alignment horizontal="left" vertical="center"/>
    </xf>
    <xf numFmtId="187" fontId="70" fillId="0" borderId="0" xfId="1" quotePrefix="1" applyFont="1" applyAlignment="1">
      <alignment horizontal="left" vertical="center"/>
    </xf>
    <xf numFmtId="192" fontId="76" fillId="0" borderId="0" xfId="32" quotePrefix="1" applyNumberFormat="1" applyFont="1" applyAlignment="1">
      <alignment horizontal="left" vertical="center"/>
    </xf>
    <xf numFmtId="187" fontId="76" fillId="0" borderId="0" xfId="1" quotePrefix="1" applyFont="1" applyAlignment="1" applyProtection="1">
      <alignment horizontal="left" vertical="center"/>
    </xf>
    <xf numFmtId="187" fontId="28" fillId="0" borderId="5" xfId="1" quotePrefix="1" applyFont="1" applyBorder="1" applyAlignment="1">
      <alignment horizontal="center" vertical="center"/>
    </xf>
    <xf numFmtId="0" fontId="28" fillId="0" borderId="0" xfId="32" applyFont="1" applyAlignment="1">
      <alignment horizontal="right" vertical="center"/>
    </xf>
    <xf numFmtId="187" fontId="29" fillId="0" borderId="1" xfId="1" quotePrefix="1" applyFont="1" applyBorder="1" applyAlignment="1" applyProtection="1">
      <alignment horizontal="center" vertical="center" wrapText="1"/>
    </xf>
    <xf numFmtId="187" fontId="29" fillId="0" borderId="1" xfId="1" applyFont="1" applyBorder="1" applyAlignment="1" applyProtection="1">
      <alignment horizontal="center" vertical="center" wrapText="1"/>
    </xf>
    <xf numFmtId="187" fontId="29" fillId="0" borderId="7" xfId="1" quotePrefix="1" applyFont="1" applyBorder="1" applyAlignment="1" applyProtection="1">
      <alignment horizontal="center" vertical="center" wrapText="1"/>
    </xf>
    <xf numFmtId="187" fontId="29" fillId="0" borderId="6" xfId="1" quotePrefix="1" applyFont="1" applyBorder="1" applyAlignment="1" applyProtection="1">
      <alignment horizontal="center" vertical="center" wrapText="1"/>
    </xf>
    <xf numFmtId="187" fontId="29" fillId="0" borderId="1" xfId="1" applyFont="1" applyBorder="1" applyAlignment="1">
      <alignment horizontal="center" vertical="center"/>
    </xf>
    <xf numFmtId="187" fontId="29" fillId="0" borderId="5" xfId="1" applyFont="1" applyBorder="1" applyAlignment="1" applyProtection="1">
      <alignment horizontal="center" vertical="center" wrapText="1"/>
    </xf>
    <xf numFmtId="187" fontId="29" fillId="0" borderId="6" xfId="1" applyFont="1" applyBorder="1" applyAlignment="1" applyProtection="1">
      <alignment horizontal="center" vertical="center" wrapText="1"/>
    </xf>
    <xf numFmtId="192" fontId="29" fillId="0" borderId="1" xfId="32" quotePrefix="1" applyNumberFormat="1" applyFont="1" applyBorder="1" applyAlignment="1">
      <alignment horizontal="center" vertical="center" wrapText="1"/>
    </xf>
    <xf numFmtId="0" fontId="28" fillId="0" borderId="5" xfId="32" quotePrefix="1" applyFont="1" applyBorder="1" applyAlignment="1">
      <alignment horizontal="center"/>
    </xf>
    <xf numFmtId="0" fontId="28" fillId="0" borderId="6" xfId="32" quotePrefix="1" applyFont="1" applyBorder="1" applyAlignment="1">
      <alignment horizontal="center"/>
    </xf>
    <xf numFmtId="0" fontId="28" fillId="0" borderId="7" xfId="32" quotePrefix="1" applyFont="1" applyBorder="1" applyAlignment="1">
      <alignment horizontal="center"/>
    </xf>
    <xf numFmtId="0" fontId="28" fillId="0" borderId="10" xfId="32" applyFont="1" applyBorder="1" applyAlignment="1">
      <alignment horizontal="center" vertical="center"/>
    </xf>
    <xf numFmtId="0" fontId="28" fillId="0" borderId="14" xfId="32" applyFont="1" applyBorder="1" applyAlignment="1">
      <alignment horizontal="center" vertical="center"/>
    </xf>
    <xf numFmtId="0" fontId="28" fillId="0" borderId="1" xfId="32" applyFont="1" applyBorder="1" applyAlignment="1">
      <alignment horizontal="center" vertical="center" wrapText="1"/>
    </xf>
    <xf numFmtId="0" fontId="29" fillId="0" borderId="1" xfId="32" applyFont="1" applyBorder="1" applyAlignment="1">
      <alignment horizontal="center"/>
    </xf>
    <xf numFmtId="192" fontId="29" fillId="0" borderId="1" xfId="32" applyNumberFormat="1" applyFont="1" applyBorder="1" applyAlignment="1">
      <alignment horizontal="center" vertical="center" wrapText="1"/>
    </xf>
    <xf numFmtId="192" fontId="29" fillId="0" borderId="5" xfId="32" applyNumberFormat="1" applyFont="1" applyBorder="1" applyAlignment="1">
      <alignment horizontal="center" vertical="center" wrapText="1"/>
    </xf>
    <xf numFmtId="192" fontId="29" fillId="0" borderId="6" xfId="32" applyNumberFormat="1" applyFont="1" applyBorder="1" applyAlignment="1">
      <alignment horizontal="center" vertical="center" wrapText="1"/>
    </xf>
    <xf numFmtId="192" fontId="29" fillId="0" borderId="7" xfId="32" quotePrefix="1" applyNumberFormat="1" applyFont="1" applyBorder="1" applyAlignment="1">
      <alignment horizontal="center" vertical="center" wrapText="1"/>
    </xf>
    <xf numFmtId="192" fontId="29" fillId="0" borderId="6" xfId="32" quotePrefix="1" applyNumberFormat="1" applyFont="1" applyBorder="1" applyAlignment="1">
      <alignment horizontal="center" vertical="center" wrapText="1"/>
    </xf>
    <xf numFmtId="0" fontId="28" fillId="0" borderId="5" xfId="32" quotePrefix="1" applyFont="1" applyBorder="1" applyAlignment="1">
      <alignment horizontal="center" vertical="center"/>
    </xf>
    <xf numFmtId="0" fontId="28" fillId="0" borderId="6" xfId="32" quotePrefix="1" applyFont="1" applyBorder="1" applyAlignment="1">
      <alignment horizontal="center" vertical="center"/>
    </xf>
    <xf numFmtId="0" fontId="35" fillId="0" borderId="7" xfId="26" quotePrefix="1" applyFont="1" applyBorder="1" applyAlignment="1">
      <alignment horizontal="center" vertical="center" wrapText="1"/>
    </xf>
    <xf numFmtId="0" fontId="35" fillId="0" borderId="6" xfId="26" quotePrefix="1" applyFont="1" applyBorder="1" applyAlignment="1">
      <alignment horizontal="center" vertical="center" wrapText="1"/>
    </xf>
    <xf numFmtId="0" fontId="33" fillId="3" borderId="10" xfId="34" applyFont="1" applyFill="1" applyBorder="1" applyAlignment="1">
      <alignment horizontal="center" vertical="center" wrapText="1"/>
    </xf>
    <xf numFmtId="0" fontId="33" fillId="3" borderId="13" xfId="34" applyFont="1" applyFill="1" applyBorder="1" applyAlignment="1">
      <alignment horizontal="center" vertical="center" wrapText="1"/>
    </xf>
    <xf numFmtId="0" fontId="29" fillId="0" borderId="0" xfId="34" quotePrefix="1" applyFont="1" applyAlignment="1">
      <alignment horizontal="left"/>
    </xf>
    <xf numFmtId="0" fontId="28" fillId="0" borderId="2" xfId="34" quotePrefix="1" applyFont="1" applyBorder="1" applyAlignment="1">
      <alignment horizontal="left"/>
    </xf>
    <xf numFmtId="0" fontId="33" fillId="0" borderId="2" xfId="34" applyFont="1" applyBorder="1" applyAlignment="1">
      <alignment horizontal="right" vertical="center"/>
    </xf>
    <xf numFmtId="0" fontId="28" fillId="0" borderId="10" xfId="32" applyFont="1" applyBorder="1" applyAlignment="1">
      <alignment horizontal="center" vertical="center" wrapText="1"/>
    </xf>
    <xf numFmtId="0" fontId="28" fillId="0" borderId="14" xfId="32" applyFont="1" applyBorder="1" applyAlignment="1">
      <alignment horizontal="center" vertical="center" wrapText="1"/>
    </xf>
    <xf numFmtId="0" fontId="28" fillId="0" borderId="13" xfId="32" applyFont="1" applyBorder="1" applyAlignment="1">
      <alignment horizontal="center" vertical="center" wrapText="1"/>
    </xf>
    <xf numFmtId="0" fontId="29" fillId="0" borderId="7" xfId="32" applyFont="1" applyBorder="1" applyAlignment="1">
      <alignment horizontal="center" vertical="center" wrapText="1"/>
    </xf>
    <xf numFmtId="0" fontId="29" fillId="0" borderId="5" xfId="32" applyFont="1" applyBorder="1" applyAlignment="1">
      <alignment horizontal="center" vertical="center"/>
    </xf>
    <xf numFmtId="0" fontId="29" fillId="0" borderId="6" xfId="32" applyFont="1" applyBorder="1" applyAlignment="1">
      <alignment horizontal="center" vertical="center"/>
    </xf>
    <xf numFmtId="192" fontId="29" fillId="0" borderId="3" xfId="32" quotePrefix="1" applyNumberFormat="1" applyFont="1" applyBorder="1" applyAlignment="1">
      <alignment horizontal="center" vertical="center" wrapText="1"/>
    </xf>
    <xf numFmtId="192" fontId="29" fillId="0" borderId="4" xfId="32" quotePrefix="1" applyNumberFormat="1" applyFont="1" applyBorder="1" applyAlignment="1">
      <alignment horizontal="center" vertical="center" wrapText="1"/>
    </xf>
    <xf numFmtId="192" fontId="29" fillId="0" borderId="11" xfId="32" quotePrefix="1" applyNumberFormat="1" applyFont="1" applyBorder="1" applyAlignment="1">
      <alignment horizontal="center" vertical="center" wrapText="1"/>
    </xf>
    <xf numFmtId="192" fontId="29" fillId="0" borderId="12" xfId="32" quotePrefix="1" applyNumberFormat="1" applyFont="1" applyBorder="1" applyAlignment="1">
      <alignment horizontal="center" vertical="center" wrapText="1"/>
    </xf>
    <xf numFmtId="192" fontId="29" fillId="0" borderId="7" xfId="32" applyNumberFormat="1" applyFont="1" applyBorder="1" applyAlignment="1">
      <alignment horizontal="center" vertical="center" wrapText="1"/>
    </xf>
    <xf numFmtId="0" fontId="28" fillId="0" borderId="7" xfId="32" quotePrefix="1" applyFont="1" applyBorder="1" applyAlignment="1">
      <alignment horizontal="center" vertical="center"/>
    </xf>
    <xf numFmtId="0" fontId="56" fillId="0" borderId="0" xfId="32" quotePrefix="1" applyFont="1" applyAlignment="1">
      <alignment horizontal="left" vertical="center"/>
    </xf>
    <xf numFmtId="192" fontId="56" fillId="0" borderId="0" xfId="32" quotePrefix="1" applyNumberFormat="1" applyFont="1" applyAlignment="1">
      <alignment horizontal="left" vertical="center"/>
    </xf>
    <xf numFmtId="192" fontId="29" fillId="0" borderId="3" xfId="32" applyNumberFormat="1" applyFont="1" applyBorder="1" applyAlignment="1">
      <alignment horizontal="center" vertical="center" wrapText="1"/>
    </xf>
    <xf numFmtId="192" fontId="29" fillId="0" borderId="16" xfId="32" applyNumberFormat="1" applyFont="1" applyBorder="1" applyAlignment="1">
      <alignment horizontal="center" vertical="center" wrapText="1"/>
    </xf>
    <xf numFmtId="192" fontId="29" fillId="0" borderId="4" xfId="32" applyNumberFormat="1" applyFont="1" applyBorder="1" applyAlignment="1">
      <alignment horizontal="center" vertical="center" wrapText="1"/>
    </xf>
    <xf numFmtId="192" fontId="29" fillId="0" borderId="11" xfId="32" applyNumberFormat="1" applyFont="1" applyBorder="1" applyAlignment="1">
      <alignment horizontal="center" vertical="center" wrapText="1"/>
    </xf>
    <xf numFmtId="192" fontId="29" fillId="0" borderId="2" xfId="32" applyNumberFormat="1" applyFont="1" applyBorder="1" applyAlignment="1">
      <alignment horizontal="center" vertical="center" wrapText="1"/>
    </xf>
    <xf numFmtId="192" fontId="29" fillId="0" borderId="12" xfId="32" applyNumberFormat="1" applyFont="1" applyBorder="1" applyAlignment="1">
      <alignment horizontal="center" vertical="center" wrapText="1"/>
    </xf>
    <xf numFmtId="0" fontId="28" fillId="0" borderId="2" xfId="26" applyFont="1" applyBorder="1" applyAlignment="1">
      <alignment horizontal="right" vertical="center"/>
    </xf>
    <xf numFmtId="0" fontId="28" fillId="0" borderId="2" xfId="26" applyFont="1" applyBorder="1" applyAlignment="1">
      <alignment horizontal="right"/>
    </xf>
    <xf numFmtId="0" fontId="29" fillId="0" borderId="7" xfId="32" applyFont="1" applyBorder="1" applyAlignment="1">
      <alignment horizontal="center" vertical="center"/>
    </xf>
    <xf numFmtId="187" fontId="32" fillId="0" borderId="7" xfId="1" quotePrefix="1" applyFont="1" applyBorder="1" applyAlignment="1">
      <alignment horizontal="center" vertical="center"/>
    </xf>
    <xf numFmtId="187" fontId="32" fillId="0" borderId="6" xfId="1" quotePrefix="1" applyFont="1" applyBorder="1" applyAlignment="1">
      <alignment horizontal="center" vertical="center"/>
    </xf>
    <xf numFmtId="187" fontId="70" fillId="0" borderId="0" xfId="1" quotePrefix="1" applyFont="1" applyAlignment="1" applyProtection="1">
      <alignment horizontal="left" vertical="center"/>
    </xf>
    <xf numFmtId="187" fontId="28" fillId="0" borderId="10" xfId="1" applyFont="1" applyBorder="1" applyAlignment="1">
      <alignment horizontal="center" vertical="center" wrapText="1"/>
    </xf>
    <xf numFmtId="187" fontId="28" fillId="0" borderId="14" xfId="1" applyFont="1" applyBorder="1" applyAlignment="1">
      <alignment horizontal="center" vertical="center" wrapText="1"/>
    </xf>
    <xf numFmtId="187" fontId="28" fillId="0" borderId="13" xfId="1" applyFont="1" applyBorder="1" applyAlignment="1">
      <alignment horizontal="center" vertical="center" wrapText="1"/>
    </xf>
    <xf numFmtId="187" fontId="31" fillId="0" borderId="7" xfId="1" applyFont="1" applyBorder="1" applyAlignment="1">
      <alignment horizontal="center" vertical="center"/>
    </xf>
    <xf numFmtId="187" fontId="31" fillId="0" borderId="5" xfId="1" applyFont="1" applyBorder="1" applyAlignment="1">
      <alignment horizontal="center" vertical="center"/>
    </xf>
    <xf numFmtId="187" fontId="31" fillId="0" borderId="6" xfId="1" applyFont="1" applyBorder="1" applyAlignment="1">
      <alignment horizontal="center" vertical="center"/>
    </xf>
    <xf numFmtId="187" fontId="29" fillId="0" borderId="3" xfId="1" quotePrefix="1" applyFont="1" applyBorder="1" applyAlignment="1" applyProtection="1">
      <alignment horizontal="center" vertical="center" wrapText="1"/>
    </xf>
    <xf numFmtId="187" fontId="29" fillId="0" borderId="4" xfId="1" quotePrefix="1" applyFont="1" applyBorder="1" applyAlignment="1" applyProtection="1">
      <alignment horizontal="center" vertical="center" wrapText="1"/>
    </xf>
    <xf numFmtId="187" fontId="29" fillId="0" borderId="11" xfId="1" quotePrefix="1" applyFont="1" applyBorder="1" applyAlignment="1" applyProtection="1">
      <alignment horizontal="center" vertical="center" wrapText="1"/>
    </xf>
    <xf numFmtId="187" fontId="29" fillId="0" borderId="12" xfId="1" quotePrefix="1" applyFont="1" applyBorder="1" applyAlignment="1" applyProtection="1">
      <alignment horizontal="center" vertical="center" wrapText="1"/>
    </xf>
    <xf numFmtId="187" fontId="29" fillId="0" borderId="3" xfId="1" applyFont="1" applyBorder="1" applyAlignment="1" applyProtection="1">
      <alignment horizontal="center" vertical="center" wrapText="1"/>
    </xf>
    <xf numFmtId="187" fontId="29" fillId="0" borderId="16" xfId="1" applyFont="1" applyBorder="1" applyAlignment="1" applyProtection="1">
      <alignment horizontal="center" vertical="center" wrapText="1"/>
    </xf>
    <xf numFmtId="187" fontId="29" fillId="0" borderId="4" xfId="1" applyFont="1" applyBorder="1" applyAlignment="1" applyProtection="1">
      <alignment horizontal="center" vertical="center" wrapText="1"/>
    </xf>
    <xf numFmtId="187" fontId="29" fillId="0" borderId="11" xfId="1" applyFont="1" applyBorder="1" applyAlignment="1" applyProtection="1">
      <alignment horizontal="center" vertical="center" wrapText="1"/>
    </xf>
    <xf numFmtId="187" fontId="29" fillId="0" borderId="2" xfId="1" applyFont="1" applyBorder="1" applyAlignment="1" applyProtection="1">
      <alignment horizontal="center" vertical="center" wrapText="1"/>
    </xf>
    <xf numFmtId="187" fontId="29" fillId="0" borderId="12" xfId="1" applyFont="1" applyBorder="1" applyAlignment="1" applyProtection="1">
      <alignment horizontal="center" vertical="center" wrapText="1"/>
    </xf>
    <xf numFmtId="187" fontId="28" fillId="0" borderId="2" xfId="1" applyFont="1" applyBorder="1" applyAlignment="1">
      <alignment horizontal="right"/>
    </xf>
    <xf numFmtId="187" fontId="31" fillId="0" borderId="7" xfId="1" applyFont="1" applyBorder="1" applyAlignment="1" applyProtection="1">
      <alignment horizontal="center" vertical="center" wrapText="1"/>
    </xf>
    <xf numFmtId="187" fontId="31" fillId="0" borderId="5" xfId="1" applyFont="1" applyBorder="1" applyAlignment="1" applyProtection="1">
      <alignment horizontal="center" vertical="center" wrapText="1"/>
    </xf>
    <xf numFmtId="187" fontId="31" fillId="0" borderId="6" xfId="1" applyFont="1" applyBorder="1" applyAlignment="1" applyProtection="1">
      <alignment horizontal="center" vertical="center" wrapText="1"/>
    </xf>
    <xf numFmtId="190" fontId="33" fillId="0" borderId="2" xfId="1" applyNumberFormat="1" applyFont="1" applyBorder="1" applyAlignment="1">
      <alignment horizontal="right" vertical="center"/>
    </xf>
    <xf numFmtId="187" fontId="33" fillId="0" borderId="2" xfId="1" applyFont="1" applyBorder="1" applyAlignment="1">
      <alignment horizontal="right" vertical="center"/>
    </xf>
    <xf numFmtId="190" fontId="37" fillId="0" borderId="1" xfId="1" applyNumberFormat="1" applyFont="1" applyBorder="1" applyAlignment="1">
      <alignment horizontal="center" vertical="center" wrapText="1"/>
    </xf>
    <xf numFmtId="187" fontId="37" fillId="0" borderId="1" xfId="1" applyFont="1" applyBorder="1" applyAlignment="1">
      <alignment horizontal="center" vertical="center" wrapText="1"/>
    </xf>
    <xf numFmtId="190" fontId="37" fillId="0" borderId="7" xfId="1" applyNumberFormat="1" applyFont="1" applyBorder="1" applyAlignment="1">
      <alignment horizontal="center" vertical="center" wrapText="1"/>
    </xf>
    <xf numFmtId="187" fontId="37" fillId="0" borderId="6" xfId="1" applyFont="1" applyBorder="1" applyAlignment="1">
      <alignment horizontal="center" vertical="center" wrapText="1"/>
    </xf>
    <xf numFmtId="187" fontId="37" fillId="0" borderId="5" xfId="1" applyFont="1" applyBorder="1" applyAlignment="1">
      <alignment horizontal="center" vertical="center" wrapText="1"/>
    </xf>
    <xf numFmtId="190" fontId="37" fillId="0" borderId="5" xfId="1" applyNumberFormat="1" applyFont="1" applyBorder="1" applyAlignment="1">
      <alignment horizontal="center" vertical="center" wrapText="1"/>
    </xf>
    <xf numFmtId="187" fontId="31" fillId="0" borderId="0" xfId="1" quotePrefix="1" applyFont="1" applyAlignment="1">
      <alignment horizontal="left" vertical="center"/>
    </xf>
    <xf numFmtId="190" fontId="31" fillId="0" borderId="0" xfId="1" quotePrefix="1" applyNumberFormat="1" applyFont="1" applyAlignment="1">
      <alignment horizontal="left" vertical="center"/>
    </xf>
    <xf numFmtId="187" fontId="33" fillId="0" borderId="0" xfId="1" applyFont="1" applyBorder="1" applyAlignment="1">
      <alignment horizontal="left" vertical="center"/>
    </xf>
    <xf numFmtId="190" fontId="33" fillId="0" borderId="0" xfId="1" applyNumberFormat="1" applyFont="1" applyBorder="1" applyAlignment="1">
      <alignment horizontal="left" vertical="center"/>
    </xf>
    <xf numFmtId="187" fontId="29" fillId="0" borderId="1" xfId="1" applyFont="1" applyBorder="1" applyAlignment="1">
      <alignment horizontal="center" vertical="center" wrapText="1"/>
    </xf>
    <xf numFmtId="0" fontId="35" fillId="0" borderId="10" xfId="5" applyFont="1" applyBorder="1" applyAlignment="1">
      <alignment horizontal="center" vertical="center" wrapText="1"/>
    </xf>
    <xf numFmtId="0" fontId="35" fillId="0" borderId="14" xfId="5" applyFont="1" applyBorder="1" applyAlignment="1">
      <alignment horizontal="center" vertical="center" wrapText="1"/>
    </xf>
    <xf numFmtId="0" fontId="35" fillId="3" borderId="10" xfId="5" applyFont="1" applyFill="1" applyBorder="1" applyAlignment="1">
      <alignment horizontal="center" vertical="center" wrapText="1"/>
    </xf>
    <xf numFmtId="0" fontId="35" fillId="3" borderId="14" xfId="5" applyFont="1" applyFill="1" applyBorder="1" applyAlignment="1">
      <alignment horizontal="center" vertical="center" wrapText="1"/>
    </xf>
    <xf numFmtId="0" fontId="31" fillId="0" borderId="0" xfId="0" quotePrefix="1" applyFont="1" applyAlignment="1">
      <alignment horizontal="left" vertical="center"/>
    </xf>
    <xf numFmtId="0" fontId="32" fillId="0" borderId="0" xfId="0" quotePrefix="1" applyFont="1" applyAlignment="1">
      <alignment horizontal="left"/>
    </xf>
    <xf numFmtId="0" fontId="35" fillId="0" borderId="14" xfId="5" applyFont="1" applyBorder="1" applyAlignment="1">
      <alignment horizontal="center" vertical="center"/>
    </xf>
    <xf numFmtId="0" fontId="35" fillId="0" borderId="7" xfId="5" applyFont="1" applyBorder="1" applyAlignment="1">
      <alignment horizontal="center" vertical="top"/>
    </xf>
    <xf numFmtId="0" fontId="35" fillId="0" borderId="5" xfId="5" applyFont="1" applyBorder="1" applyAlignment="1">
      <alignment horizontal="center" vertical="top"/>
    </xf>
    <xf numFmtId="0" fontId="35" fillId="0" borderId="6" xfId="5" applyFont="1" applyBorder="1" applyAlignment="1">
      <alignment horizontal="center" vertical="top"/>
    </xf>
    <xf numFmtId="0" fontId="35" fillId="0" borderId="7" xfId="5" applyFont="1" applyBorder="1" applyAlignment="1">
      <alignment horizontal="center" vertical="center" wrapText="1"/>
    </xf>
    <xf numFmtId="0" fontId="35" fillId="0" borderId="5" xfId="5" applyFont="1" applyBorder="1" applyAlignment="1">
      <alignment horizontal="center" vertical="center" wrapText="1"/>
    </xf>
    <xf numFmtId="0" fontId="35" fillId="0" borderId="6" xfId="5" applyFont="1" applyBorder="1" applyAlignment="1">
      <alignment horizontal="center" vertical="center" wrapText="1"/>
    </xf>
    <xf numFmtId="0" fontId="33" fillId="0" borderId="2" xfId="26" applyFont="1" applyBorder="1" applyAlignment="1">
      <alignment horizontal="right"/>
    </xf>
    <xf numFmtId="0" fontId="35" fillId="0" borderId="11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2" xfId="5" applyFont="1" applyBorder="1" applyAlignment="1">
      <alignment horizontal="center" vertical="center"/>
    </xf>
    <xf numFmtId="187" fontId="31" fillId="0" borderId="0" xfId="1" quotePrefix="1" applyFont="1" applyAlignment="1" applyProtection="1">
      <alignment horizontal="left" vertical="center"/>
    </xf>
    <xf numFmtId="187" fontId="33" fillId="0" borderId="2" xfId="1" applyFont="1" applyBorder="1" applyAlignment="1">
      <alignment horizontal="right"/>
    </xf>
    <xf numFmtId="187" fontId="53" fillId="0" borderId="1" xfId="1" applyFont="1" applyBorder="1" applyAlignment="1">
      <alignment horizontal="center" vertical="center"/>
    </xf>
    <xf numFmtId="187" fontId="53" fillId="3" borderId="10" xfId="1" applyFont="1" applyFill="1" applyBorder="1" applyAlignment="1">
      <alignment horizontal="center" vertical="center" wrapText="1"/>
    </xf>
    <xf numFmtId="187" fontId="53" fillId="3" borderId="13" xfId="1" applyFont="1" applyFill="1" applyBorder="1" applyAlignment="1">
      <alignment horizontal="center" vertical="center"/>
    </xf>
    <xf numFmtId="187" fontId="53" fillId="0" borderId="10" xfId="1" applyFont="1" applyBorder="1" applyAlignment="1">
      <alignment horizontal="center" vertical="center"/>
    </xf>
    <xf numFmtId="187" fontId="59" fillId="0" borderId="13" xfId="1" applyFont="1" applyBorder="1" applyAlignment="1">
      <alignment vertical="center"/>
    </xf>
    <xf numFmtId="187" fontId="53" fillId="3" borderId="13" xfId="1" applyFont="1" applyFill="1" applyBorder="1" applyAlignment="1">
      <alignment horizontal="center" vertical="center" wrapText="1"/>
    </xf>
    <xf numFmtId="187" fontId="29" fillId="0" borderId="3" xfId="1" applyFont="1" applyBorder="1" applyAlignment="1">
      <alignment horizontal="center" vertical="center" wrapText="1"/>
    </xf>
    <xf numFmtId="187" fontId="29" fillId="0" borderId="11" xfId="1" applyFont="1" applyBorder="1" applyAlignment="1">
      <alignment horizontal="center" vertical="center" wrapText="1"/>
    </xf>
    <xf numFmtId="187" fontId="35" fillId="0" borderId="1" xfId="1" applyFont="1" applyBorder="1" applyAlignment="1">
      <alignment horizontal="center"/>
    </xf>
    <xf numFmtId="187" fontId="35" fillId="3" borderId="10" xfId="1" applyFont="1" applyFill="1" applyBorder="1" applyAlignment="1">
      <alignment horizontal="center" vertical="center" wrapText="1"/>
    </xf>
    <xf numFmtId="187" fontId="35" fillId="3" borderId="13" xfId="1" applyFont="1" applyFill="1" applyBorder="1" applyAlignment="1">
      <alignment horizontal="center" vertical="center"/>
    </xf>
    <xf numFmtId="187" fontId="35" fillId="0" borderId="10" xfId="1" applyFont="1" applyBorder="1" applyAlignment="1">
      <alignment horizontal="center" vertical="center"/>
    </xf>
    <xf numFmtId="187" fontId="33" fillId="0" borderId="13" xfId="1" applyFont="1" applyBorder="1" applyAlignment="1">
      <alignment vertical="center"/>
    </xf>
    <xf numFmtId="187" fontId="35" fillId="3" borderId="13" xfId="1" applyFont="1" applyFill="1" applyBorder="1" applyAlignment="1">
      <alignment horizontal="center" vertical="center" wrapText="1"/>
    </xf>
    <xf numFmtId="187" fontId="35" fillId="0" borderId="3" xfId="1" applyFont="1" applyBorder="1" applyAlignment="1">
      <alignment horizontal="center" vertical="center" wrapText="1"/>
    </xf>
    <xf numFmtId="187" fontId="35" fillId="0" borderId="11" xfId="1" applyFont="1" applyBorder="1" applyAlignment="1">
      <alignment horizontal="center" vertical="center" wrapText="1"/>
    </xf>
    <xf numFmtId="0" fontId="31" fillId="0" borderId="0" xfId="26" quotePrefix="1" applyFont="1" applyAlignment="1">
      <alignment horizontal="left" vertical="center"/>
    </xf>
    <xf numFmtId="0" fontId="35" fillId="3" borderId="10" xfId="26" applyFont="1" applyFill="1" applyBorder="1" applyAlignment="1">
      <alignment horizontal="center" vertical="center" wrapText="1"/>
    </xf>
    <xf numFmtId="0" fontId="35" fillId="3" borderId="13" xfId="26" applyFont="1" applyFill="1" applyBorder="1" applyAlignment="1">
      <alignment horizontal="center" vertical="center" wrapText="1"/>
    </xf>
    <xf numFmtId="0" fontId="35" fillId="0" borderId="1" xfId="26" applyFont="1" applyBorder="1" applyAlignment="1">
      <alignment horizontal="center"/>
    </xf>
    <xf numFmtId="0" fontId="35" fillId="0" borderId="10" xfId="26" applyFont="1" applyBorder="1" applyAlignment="1">
      <alignment horizontal="center" vertical="center"/>
    </xf>
    <xf numFmtId="0" fontId="33" fillId="0" borderId="13" xfId="26" applyFont="1" applyBorder="1" applyAlignment="1">
      <alignment vertical="center"/>
    </xf>
    <xf numFmtId="190" fontId="35" fillId="3" borderId="10" xfId="1" applyNumberFormat="1" applyFont="1" applyFill="1" applyBorder="1" applyAlignment="1">
      <alignment horizontal="center" vertical="center" wrapText="1"/>
    </xf>
    <xf numFmtId="190" fontId="35" fillId="3" borderId="13" xfId="1" applyNumberFormat="1" applyFont="1" applyFill="1" applyBorder="1" applyAlignment="1">
      <alignment horizontal="center" vertical="center"/>
    </xf>
    <xf numFmtId="0" fontId="35" fillId="0" borderId="3" xfId="26" applyFont="1" applyBorder="1" applyAlignment="1">
      <alignment horizontal="center" vertical="center" wrapText="1"/>
    </xf>
    <xf numFmtId="0" fontId="35" fillId="0" borderId="4" xfId="26" applyFont="1" applyBorder="1" applyAlignment="1">
      <alignment horizontal="center" vertical="center" wrapText="1"/>
    </xf>
    <xf numFmtId="0" fontId="35" fillId="0" borderId="11" xfId="26" applyFont="1" applyBorder="1" applyAlignment="1">
      <alignment horizontal="center" vertical="center" wrapText="1"/>
    </xf>
    <xf numFmtId="0" fontId="35" fillId="0" borderId="12" xfId="26" applyFont="1" applyBorder="1" applyAlignment="1">
      <alignment horizontal="center" vertical="center" wrapText="1"/>
    </xf>
    <xf numFmtId="0" fontId="35" fillId="3" borderId="13" xfId="26" applyFont="1" applyFill="1" applyBorder="1" applyAlignment="1">
      <alignment horizontal="center" vertical="center"/>
    </xf>
    <xf numFmtId="0" fontId="35" fillId="0" borderId="7" xfId="26" applyFont="1" applyBorder="1" applyAlignment="1">
      <alignment horizontal="center"/>
    </xf>
    <xf numFmtId="0" fontId="35" fillId="0" borderId="5" xfId="26" applyFont="1" applyBorder="1" applyAlignment="1">
      <alignment horizontal="center"/>
    </xf>
    <xf numFmtId="0" fontId="35" fillId="0" borderId="6" xfId="26" applyFont="1" applyBorder="1" applyAlignment="1">
      <alignment horizontal="center"/>
    </xf>
    <xf numFmtId="0" fontId="35" fillId="0" borderId="13" xfId="26" applyFont="1" applyBorder="1" applyAlignment="1">
      <alignment horizontal="center" vertical="center"/>
    </xf>
    <xf numFmtId="0" fontId="31" fillId="0" borderId="0" xfId="0" quotePrefix="1" applyFont="1" applyAlignment="1">
      <alignment horizontal="left"/>
    </xf>
    <xf numFmtId="0" fontId="34" fillId="0" borderId="2" xfId="0" applyFont="1" applyBorder="1" applyAlignment="1">
      <alignment horizontal="right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3" borderId="4" xfId="0" quotePrefix="1" applyFont="1" applyFill="1" applyBorder="1" applyAlignment="1">
      <alignment horizontal="center" vertical="center" wrapText="1"/>
    </xf>
    <xf numFmtId="0" fontId="35" fillId="3" borderId="9" xfId="0" quotePrefix="1" applyFont="1" applyFill="1" applyBorder="1" applyAlignment="1">
      <alignment horizontal="center" vertical="center" wrapText="1"/>
    </xf>
    <xf numFmtId="0" fontId="35" fillId="3" borderId="12" xfId="0" quotePrefix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6" xfId="0" quotePrefix="1" applyFont="1" applyBorder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0" fontId="33" fillId="0" borderId="14" xfId="0" quotePrefix="1" applyFont="1" applyBorder="1" applyAlignment="1">
      <alignment horizontal="center" vertical="center" wrapText="1"/>
    </xf>
    <xf numFmtId="0" fontId="33" fillId="0" borderId="13" xfId="0" quotePrefix="1" applyFont="1" applyBorder="1" applyAlignment="1">
      <alignment horizontal="center" vertical="center" wrapText="1"/>
    </xf>
    <xf numFmtId="0" fontId="35" fillId="3" borderId="10" xfId="0" quotePrefix="1" applyFont="1" applyFill="1" applyBorder="1" applyAlignment="1">
      <alignment horizontal="center" vertical="center" wrapText="1"/>
    </xf>
    <xf numFmtId="0" fontId="35" fillId="3" borderId="13" xfId="0" quotePrefix="1" applyFont="1" applyFill="1" applyBorder="1" applyAlignment="1">
      <alignment horizontal="center" vertical="center" wrapText="1"/>
    </xf>
    <xf numFmtId="0" fontId="35" fillId="3" borderId="1" xfId="0" quotePrefix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right" vertical="center"/>
    </xf>
    <xf numFmtId="0" fontId="35" fillId="0" borderId="1" xfId="0" applyFont="1" applyBorder="1" applyAlignment="1">
      <alignment horizontal="center" vertical="center" wrapText="1"/>
    </xf>
    <xf numFmtId="0" fontId="110" fillId="0" borderId="0" xfId="26" quotePrefix="1" applyFont="1" applyAlignment="1">
      <alignment horizontal="left" vertical="center"/>
    </xf>
    <xf numFmtId="187" fontId="59" fillId="0" borderId="1" xfId="1" applyFont="1" applyBorder="1" applyAlignment="1" applyProtection="1">
      <alignment horizontal="center"/>
    </xf>
    <xf numFmtId="0" fontId="33" fillId="0" borderId="2" xfId="26" applyFont="1" applyBorder="1" applyAlignment="1">
      <alignment horizontal="right" vertical="center"/>
    </xf>
    <xf numFmtId="187" fontId="35" fillId="0" borderId="10" xfId="1" applyFont="1" applyBorder="1" applyAlignment="1" applyProtection="1">
      <alignment horizontal="center" vertical="center" wrapText="1"/>
    </xf>
    <xf numFmtId="187" fontId="35" fillId="0" borderId="14" xfId="1" applyFont="1" applyBorder="1" applyAlignment="1" applyProtection="1">
      <alignment horizontal="center" vertical="center"/>
    </xf>
    <xf numFmtId="187" fontId="35" fillId="0" borderId="13" xfId="1" applyFont="1" applyBorder="1" applyAlignment="1" applyProtection="1">
      <alignment horizontal="center" vertical="center"/>
    </xf>
    <xf numFmtId="187" fontId="35" fillId="0" borderId="7" xfId="1" applyFont="1" applyBorder="1" applyAlignment="1" applyProtection="1">
      <alignment horizontal="center" vertical="center"/>
    </xf>
    <xf numFmtId="187" fontId="35" fillId="0" borderId="5" xfId="1" applyFont="1" applyBorder="1" applyAlignment="1" applyProtection="1">
      <alignment horizontal="center" vertical="center"/>
    </xf>
    <xf numFmtId="187" fontId="35" fillId="0" borderId="14" xfId="1" applyFont="1" applyBorder="1" applyAlignment="1" applyProtection="1">
      <alignment horizontal="center" vertical="center" wrapText="1"/>
    </xf>
    <xf numFmtId="187" fontId="35" fillId="0" borderId="13" xfId="1" applyFont="1" applyBorder="1" applyAlignment="1" applyProtection="1">
      <alignment horizontal="center" vertical="center" wrapText="1"/>
    </xf>
    <xf numFmtId="187" fontId="35" fillId="0" borderId="6" xfId="1" applyFont="1" applyBorder="1" applyAlignment="1" applyProtection="1">
      <alignment horizontal="center" vertical="center"/>
    </xf>
    <xf numFmtId="0" fontId="35" fillId="0" borderId="8" xfId="26" applyFont="1" applyBorder="1" applyAlignment="1">
      <alignment horizontal="center" vertical="center" wrapText="1"/>
    </xf>
    <xf numFmtId="0" fontId="35" fillId="0" borderId="9" xfId="26" applyFont="1" applyBorder="1" applyAlignment="1">
      <alignment horizontal="center" vertical="center" wrapText="1"/>
    </xf>
    <xf numFmtId="0" fontId="35" fillId="0" borderId="7" xfId="26" applyFont="1" applyBorder="1" applyAlignment="1">
      <alignment horizontal="center" vertical="center" wrapText="1"/>
    </xf>
    <xf numFmtId="0" fontId="35" fillId="0" borderId="5" xfId="26" applyFont="1" applyBorder="1" applyAlignment="1">
      <alignment horizontal="center" vertical="center" wrapText="1"/>
    </xf>
    <xf numFmtId="0" fontId="35" fillId="3" borderId="9" xfId="26" applyFont="1" applyFill="1" applyBorder="1" applyAlignment="1">
      <alignment horizontal="center" vertical="center" wrapText="1"/>
    </xf>
    <xf numFmtId="0" fontId="35" fillId="3" borderId="12" xfId="26" applyFont="1" applyFill="1" applyBorder="1" applyAlignment="1">
      <alignment horizontal="center" vertical="center" wrapText="1"/>
    </xf>
    <xf numFmtId="0" fontId="35" fillId="0" borderId="10" xfId="26" quotePrefix="1" applyFont="1" applyBorder="1" applyAlignment="1">
      <alignment horizontal="center" vertical="center" wrapText="1"/>
    </xf>
    <xf numFmtId="0" fontId="35" fillId="0" borderId="13" xfId="26" quotePrefix="1" applyFont="1" applyBorder="1" applyAlignment="1">
      <alignment horizontal="center" vertical="center" wrapText="1"/>
    </xf>
    <xf numFmtId="0" fontId="39" fillId="0" borderId="0" xfId="3" applyFont="1" applyBorder="1" applyAlignment="1">
      <alignment horizontal="center" vertical="top"/>
    </xf>
    <xf numFmtId="0" fontId="45" fillId="0" borderId="2" xfId="0" applyFont="1" applyBorder="1" applyAlignment="1">
      <alignment horizontal="right"/>
    </xf>
    <xf numFmtId="49" fontId="39" fillId="0" borderId="1" xfId="3" applyNumberFormat="1" applyFont="1" applyBorder="1" applyAlignment="1">
      <alignment horizontal="center" vertical="center"/>
    </xf>
    <xf numFmtId="49" fontId="39" fillId="0" borderId="10" xfId="3" applyNumberFormat="1" applyFont="1" applyBorder="1" applyAlignment="1">
      <alignment horizontal="center" vertical="center"/>
    </xf>
    <xf numFmtId="0" fontId="39" fillId="0" borderId="1" xfId="26" applyFont="1" applyBorder="1" applyAlignment="1">
      <alignment horizontal="center"/>
    </xf>
    <xf numFmtId="0" fontId="39" fillId="0" borderId="10" xfId="26" applyFont="1" applyBorder="1" applyAlignment="1">
      <alignment horizontal="center" vertical="center" wrapText="1"/>
    </xf>
    <xf numFmtId="0" fontId="39" fillId="0" borderId="14" xfId="26" applyFont="1" applyBorder="1" applyAlignment="1">
      <alignment horizontal="center" vertical="center"/>
    </xf>
    <xf numFmtId="0" fontId="39" fillId="0" borderId="10" xfId="26" applyFont="1" applyBorder="1" applyAlignment="1">
      <alignment horizontal="center" vertical="center"/>
    </xf>
    <xf numFmtId="0" fontId="123" fillId="0" borderId="14" xfId="26" applyFont="1" applyBorder="1" applyAlignment="1">
      <alignment vertical="center"/>
    </xf>
    <xf numFmtId="0" fontId="39" fillId="0" borderId="14" xfId="26" applyFont="1" applyBorder="1" applyAlignment="1">
      <alignment horizontal="center" vertical="center" wrapText="1"/>
    </xf>
    <xf numFmtId="216" fontId="41" fillId="0" borderId="0" xfId="1" quotePrefix="1" applyNumberFormat="1" applyFont="1" applyAlignment="1" applyProtection="1">
      <alignment horizontal="left"/>
    </xf>
    <xf numFmtId="216" fontId="102" fillId="0" borderId="10" xfId="1" applyNumberFormat="1" applyFont="1" applyBorder="1" applyAlignment="1">
      <alignment horizontal="center" vertical="center" wrapText="1"/>
    </xf>
    <xf numFmtId="216" fontId="102" fillId="0" borderId="13" xfId="1" applyNumberFormat="1" applyFont="1" applyBorder="1" applyAlignment="1">
      <alignment horizontal="center" vertical="center"/>
    </xf>
    <xf numFmtId="216" fontId="102" fillId="0" borderId="10" xfId="1" applyNumberFormat="1" applyFont="1" applyBorder="1" applyAlignment="1">
      <alignment horizontal="center" vertical="center"/>
    </xf>
    <xf numFmtId="216" fontId="40" fillId="0" borderId="13" xfId="1" applyNumberFormat="1" applyFont="1" applyBorder="1" applyAlignment="1">
      <alignment vertical="center"/>
    </xf>
    <xf numFmtId="216" fontId="102" fillId="0" borderId="13" xfId="1" applyNumberFormat="1" applyFont="1" applyBorder="1" applyAlignment="1">
      <alignment horizontal="center" vertical="center" wrapText="1"/>
    </xf>
    <xf numFmtId="216" fontId="102" fillId="0" borderId="0" xfId="1" applyNumberFormat="1" applyFont="1" applyFill="1" applyBorder="1" applyAlignment="1">
      <alignment horizontal="center" vertical="top"/>
    </xf>
    <xf numFmtId="216" fontId="102" fillId="0" borderId="1" xfId="1" applyNumberFormat="1" applyFont="1" applyFill="1" applyBorder="1" applyAlignment="1">
      <alignment horizontal="center" vertical="center"/>
    </xf>
    <xf numFmtId="216" fontId="102" fillId="0" borderId="1" xfId="1" applyNumberFormat="1" applyFont="1" applyBorder="1" applyAlignment="1">
      <alignment horizontal="center" vertical="center"/>
    </xf>
    <xf numFmtId="216" fontId="45" fillId="0" borderId="2" xfId="1" applyNumberFormat="1" applyFont="1" applyBorder="1" applyAlignment="1">
      <alignment horizontal="right"/>
    </xf>
    <xf numFmtId="0" fontId="35" fillId="0" borderId="13" xfId="26" applyFont="1" applyBorder="1" applyAlignment="1">
      <alignment vertical="center"/>
    </xf>
    <xf numFmtId="0" fontId="35" fillId="0" borderId="10" xfId="26" applyFont="1" applyBorder="1" applyAlignment="1">
      <alignment horizontal="center" vertical="center" wrapText="1"/>
    </xf>
    <xf numFmtId="0" fontId="35" fillId="0" borderId="13" xfId="26" applyFont="1" applyBorder="1" applyAlignment="1">
      <alignment horizontal="center" vertical="center" wrapText="1"/>
    </xf>
    <xf numFmtId="49" fontId="35" fillId="0" borderId="1" xfId="3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right"/>
    </xf>
    <xf numFmtId="49" fontId="50" fillId="3" borderId="1" xfId="2" applyNumberFormat="1" applyFont="1" applyFill="1" applyBorder="1" applyAlignment="1" applyProtection="1">
      <alignment horizontal="center" vertical="center"/>
    </xf>
    <xf numFmtId="49" fontId="50" fillId="3" borderId="7" xfId="2" applyNumberFormat="1" applyFont="1" applyFill="1" applyBorder="1" applyAlignment="1" applyProtection="1">
      <alignment horizontal="center" vertical="center"/>
    </xf>
    <xf numFmtId="0" fontId="50" fillId="0" borderId="2" xfId="2" applyFont="1" applyFill="1" applyBorder="1" applyAlignment="1">
      <alignment horizontal="center" vertical="center" wrapText="1"/>
    </xf>
    <xf numFmtId="0" fontId="41" fillId="0" borderId="0" xfId="54" applyFont="1" applyAlignment="1">
      <alignment horizontal="left" vertical="center"/>
    </xf>
    <xf numFmtId="187" fontId="37" fillId="3" borderId="1" xfId="1" applyFont="1" applyFill="1" applyBorder="1" applyAlignment="1" applyProtection="1">
      <alignment horizontal="center" vertical="center" wrapText="1"/>
    </xf>
    <xf numFmtId="187" fontId="37" fillId="3" borderId="7" xfId="1" applyFont="1" applyFill="1" applyBorder="1" applyAlignment="1" applyProtection="1">
      <alignment horizontal="center" vertical="center" wrapText="1"/>
    </xf>
    <xf numFmtId="187" fontId="41" fillId="0" borderId="0" xfId="1" applyFont="1" applyAlignment="1" applyProtection="1">
      <alignment horizontal="left" vertical="center"/>
    </xf>
    <xf numFmtId="187" fontId="50" fillId="0" borderId="2" xfId="1" applyFont="1" applyFill="1" applyBorder="1" applyAlignment="1">
      <alignment horizontal="right" vertical="center" wrapText="1"/>
    </xf>
    <xf numFmtId="0" fontId="33" fillId="0" borderId="3" xfId="26" applyFont="1" applyBorder="1" applyAlignment="1">
      <alignment horizontal="center" vertical="center" wrapText="1"/>
    </xf>
    <xf numFmtId="0" fontId="33" fillId="0" borderId="4" xfId="26" applyFont="1" applyBorder="1" applyAlignment="1">
      <alignment horizontal="center" vertical="center" wrapText="1"/>
    </xf>
    <xf numFmtId="0" fontId="33" fillId="0" borderId="11" xfId="26" applyFont="1" applyBorder="1" applyAlignment="1">
      <alignment horizontal="center" vertical="center" wrapText="1"/>
    </xf>
    <xf numFmtId="0" fontId="33" fillId="0" borderId="12" xfId="26" applyFont="1" applyBorder="1" applyAlignment="1">
      <alignment horizontal="center" vertical="center" wrapText="1"/>
    </xf>
    <xf numFmtId="0" fontId="33" fillId="0" borderId="10" xfId="26" applyFont="1" applyBorder="1" applyAlignment="1">
      <alignment horizontal="center" vertical="center" wrapText="1"/>
    </xf>
    <xf numFmtId="0" fontId="33" fillId="0" borderId="13" xfId="26" applyFont="1" applyBorder="1" applyAlignment="1">
      <alignment horizontal="center" vertical="center" wrapText="1"/>
    </xf>
    <xf numFmtId="187" fontId="37" fillId="3" borderId="3" xfId="1" applyFont="1" applyFill="1" applyBorder="1" applyAlignment="1">
      <alignment horizontal="center" vertical="center" wrapText="1"/>
    </xf>
    <xf numFmtId="187" fontId="37" fillId="3" borderId="4" xfId="1" applyFont="1" applyFill="1" applyBorder="1" applyAlignment="1">
      <alignment horizontal="center" vertical="center" wrapText="1"/>
    </xf>
    <xf numFmtId="187" fontId="37" fillId="3" borderId="8" xfId="1" applyFont="1" applyFill="1" applyBorder="1" applyAlignment="1">
      <alignment horizontal="center" vertical="center" wrapText="1"/>
    </xf>
    <xf numFmtId="187" fontId="37" fillId="3" borderId="9" xfId="1" applyFont="1" applyFill="1" applyBorder="1" applyAlignment="1">
      <alignment horizontal="center" vertical="center" wrapText="1"/>
    </xf>
    <xf numFmtId="187" fontId="37" fillId="3" borderId="10" xfId="1" applyFont="1" applyFill="1" applyBorder="1" applyAlignment="1">
      <alignment horizontal="center" vertical="center" wrapText="1"/>
    </xf>
    <xf numFmtId="187" fontId="37" fillId="3" borderId="14" xfId="1" applyFont="1" applyFill="1" applyBorder="1" applyAlignment="1">
      <alignment horizontal="center" vertical="center" wrapText="1"/>
    </xf>
    <xf numFmtId="187" fontId="37" fillId="3" borderId="13" xfId="1" applyFont="1" applyFill="1" applyBorder="1" applyAlignment="1">
      <alignment horizontal="center" vertical="center" wrapText="1"/>
    </xf>
    <xf numFmtId="0" fontId="34" fillId="4" borderId="16" xfId="26" applyFont="1" applyFill="1" applyBorder="1" applyAlignment="1">
      <alignment horizontal="left"/>
    </xf>
    <xf numFmtId="0" fontId="37" fillId="0" borderId="3" xfId="26" applyFont="1" applyBorder="1" applyAlignment="1">
      <alignment horizontal="center" vertical="center" wrapText="1"/>
    </xf>
    <xf numFmtId="0" fontId="37" fillId="0" borderId="4" xfId="26" applyFont="1" applyBorder="1" applyAlignment="1">
      <alignment horizontal="center" vertical="center" wrapText="1"/>
    </xf>
    <xf numFmtId="0" fontId="37" fillId="0" borderId="11" xfId="26" applyFont="1" applyBorder="1" applyAlignment="1">
      <alignment horizontal="center" vertical="center" wrapText="1"/>
    </xf>
    <xf numFmtId="0" fontId="37" fillId="0" borderId="12" xfId="26" applyFont="1" applyBorder="1" applyAlignment="1">
      <alignment horizontal="center" vertical="center" wrapText="1"/>
    </xf>
    <xf numFmtId="0" fontId="37" fillId="0" borderId="10" xfId="26" applyFont="1" applyBorder="1" applyAlignment="1">
      <alignment horizontal="center" vertical="center" wrapText="1"/>
    </xf>
    <xf numFmtId="0" fontId="37" fillId="0" borderId="13" xfId="26" applyFont="1" applyBorder="1" applyAlignment="1">
      <alignment horizontal="center" vertical="center" wrapText="1"/>
    </xf>
    <xf numFmtId="0" fontId="29" fillId="0" borderId="0" xfId="26" quotePrefix="1" applyFont="1" applyAlignment="1">
      <alignment horizontal="left" vertical="center"/>
    </xf>
    <xf numFmtId="0" fontId="37" fillId="0" borderId="0" xfId="26" quotePrefix="1" applyFont="1" applyAlignment="1">
      <alignment horizontal="left" vertical="center"/>
    </xf>
    <xf numFmtId="0" fontId="53" fillId="0" borderId="3" xfId="26" applyFont="1" applyBorder="1" applyAlignment="1">
      <alignment horizontal="center" vertical="center" wrapText="1"/>
    </xf>
    <xf numFmtId="0" fontId="53" fillId="0" borderId="4" xfId="26" applyFont="1" applyBorder="1" applyAlignment="1">
      <alignment horizontal="center" vertical="center" wrapText="1"/>
    </xf>
    <xf numFmtId="0" fontId="53" fillId="0" borderId="11" xfId="26" applyFont="1" applyBorder="1" applyAlignment="1">
      <alignment horizontal="center" vertical="center" wrapText="1"/>
    </xf>
    <xf numFmtId="0" fontId="53" fillId="0" borderId="12" xfId="26" applyFont="1" applyBorder="1" applyAlignment="1">
      <alignment horizontal="center" vertical="center" wrapText="1"/>
    </xf>
    <xf numFmtId="0" fontId="53" fillId="0" borderId="10" xfId="26" applyFont="1" applyBorder="1" applyAlignment="1">
      <alignment horizontal="center" vertical="center" wrapText="1"/>
    </xf>
    <xf numFmtId="0" fontId="53" fillId="0" borderId="13" xfId="26" applyFont="1" applyBorder="1" applyAlignment="1">
      <alignment horizontal="center" vertical="center" wrapText="1"/>
    </xf>
    <xf numFmtId="0" fontId="37" fillId="0" borderId="0" xfId="36" applyFont="1" applyAlignment="1">
      <alignment horizontal="center" vertical="center"/>
    </xf>
    <xf numFmtId="0" fontId="29" fillId="0" borderId="0" xfId="36" applyFont="1" applyAlignment="1">
      <alignment horizontal="left" vertical="center"/>
    </xf>
    <xf numFmtId="0" fontId="29" fillId="0" borderId="2" xfId="36" applyFont="1" applyBorder="1" applyAlignment="1">
      <alignment horizontal="left"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49" fontId="35" fillId="3" borderId="7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>
      <alignment horizontal="left" vertical="center"/>
    </xf>
    <xf numFmtId="0" fontId="37" fillId="0" borderId="0" xfId="2" applyFont="1" applyFill="1" applyAlignment="1">
      <alignment horizontal="left" vertical="center"/>
    </xf>
    <xf numFmtId="0" fontId="35" fillId="0" borderId="2" xfId="2" applyFont="1" applyFill="1" applyBorder="1" applyAlignment="1">
      <alignment horizontal="center" vertical="center" wrapText="1"/>
    </xf>
    <xf numFmtId="0" fontId="35" fillId="0" borderId="2" xfId="3" applyFont="1" applyBorder="1" applyAlignment="1">
      <alignment horizontal="center" vertical="center" wrapText="1"/>
    </xf>
    <xf numFmtId="0" fontId="41" fillId="4" borderId="0" xfId="54" applyFont="1" applyFill="1" applyAlignment="1">
      <alignment horizontal="left"/>
    </xf>
    <xf numFmtId="0" fontId="42" fillId="4" borderId="0" xfId="54" applyFont="1" applyFill="1" applyAlignment="1">
      <alignment horizontal="left"/>
    </xf>
    <xf numFmtId="0" fontId="50" fillId="4" borderId="0" xfId="2" applyFont="1" applyFill="1" applyBorder="1" applyAlignment="1">
      <alignment horizontal="center" vertical="center"/>
    </xf>
    <xf numFmtId="49" fontId="50" fillId="4" borderId="1" xfId="2" applyNumberFormat="1" applyFont="1" applyFill="1" applyBorder="1" applyAlignment="1" applyProtection="1">
      <alignment horizontal="center" vertical="center"/>
    </xf>
    <xf numFmtId="222" fontId="33" fillId="4" borderId="1" xfId="1" applyNumberFormat="1" applyFont="1" applyFill="1" applyBorder="1" applyAlignment="1" applyProtection="1">
      <alignment vertical="center"/>
    </xf>
    <xf numFmtId="222" fontId="35" fillId="4" borderId="1" xfId="1" applyNumberFormat="1" applyFont="1" applyFill="1" applyBorder="1" applyAlignment="1" applyProtection="1">
      <alignment vertical="center"/>
    </xf>
    <xf numFmtId="222" fontId="33" fillId="4" borderId="1" xfId="1" applyNumberFormat="1" applyFont="1" applyFill="1" applyBorder="1" applyAlignment="1" applyProtection="1">
      <alignment vertical="center" wrapText="1"/>
    </xf>
    <xf numFmtId="187" fontId="33" fillId="4" borderId="1" xfId="1" applyFont="1" applyFill="1" applyBorder="1" applyAlignment="1" applyProtection="1">
      <alignment vertical="center"/>
    </xf>
    <xf numFmtId="187" fontId="45" fillId="4" borderId="1" xfId="1" applyFont="1" applyFill="1" applyBorder="1" applyAlignment="1" applyProtection="1">
      <alignment vertical="center"/>
    </xf>
    <xf numFmtId="187" fontId="35" fillId="4" borderId="1" xfId="1" applyFont="1" applyFill="1" applyBorder="1" applyAlignment="1" applyProtection="1">
      <alignment vertical="center"/>
    </xf>
    <xf numFmtId="187" fontId="35" fillId="4" borderId="13" xfId="1" applyFont="1" applyFill="1" applyBorder="1" applyAlignment="1" applyProtection="1">
      <alignment vertical="center"/>
    </xf>
    <xf numFmtId="187" fontId="89" fillId="4" borderId="1" xfId="1" applyFont="1" applyFill="1" applyBorder="1" applyAlignment="1" applyProtection="1">
      <alignment vertical="center"/>
    </xf>
    <xf numFmtId="0" fontId="49" fillId="4" borderId="0" xfId="2" applyFont="1" applyFill="1" applyBorder="1" applyAlignment="1">
      <alignment horizontal="center" vertical="top"/>
    </xf>
    <xf numFmtId="0" fontId="60" fillId="5" borderId="1" xfId="6" applyFont="1" applyFill="1" applyBorder="1" applyAlignment="1">
      <alignment vertical="center"/>
    </xf>
    <xf numFmtId="187" fontId="50" fillId="5" borderId="1" xfId="1" applyFont="1" applyFill="1" applyBorder="1" applyAlignment="1" applyProtection="1">
      <alignment vertical="center"/>
    </xf>
    <xf numFmtId="187" fontId="130" fillId="5" borderId="1" xfId="1" applyFont="1" applyFill="1" applyBorder="1" applyAlignment="1" applyProtection="1">
      <alignment vertical="center"/>
    </xf>
    <xf numFmtId="187" fontId="60" fillId="5" borderId="1" xfId="1" applyFont="1" applyFill="1" applyBorder="1" applyAlignment="1">
      <alignment horizontal="right" vertical="center"/>
    </xf>
    <xf numFmtId="43" fontId="60" fillId="5" borderId="1" xfId="6" applyNumberFormat="1" applyFont="1" applyFill="1" applyBorder="1" applyAlignment="1">
      <alignment vertical="center"/>
    </xf>
    <xf numFmtId="0" fontId="126" fillId="5" borderId="0" xfId="2" applyFont="1" applyFill="1" applyAlignment="1">
      <alignment vertical="top"/>
    </xf>
    <xf numFmtId="0" fontId="126" fillId="5" borderId="0" xfId="2" applyFont="1" applyFill="1" applyBorder="1" applyAlignment="1">
      <alignment vertical="top"/>
    </xf>
    <xf numFmtId="187" fontId="50" fillId="4" borderId="1" xfId="1" applyFont="1" applyFill="1" applyBorder="1" applyAlignment="1" applyProtection="1">
      <alignment vertical="center"/>
    </xf>
    <xf numFmtId="220" fontId="50" fillId="4" borderId="1" xfId="1" applyNumberFormat="1" applyFont="1" applyFill="1" applyBorder="1" applyAlignment="1" applyProtection="1">
      <alignment vertical="center" wrapText="1"/>
    </xf>
    <xf numFmtId="0" fontId="49" fillId="4" borderId="0" xfId="2" applyFont="1" applyFill="1" applyAlignment="1">
      <alignment horizontal="center" vertical="top"/>
    </xf>
    <xf numFmtId="187" fontId="49" fillId="4" borderId="0" xfId="1" applyFont="1" applyFill="1" applyAlignment="1">
      <alignment horizontal="center" vertical="top"/>
    </xf>
    <xf numFmtId="43" fontId="49" fillId="4" borderId="0" xfId="2" applyNumberFormat="1" applyFont="1" applyFill="1" applyAlignment="1">
      <alignment horizontal="center" vertical="top"/>
    </xf>
  </cellXfs>
  <cellStyles count="55">
    <cellStyle name="Change A&amp;ll" xfId="30" xr:uid="{00000000-0005-0000-0000-000000000000}"/>
    <cellStyle name="Comma" xfId="1" builtinId="3"/>
    <cellStyle name="Comma 2" xfId="28" xr:uid="{00000000-0005-0000-0000-000002000000}"/>
    <cellStyle name="Comma 2 2" xfId="42" xr:uid="{4C48E771-8E43-44F8-BB0F-02F2435836FE}"/>
    <cellStyle name="Comma 3" xfId="29" xr:uid="{00000000-0005-0000-0000-000003000000}"/>
    <cellStyle name="Comma 3 2" xfId="49" xr:uid="{5A727A13-AC6C-4105-A1F5-B474A674E925}"/>
    <cellStyle name="Comma 4" xfId="33" xr:uid="{00000000-0005-0000-0000-000004000000}"/>
    <cellStyle name="Comma 4 2" xfId="45" xr:uid="{F64D7EA4-1433-4444-A3CD-423AADF325F7}"/>
    <cellStyle name="Comma 5" xfId="31" xr:uid="{00000000-0005-0000-0000-000005000000}"/>
    <cellStyle name="Comma 5 2" xfId="41" xr:uid="{22A2A683-0C59-4244-BC01-175DEED14D7D}"/>
    <cellStyle name="Comma_Annual1999" xfId="35" xr:uid="{00000000-0005-0000-0000-000006000000}"/>
    <cellStyle name="Index Number" xfId="4" xr:uid="{00000000-0005-0000-0000-000007000000}"/>
    <cellStyle name="Integer" xfId="9" xr:uid="{00000000-0005-0000-0000-000008000000}"/>
    <cellStyle name="Normal" xfId="0" builtinId="0"/>
    <cellStyle name="Normal 10" xfId="24" xr:uid="{00000000-0005-0000-0000-00000A000000}"/>
    <cellStyle name="Normal 10 2" xfId="46" xr:uid="{787318D6-6EDD-4587-B4BD-4F6DDA7763AC}"/>
    <cellStyle name="Normal 11" xfId="26" xr:uid="{00000000-0005-0000-0000-00000B000000}"/>
    <cellStyle name="Normal 11 2" xfId="44" xr:uid="{8E734E52-B54B-4CDA-A1FC-2BD4453A3C1F}"/>
    <cellStyle name="Normal 12" xfId="32" xr:uid="{00000000-0005-0000-0000-00000C000000}"/>
    <cellStyle name="Normal 12 2" xfId="37" xr:uid="{711626A1-D3BC-4108-BE1D-BCF3C5803774}"/>
    <cellStyle name="Normal 13" xfId="36" xr:uid="{00000000-0005-0000-0000-00000D000000}"/>
    <cellStyle name="Normal 14" xfId="52" xr:uid="{CAF841BA-C0B6-4C0A-95D9-11B0AB5957E4}"/>
    <cellStyle name="Normal 17" xfId="51" xr:uid="{916F3492-A897-42DD-84B7-BB37952EE485}"/>
    <cellStyle name="Normal 2" xfId="10" xr:uid="{00000000-0005-0000-0000-00000E000000}"/>
    <cellStyle name="Normal 2 2" xfId="11" xr:uid="{00000000-0005-0000-0000-00000F000000}"/>
    <cellStyle name="Normal 3" xfId="12" xr:uid="{00000000-0005-0000-0000-000010000000}"/>
    <cellStyle name="Normal 3 2" xfId="13" xr:uid="{00000000-0005-0000-0000-000011000000}"/>
    <cellStyle name="Normal 3 2 2" xfId="14" xr:uid="{00000000-0005-0000-0000-000012000000}"/>
    <cellStyle name="Normal 3 3" xfId="15" xr:uid="{00000000-0005-0000-0000-000013000000}"/>
    <cellStyle name="Normal 4" xfId="5" xr:uid="{00000000-0005-0000-0000-000014000000}"/>
    <cellStyle name="Normal 5" xfId="16" xr:uid="{00000000-0005-0000-0000-000015000000}"/>
    <cellStyle name="Normal 5 2" xfId="17" xr:uid="{00000000-0005-0000-0000-000016000000}"/>
    <cellStyle name="Normal 5 2 2" xfId="40" xr:uid="{69ABB34A-D4C4-4401-BDAF-F4D87557ABFE}"/>
    <cellStyle name="Normal 5 3" xfId="39" xr:uid="{B97512A8-81BA-409A-A3A5-3AE83ADE7876}"/>
    <cellStyle name="Normal 6" xfId="18" xr:uid="{00000000-0005-0000-0000-000017000000}"/>
    <cellStyle name="Normal 7" xfId="19" xr:uid="{00000000-0005-0000-0000-000018000000}"/>
    <cellStyle name="Normal 7 2" xfId="48" xr:uid="{8DFFA3FF-B9EA-4D84-B600-A2262CE6267D}"/>
    <cellStyle name="Normal 8" xfId="20" xr:uid="{00000000-0005-0000-0000-000019000000}"/>
    <cellStyle name="Normal 9" xfId="21" xr:uid="{00000000-0005-0000-0000-00001A000000}"/>
    <cellStyle name="Normal 9 2" xfId="50" xr:uid="{CD68B115-E6DB-4ABD-BBBA-C2E90068A067}"/>
    <cellStyle name="Normal_Annual1999" xfId="34" xr:uid="{00000000-0005-0000-0000-00001B000000}"/>
    <cellStyle name="Normal_cover-new" xfId="25" xr:uid="{00000000-0005-0000-0000-00001C000000}"/>
    <cellStyle name="Normal_Information-new" xfId="27" xr:uid="{00000000-0005-0000-0000-00001D000000}"/>
    <cellStyle name="Normal_Sheet1" xfId="22" xr:uid="{00000000-0005-0000-0000-00001E000000}"/>
    <cellStyle name="Normal_T16-22ch4-new" xfId="54" xr:uid="{8D9A94B7-EE48-405F-8A5F-3B552E9EFD9C}"/>
    <cellStyle name="Normal_แบบรายงานประจำเดือน-ชีวิต" xfId="3" xr:uid="{00000000-0005-0000-0000-000020000000}"/>
    <cellStyle name="Normal_แบบรายงานประจำปี-ชีวิต" xfId="8" xr:uid="{00000000-0005-0000-0000-000021000000}"/>
    <cellStyle name="Normal_แบบรายงานประจำปี-ชีวิต-N" xfId="6" xr:uid="{00000000-0005-0000-0000-000022000000}"/>
    <cellStyle name="Normal_แบบรายงานประจำปี-วินาศภัย" xfId="7" xr:uid="{00000000-0005-0000-0000-000023000000}"/>
    <cellStyle name="Number 1" xfId="23" xr:uid="{00000000-0005-0000-0000-000024000000}"/>
    <cellStyle name="Percent 2" xfId="47" xr:uid="{71B002BE-73E4-42DB-BE47-2F5D8521F0D5}"/>
    <cellStyle name="Percent 3" xfId="38" xr:uid="{03EF37E6-7771-4F5F-BA8F-2C27651F38DE}"/>
    <cellStyle name="เครื่องหมายจุลภาค_Anaual Report" xfId="43" xr:uid="{412B6FD9-D367-44B0-BDD1-BADB40E5871C}"/>
    <cellStyle name="ปกติ_LHA 010920" xfId="53" xr:uid="{FC5AB15F-000A-4AF4-9203-F62213B09981}"/>
    <cellStyle name="ปกติ_PCAadjust" xfId="2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9-4B33-942B-6BD21199C455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9-4B33-942B-6BD21199C455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9-4B33-942B-6BD21199C455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9-4B33-942B-6BD21199C4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9-4B33-942B-6BD21199C455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9-4B33-942B-6BD21199C455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9-4B33-942B-6BD21199C455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9-4B33-942B-6BD21199C4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99-4B33-942B-6BD21199C455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99-4B33-942B-6BD21199C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400" b="0" i="0" u="none" strike="noStrike" baseline="0">
                    <a:solidFill>
                      <a:srgbClr val="000000"/>
                    </a:solidFill>
                    <a:latin typeface="AngsanaUPC"/>
                    <a:ea typeface="AngsanaUPC"/>
                    <a:cs typeface="AngsanaUPC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A-3299-4B33-942B-6BD21199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98048"/>
        <c:axId val="118499584"/>
      </c:lineChart>
      <c:catAx>
        <c:axId val="11849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th-TH"/>
          </a:p>
        </c:txPr>
        <c:crossAx val="11849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th-TH"/>
          </a:p>
        </c:txPr>
        <c:crossAx val="118498048"/>
        <c:crosses val="autoZero"/>
        <c:crossBetween val="midCat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ngsanaUPC"/>
          <a:ea typeface="AngsanaUPC"/>
          <a:cs typeface="Angsan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Ordinary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0EA9-4032-AECB-3242740C343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0EA9-4032-AECB-3242740C3439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0EA9-4032-AECB-3242740C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3136"/>
        <c:axId val="118546816"/>
      </c:lineChart>
      <c:catAx>
        <c:axId val="9868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1854681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8546816"/>
        <c:scaling>
          <c:orientation val="minMax"/>
          <c:max val="96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98683136"/>
        <c:crosses val="autoZero"/>
        <c:crossBetween val="midCat"/>
        <c:majorUnit val="4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Industrial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CAC4-414A-85AA-EDA9AEFBAAB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CAC4-414A-85AA-EDA9AEFBAAB1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CAC4-414A-85AA-EDA9AEFB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0416"/>
        <c:axId val="120462336"/>
      </c:lineChart>
      <c:catAx>
        <c:axId val="12046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62336"/>
        <c:crossesAt val="82"/>
        <c:auto val="0"/>
        <c:lblAlgn val="ctr"/>
        <c:lblOffset val="100"/>
        <c:tickLblSkip val="1"/>
        <c:tickMarkSkip val="1"/>
        <c:noMultiLvlLbl val="0"/>
      </c:catAx>
      <c:valAx>
        <c:axId val="120462336"/>
        <c:scaling>
          <c:orientation val="minMax"/>
          <c:max val="91"/>
          <c:min val="8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60416"/>
        <c:crosses val="autoZero"/>
        <c:crossBetween val="midCat"/>
        <c:majorUnit val="2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Group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47FD-4DCF-91C9-5F9180F013C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47FD-4DCF-91C9-5F9180F013C0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47FD-4DCF-91C9-5F9180F0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128"/>
        <c:axId val="120498048"/>
      </c:lineChart>
      <c:catAx>
        <c:axId val="1204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98048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20498048"/>
        <c:scaling>
          <c:orientation val="minMax"/>
          <c:max val="10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96128"/>
        <c:crosses val="autoZero"/>
        <c:crossBetween val="midCat"/>
        <c:majorUnit val="5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451907</xdr:colOff>
      <xdr:row>11</xdr:row>
      <xdr:rowOff>9525</xdr:rowOff>
    </xdr:from>
    <xdr:to>
      <xdr:col>8</xdr:col>
      <xdr:colOff>383116</xdr:colOff>
      <xdr:row>20</xdr:row>
      <xdr:rowOff>66675</xdr:rowOff>
    </xdr:to>
    <xdr:pic>
      <xdr:nvPicPr>
        <xdr:cNvPr id="2" name="Picture 10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9324" y="4962525"/>
          <a:ext cx="3413125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142875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441324</xdr:colOff>
      <xdr:row>3</xdr:row>
      <xdr:rowOff>334442</xdr:rowOff>
    </xdr:from>
    <xdr:to>
      <xdr:col>10</xdr:col>
      <xdr:colOff>203199</xdr:colOff>
      <xdr:row>4</xdr:row>
      <xdr:rowOff>162992</xdr:rowOff>
    </xdr:to>
    <xdr:sp macro="" textlink="">
      <xdr:nvSpPr>
        <xdr:cNvPr id="7" name="WordArt 8" descr="Paper b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3299" y="1439342"/>
          <a:ext cx="4819650" cy="914400"/>
        </a:xfrm>
        <a:prstGeom prst="rect">
          <a:avLst/>
        </a:prstGeom>
      </xdr:spPr>
      <xdr:txBody>
        <a:bodyPr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/>
          <a:r>
            <a:rPr lang="th-TH" sz="5400" b="1" kern="10" spc="0">
              <a:ln w="9525">
                <a:solidFill>
                  <a:srgbClr val="008000"/>
                </a:solidFill>
                <a:round/>
                <a:headEnd/>
                <a:tailEnd/>
              </a:ln>
              <a:solidFill>
                <a:schemeClr val="accent2">
                  <a:lumMod val="50000"/>
                </a:schemeClr>
              </a:solidFill>
              <a:effectLst>
                <a:outerShdw dist="563972" dir="14049741" sx="125000" sy="125000" algn="tl" rotWithShape="0">
                  <a:srgbClr val="C7DFD3">
                    <a:alpha val="80000"/>
                  </a:srgbClr>
                </a:outerShdw>
              </a:effectLst>
              <a:latin typeface="Times New Roman"/>
            </a:rPr>
            <a:t>รายงานสถิติธุรกิจประกันชีวิต</a:t>
          </a:r>
          <a:endParaRPr lang="en-US" sz="5400" b="1" kern="10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chemeClr val="accent2">
                <a:lumMod val="50000"/>
              </a:schemeClr>
            </a:solidFill>
            <a:effectLst>
              <a:outerShdw dist="563972" dir="14049741" sx="125000" sy="125000" algn="tl" rotWithShape="0">
                <a:srgbClr val="C7DFD3">
                  <a:alpha val="80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0</xdr:row>
      <xdr:rowOff>304800</xdr:rowOff>
    </xdr:from>
    <xdr:to>
      <xdr:col>1</xdr:col>
      <xdr:colOff>219075</xdr:colOff>
      <xdr:row>23</xdr:row>
      <xdr:rowOff>200025</xdr:rowOff>
    </xdr:to>
    <xdr:sp macro="" textlink="">
      <xdr:nvSpPr>
        <xdr:cNvPr id="8" name="WordArt 9" descr="San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090988" y="4529138"/>
          <a:ext cx="9096375" cy="64770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n-US" sz="3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Times New Roman"/>
              <a:cs typeface="Times New Roman"/>
            </a:rPr>
            <a:t>Life Insurance Annual Statistic Report</a:t>
          </a:r>
        </a:p>
      </xdr:txBody>
    </xdr:sp>
    <xdr:clientData/>
  </xdr:twoCellAnchor>
  <xdr:twoCellAnchor>
    <xdr:from>
      <xdr:col>2</xdr:col>
      <xdr:colOff>119591</xdr:colOff>
      <xdr:row>5</xdr:row>
      <xdr:rowOff>59262</xdr:rowOff>
    </xdr:from>
    <xdr:to>
      <xdr:col>10</xdr:col>
      <xdr:colOff>74083</xdr:colOff>
      <xdr:row>8</xdr:row>
      <xdr:rowOff>127000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14424" y="2895595"/>
          <a:ext cx="3933826" cy="1168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ประจำปี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 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25</a:t>
          </a: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66</a:t>
          </a:r>
          <a:endParaRPr lang="en-US" sz="4500" b="1" i="0" strike="noStrike">
            <a:solidFill>
              <a:schemeClr val="tx1">
                <a:lumMod val="75000"/>
                <a:lumOff val="25000"/>
              </a:schemeClr>
            </a:solidFill>
            <a:latin typeface="Arabic Transparen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21167</xdr:colOff>
      <xdr:row>8</xdr:row>
      <xdr:rowOff>158753</xdr:rowOff>
    </xdr:from>
    <xdr:to>
      <xdr:col>11</xdr:col>
      <xdr:colOff>285751</xdr:colOff>
      <xdr:row>11</xdr:row>
      <xdr:rowOff>311157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583142" y="4102103"/>
          <a:ext cx="5884334" cy="1181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Annual Report 20</a:t>
          </a:r>
          <a:r>
            <a:rPr lang="th-TH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23</a:t>
          </a:r>
          <a:endParaRPr lang="en-US" sz="4000" b="1" i="0" strike="noStrike">
            <a:solidFill>
              <a:schemeClr val="tx1">
                <a:lumMod val="75000"/>
                <a:lumOff val="25000"/>
              </a:schemeClr>
            </a:solidFill>
            <a:latin typeface="Andalus" pitchFamily="18" charset="-78"/>
            <a:cs typeface="Andalus" pitchFamily="18" charset="-7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0.02589</cdr:x>
      <cdr:y>0.28562</cdr:y>
    </cdr:from>
    <cdr:to>
      <cdr:x>1</cdr:x>
      <cdr:y>1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D6E043A5-6772-4A0B-BD74-5A93F0A5497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43" y="477580"/>
          <a:ext cx="714436" cy="523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4572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CordiaUPC"/>
              <a:cs typeface="CordiaUPC"/>
            </a:rPr>
            <a:t>Month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rapuk\Desktop\ANNUAL%20REPORT%20TEMPLAT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mkwan\OIC%20Returns\&#3619;&#3634;&#3618;&#3591;&#3634;&#3609;&#3611;&#3619;&#3632;&#3592;&#3635;&#3611;&#3637;\&#3619;&#3634;&#3618;&#3591;&#3634;&#3609;&#3611;&#3619;&#3632;&#3592;&#3635;&#3611;&#3637;%202558\Template_New\Template_New\excel%20template%20-%20&#3623;&#3636;&#3609;&#3634;&#3624;&#3616;&#3633;&#3618;\annual_return_nonlife_NEW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BusinessData-TLAA\&#3619;&#3634;&#3618;&#3591;&#3634;&#3609;&#3626;&#3606;&#3636;&#3605;&#3636;&#3608;&#3640;&#3619;&#3585;&#3636;&#3592;%20&#3619;&#3634;&#3618;&#3611;&#3637;\&#3619;&#3634;&#3618;&#3591;&#3634;&#3609;&#3626;&#3606;&#3636;&#3605;&#3636;&#3608;&#3640;&#3619;&#3585;&#3636;&#3592;&#3619;&#3634;&#3618;&#3611;&#3637;%202566\New%20Template%20Annual%20Report%202023.xlsx" TargetMode="External"/><Relationship Id="rId1" Type="http://schemas.openxmlformats.org/officeDocument/2006/relationships/externalLinkPath" Target="New%20Template%20Annual%20Re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ช1210"/>
      <sheetName val="ช1220"/>
      <sheetName val="ช1300"/>
      <sheetName val="ช1400"/>
      <sheetName val="ช1500"/>
      <sheetName val="ช1700"/>
      <sheetName val="ช1800"/>
      <sheetName val="ช2100"/>
      <sheetName val="ช2101"/>
      <sheetName val="ช2300"/>
      <sheetName val="ช2310"/>
      <sheetName val="ช2320"/>
      <sheetName val="ช2330"/>
      <sheetName val="ช2340"/>
      <sheetName val="ช2350"/>
      <sheetName val="ช2360"/>
      <sheetName val="ช2370"/>
      <sheetName val="ช2400"/>
      <sheetName val="ช2510"/>
      <sheetName val="ช2520"/>
      <sheetName val="ช2600"/>
      <sheetName val="ช3100"/>
      <sheetName val="ช3200"/>
      <sheetName val="ช3300"/>
      <sheetName val="ช3302"/>
      <sheetName val="ช3303"/>
      <sheetName val="ช3305"/>
      <sheetName val="ช3306"/>
      <sheetName val="ช3307"/>
      <sheetName val="ช3308"/>
      <sheetName val="ช3309"/>
      <sheetName val="ช3310"/>
      <sheetName val="ช3520"/>
      <sheetName val="ช3521"/>
      <sheetName val="ช3522"/>
      <sheetName val="ช3530"/>
      <sheetName val="ช3540"/>
      <sheetName val="ช3570"/>
      <sheetName val="ช3580"/>
      <sheetName val="ช3610"/>
      <sheetName val="ช3620"/>
      <sheetName val="ช3630"/>
      <sheetName val="ช3690"/>
      <sheetName val="ช3710"/>
      <sheetName val="ช4100"/>
      <sheetName val="ช4210"/>
      <sheetName val="ช5100"/>
      <sheetName val="ช5200"/>
      <sheetName val="ช5300"/>
      <sheetName val="ช5900"/>
      <sheetName val="ช6200"/>
      <sheetName val="ช6300"/>
      <sheetName val="ช6301"/>
      <sheetName val="ช6302"/>
      <sheetName val="ช6900"/>
      <sheetName val="DropDown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1.N.0.0.0</v>
          </cell>
        </row>
      </sheetData>
      <sheetData sheetId="6"/>
      <sheetData sheetId="7"/>
      <sheetData sheetId="8"/>
      <sheetData sheetId="9">
        <row r="14">
          <cell r="P1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K18">
            <v>0</v>
          </cell>
        </row>
      </sheetData>
      <sheetData sheetId="21">
        <row r="45">
          <cell r="J45">
            <v>0</v>
          </cell>
        </row>
      </sheetData>
      <sheetData sheetId="22">
        <row r="19">
          <cell r="E19">
            <v>0</v>
          </cell>
        </row>
      </sheetData>
      <sheetData sheetId="23"/>
      <sheetData sheetId="24">
        <row r="10">
          <cell r="A10" t="str">
            <v>1.1.N.0.0</v>
          </cell>
        </row>
      </sheetData>
      <sheetData sheetId="25">
        <row r="10">
          <cell r="A10" t="str">
            <v>1.1.N.0.0</v>
          </cell>
        </row>
      </sheetData>
      <sheetData sheetId="26">
        <row r="10">
          <cell r="A10" t="str">
            <v>1.1.N.0.0</v>
          </cell>
        </row>
      </sheetData>
      <sheetData sheetId="27">
        <row r="10">
          <cell r="A10" t="str">
            <v>1.N.0.0.0</v>
          </cell>
        </row>
      </sheetData>
      <sheetData sheetId="28">
        <row r="10">
          <cell r="A10" t="str">
            <v>1.N.0.0.0</v>
          </cell>
        </row>
      </sheetData>
      <sheetData sheetId="29">
        <row r="10">
          <cell r="A10" t="str">
            <v>1.N.0.0.0</v>
          </cell>
        </row>
      </sheetData>
      <sheetData sheetId="30">
        <row r="10">
          <cell r="A10" t="str">
            <v>1.N.0.0.0</v>
          </cell>
        </row>
      </sheetData>
      <sheetData sheetId="31">
        <row r="10">
          <cell r="A10"/>
        </row>
      </sheetData>
      <sheetData sheetId="32">
        <row r="14">
          <cell r="F14">
            <v>0</v>
          </cell>
        </row>
      </sheetData>
      <sheetData sheetId="33"/>
      <sheetData sheetId="34"/>
      <sheetData sheetId="35">
        <row r="10">
          <cell r="A10" t="str">
            <v>1.N.0.0.0</v>
          </cell>
        </row>
      </sheetData>
      <sheetData sheetId="36">
        <row r="10">
          <cell r="A10" t="str">
            <v>1.N.0.0.0</v>
          </cell>
        </row>
      </sheetData>
      <sheetData sheetId="37">
        <row r="10">
          <cell r="A10" t="str">
            <v>1.1.N.0.0</v>
          </cell>
        </row>
      </sheetData>
      <sheetData sheetId="38">
        <row r="10">
          <cell r="A10" t="str">
            <v>5.0.0.0.0</v>
          </cell>
        </row>
      </sheetData>
      <sheetData sheetId="39">
        <row r="10">
          <cell r="A10" t="str">
            <v>1.N.0.0.0</v>
          </cell>
        </row>
      </sheetData>
      <sheetData sheetId="40">
        <row r="10">
          <cell r="A10" t="str">
            <v>1.N.0.0.0</v>
          </cell>
        </row>
      </sheetData>
      <sheetData sheetId="41">
        <row r="10">
          <cell r="A10"/>
        </row>
      </sheetData>
      <sheetData sheetId="42">
        <row r="10">
          <cell r="A10"/>
        </row>
      </sheetData>
      <sheetData sheetId="43">
        <row r="10">
          <cell r="A10" t="str">
            <v>1.0.0.0.0</v>
          </cell>
        </row>
      </sheetData>
      <sheetData sheetId="44">
        <row r="10">
          <cell r="A10" t="str">
            <v>1.N.0.0.0</v>
          </cell>
        </row>
      </sheetData>
      <sheetData sheetId="45"/>
      <sheetData sheetId="46">
        <row r="10">
          <cell r="A10" t="str">
            <v>1.N.0.0.0</v>
          </cell>
        </row>
      </sheetData>
      <sheetData sheetId="47">
        <row r="10">
          <cell r="A10" t="str">
            <v>1.1.N.0.0</v>
          </cell>
        </row>
      </sheetData>
      <sheetData sheetId="48">
        <row r="10">
          <cell r="A10" t="str">
            <v>1.N.0.0.0</v>
          </cell>
        </row>
      </sheetData>
      <sheetData sheetId="49">
        <row r="27">
          <cell r="H27">
            <v>0</v>
          </cell>
        </row>
      </sheetData>
      <sheetData sheetId="50"/>
      <sheetData sheetId="51"/>
      <sheetData sheetId="52"/>
      <sheetData sheetId="53"/>
      <sheetData sheetId="54"/>
      <sheetData sheetId="55">
        <row r="2">
          <cell r="A2" t="str">
            <v>[1.N.0.0.0] Fixed Income Fund</v>
          </cell>
          <cell r="B2" t="str">
            <v>[1.1.N.0.0] รัฐบาล, ธปท.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C2" t="str">
            <v>[1.1.N.0.0]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D2" t="str">
            <v>[1.N.0.0.0] รัฐวิสาหกิจไทย รวมถึงองค์กรที่จัดตั้งโดยกฎหมายพิเศษ โดยมีกระทรวงการคลังค้ำประกัน ในสกุลเงินบาท</v>
          </cell>
          <cell r="E2" t="str">
            <v>[1.1.N.0.0]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2" t="str">
            <v>[1.N.0.0.0] หลักทรัพย์ในประเทศ</v>
          </cell>
          <cell r="G2" t="str">
            <v>[1.N.0.0.0] หุ้นสามัญ</v>
          </cell>
          <cell r="H2" t="str">
            <v>[1.N.0.0.0] ระยะยาว (ระยะเวลาตามสัญญา &gt; 1 ปี)</v>
          </cell>
          <cell r="I2" t="str">
            <v>[1.N.0.0.0] ปัจจุบันและเกินกำหนดชำระไม่เกิน 3 เดือน</v>
          </cell>
          <cell r="J2" t="str">
            <v>[1.1.N.0.0] เงินให้กู้ยืมแก่พนักงานและตัวแทน ปัจจุบันและเกินกำหนดชำระไม่เกิน 3 เดือน</v>
          </cell>
          <cell r="K2" t="str">
            <v>[1.N.0.0.0] ปัจจุบันและเกินกำหนดชำระไม่เกิน 3 เดือน</v>
          </cell>
          <cell r="L2" t="str">
            <v>[2.1.1.N.0] ในประเทศ - ออมทรัพย์ - เงินฝากสถาบันการเงินประเภทไม่กำหนดระยะเวลาการจ่ายคืน</v>
          </cell>
          <cell r="N2" t="str">
            <v>[1.N.0.0.0] ในประเทศ</v>
          </cell>
          <cell r="O2" t="str">
            <v>[1.1.N.0.0] ในประเทศ - เงินค้างรับจากบริษัทประกันภัยต่อ</v>
          </cell>
          <cell r="P2" t="str">
            <v>[1.N.0.0.0] อสังหาริมทรัพย์ดำเนินงาน</v>
          </cell>
          <cell r="Q2" t="str">
            <v>[1.1.N.0.0] ได้มาจากการชำระหนี้-หลุดจำนอง - อสังหาริมทรัพย์รอการขาย</v>
          </cell>
          <cell r="R2" t="str">
            <v>[1.N.0.0.0] ยานพาหนะ (แยกเป็นรายคัน)</v>
          </cell>
          <cell r="T2" t="str">
            <v>[1.N.0.0.0] เงินเบิกเกินบัญชี</v>
          </cell>
          <cell r="U2" t="str">
            <v>[1.N.0.0.0] ธุรกรรมยืมหลักทรัพย์</v>
          </cell>
          <cell r="V2" t="str">
            <v>[1.N.0.0.0] ธุรกรรมซื้อหลักทรัพย์</v>
          </cell>
        </row>
        <row r="3">
          <cell r="A3" t="str">
            <v>[2.N.0.0.0] Equity Fund</v>
          </cell>
          <cell r="B3" t="str">
            <v>[1.2.N.0.0] รัฐบาล ธนาคารกลางต่างประเทศ โดยมีกระทรวงการคลังค้ำประกัน ในสกุลเงินบาท</v>
          </cell>
          <cell r="C3" t="str">
            <v>[1.2.N.0.0] รัฐบาล, ธนาคารกลางต่างประเทศ โดยมีกระทรวงการคลังค้ำประกัน ในสกุลเงินบาทหรือสกุลเงินของประเทศที่ออก</v>
          </cell>
          <cell r="D3" t="str">
            <v>[2.1.N.0.0] ระยะยาว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3" t="str">
            <v>[1.2.N.0.0]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3" t="str">
            <v>[2.N.0.0.0] หลักทรัพย์ต่างประเทศ</v>
          </cell>
          <cell r="G3" t="str">
            <v>[2.N.0.0.0] หุ้นกู้</v>
          </cell>
          <cell r="H3" t="str">
            <v>[2.N.0.0.0] ระยะสั้น (ระยะเวลาตามสัญญา &lt;= 1 ปี)</v>
          </cell>
          <cell r="I3" t="str">
            <v>[2.N.0.0.0] เกินกำหนดชำระมากกว่า 3 เดือน แต่ไม่เกิน 6 เดือน</v>
          </cell>
          <cell r="J3" t="str">
            <v>[1.2.N.0.0] เงินให้กู้ยืมแก่พนักงานและตัวแทน เกินกำหนดชำระมากกว่า 3 เดือน แต่ไม่เกิน 6 เดือน</v>
          </cell>
          <cell r="K3" t="str">
            <v>[2.N.0.0.0] เกินกำหนดชำระมากกว่า 3 เดือน แต่ไม่เกิน 6 เดือน</v>
          </cell>
          <cell r="L3" t="str">
            <v>[2.1.2.N.0] ต่างประเทศ - ออมทรัพย์ - เงินฝากสถาบันการเงินประเภทไม่กำหนดระยะเวลาการจ่ายคืน</v>
          </cell>
          <cell r="N3" t="str">
            <v>[2.N.0.0.0] ต่างประเทศ</v>
          </cell>
          <cell r="O3" t="str">
            <v>[1.2.N.0.0] ต่างประเทศ - เงินค้างรับจากบริษัทประกันภัยต่อ</v>
          </cell>
          <cell r="P3" t="str">
            <v>[2.N.0.0.0] อสังหาริมทรัพย์เพื่อการลงทุน</v>
          </cell>
          <cell r="Q3" t="str">
            <v>[1.2.N.0.0]  อสังหาริมทรัพย์อื่นๆ - อสังหาริมทรัพย์รอการขาย</v>
          </cell>
          <cell r="R3" t="str">
            <v>[2.N.0.0.0] เครื่องใช้สำนักงาน (แยกเป็นแต่ละประเภท)</v>
          </cell>
          <cell r="T3" t="str">
            <v>[2.N.0.0.0] เงินกู้ยืมอื่นๆ</v>
          </cell>
          <cell r="U3" t="str">
            <v>[2.N.0.0.0] ธุรกรรมให้ยืมหลักทรัพย์</v>
          </cell>
          <cell r="V3" t="str">
            <v>[2.N.0.0.0] ธุรกรรมขายหลักทรัพย์</v>
          </cell>
        </row>
        <row r="4">
          <cell r="A4" t="str">
            <v>[3.N.0.0.0] Mixed Fund</v>
          </cell>
          <cell r="B4" t="str">
            <v xml:space="preserve"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 </v>
          </cell>
          <cell r="C4" t="str">
            <v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4" t="str">
            <v>[2.2.N.0.0] ระยะสั้น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4" t="str">
            <v>[2.1.N.0.0]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4" t="str">
            <v>[3.N.0.0.0] หน่วยลงทุน</v>
          </cell>
          <cell r="I4" t="str">
            <v>[3.N.0.0.0] เกินกำหนดชำระมากกว่า 6 เดือน แต่ไม่เกิน 12 เดือน</v>
          </cell>
          <cell r="J4" t="str">
            <v>[1.3.N.0.0] เงินให้กู้ยืมแก่พนักงานและตัวแทน เกินกำหนดชำระมากกว่า 6 เดือน แต่ไม่เกิน 12 เดือน</v>
          </cell>
          <cell r="K4" t="str">
            <v>[3.N.0.0.0] เกินกำหนดชำระมากกว่า 6 เดือน แต่ไม่เกิน 12 เดือน</v>
          </cell>
          <cell r="L4" t="str">
            <v>[2.2.1.N.0] ในประเทศ - กระแสรายวัน - เงินฝากสถาบันการเงินประเภทไม่กำหนดระยะเวลาการจ่ายคืน</v>
          </cell>
          <cell r="O4" t="str">
            <v>[2.1.N.0.0] ในประเทศ - เงินค้างจ่ายแก่บริษัทประกันภัยต่อ</v>
          </cell>
          <cell r="Q4" t="str">
            <v>[2.N.0.0.0] อสังหาริมทรัพย์เพื่อการลงทุน</v>
          </cell>
          <cell r="R4" t="str">
            <v>[3.N.0.0.0] เครื่องสมองกล (แยกเป็นแต่ละประเภท)</v>
          </cell>
        </row>
        <row r="5">
          <cell r="A5" t="str">
            <v>[4.N.0.0.0] Commodity Fund</v>
          </cell>
          <cell r="B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C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5" t="str">
            <v>[3.N.0.0.0] สกุลเงินบาท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5" t="str">
            <v>[2.2.N.0.0]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5" t="str">
            <v>[4.N.0.0.0] อื่นๆ</v>
          </cell>
          <cell r="I5" t="str">
            <v>[4.N.0.0.0] เกินกำหนดชำระ 12 เดือนขึ้นไป</v>
          </cell>
          <cell r="J5" t="str">
            <v>[1.4.N.0.0] เงินให้กู้ยืมแก่พนักงานและตัวแทน เกินกำหนดชำระ 12 เดือนขึ้นไป</v>
          </cell>
          <cell r="K5" t="str">
            <v>[4.N.0.0.0] เกินกำหนดชำระ 12 เดือนขึ้นไป</v>
          </cell>
          <cell r="L5" t="str">
            <v>[2.2.2.N.0] ต่างประเทศ - กระแสรายวัน - เงินฝากสถาบันการเงินประเภทไม่กำหนดระยะเวลาการจ่ายคืน</v>
          </cell>
          <cell r="O5" t="str">
            <v>[2.2.N.0.0] ต่างประเทศ - เงินค้างจ่ายแก่บริษัทประกันภัยต่อ</v>
          </cell>
        </row>
        <row r="6">
          <cell r="A6" t="str">
            <v>[5.N.0.0.0] Property Fund</v>
          </cell>
          <cell r="B6" t="str">
            <v xml:space="preserve">[2.2.1.N.0] ระยะยาว - สกุลเงินต่างประเทศ - รัฐบาล, ธนาคารกลางต่างประเทศ โดยมีกระทรวงการคลังค้ำประกัน </v>
          </cell>
          <cell r="C6" t="str">
            <v>[2.2.1.N.0] ระยะยาว - รัฐบาล, ธนาคารกลางต่างประเทศ โดยมีกระทรวงการคลังค้ำประกัน ในสกุลเงินต่างประเทศ</v>
          </cell>
          <cell r="D6" t="str">
            <v>[4.1.N.0.0] ระยะยาว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6" t="str">
            <v>[3.1.N.0.0] เงินลงทุนในบริษัทในประเทศ - เงินลงทุนในบริษัทย่อยและบริษัทร่วม (ยกเว้นเงินลงทุนตาม 4)</v>
          </cell>
          <cell r="J6" t="str">
            <v>[2.1.N.0.0] เงินให้กู้ยืมแก่บุคคลอื่น ปัจจุบันและเกินกำหนดชำระไม่เกิน 3 เดือน</v>
          </cell>
          <cell r="L6" t="str">
            <v>[3.1.N.0.0] ในประเทศ - เงินฝากสถาบันการเงินประเภทจ่ายคืนเมื่อสิ้นกำหนดระยะเวลา</v>
          </cell>
        </row>
        <row r="7">
          <cell r="A7" t="str">
            <v>[6.N.0.0.0] Other Fund</v>
          </cell>
          <cell r="B7" t="str">
            <v>[2.2.2.N.0] ระยะสั้น - สกุลเงินต่างประเทศ - รัฐบาล, ธนาคารกลางต่างประเทศ โดยมีกระทรวงการคลังค้ำประกัน</v>
          </cell>
          <cell r="C7" t="str">
            <v xml:space="preserve">[2.2.2.N.0] ระยะสั้น - รัฐบาล, ธนาคารกลางต่างประเทศ โดยมีกระทรวงการคลังค้ำประกัน ในสกุลเงินต่างประเทศ </v>
          </cell>
          <cell r="D7" t="str">
            <v>[4.2.N.0.0] ระยะสั้น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7" t="str">
            <v>[3.2.N.0.0]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  <cell r="J7" t="str">
            <v>[2.2.N.0.0] เงินให้กู้ยืมแก่บุคคลอื่น เกินกำหนดชำระมากกว่า 3 เดือน แต่ไม่เกิน 6 เดือน</v>
          </cell>
          <cell r="L7" t="str">
            <v>[3.2.N.0.0] ต่างประเทศ - เงินฝากสถาบันการเงินประเภทจ่ายคืนเมื่อสิ้นกำหนดระยะเวลา</v>
          </cell>
        </row>
        <row r="8">
          <cell r="B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C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D8" t="str">
            <v>[5.1.N.0.0] ระยะยาว - รัฐวิสาหกิจต่างประเทศ (ในสกุลเงินตราใด ๆ)</v>
          </cell>
          <cell r="E8" t="str">
            <v>[4.N.0.0.0]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  <cell r="J8" t="str">
            <v>[2.3.N.0.0] เงินให้กู้ยืมแก่บุคคลอื่น เกินกำหนดชำระมากกว่า 6 เดือน แต่ไม่เกิน 12 เดือน</v>
          </cell>
          <cell r="L8" t="str">
            <v>[4.1.N.0.0] ในประเทศ - บัตรเงินฝากสถาบันการเงิน</v>
          </cell>
        </row>
        <row r="9">
          <cell r="B9" t="str">
            <v>[4.1.N.0.0] ระยะยาว -รัฐวิสาหกิจ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9" t="str">
            <v>[4.1.N.0.0] ระยะยาว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9" t="str">
            <v>[5.2.N.0.0] ระยะสั้น - รัฐวิสาหกิจต่างประเทศ (ในสกุลเงินตราใด ๆ)</v>
          </cell>
          <cell r="E9" t="str">
            <v>[5.1.N.0.0] หุ้นทุนในประเทศ - หุ้นอื่น ๆ</v>
          </cell>
          <cell r="J9" t="str">
            <v>[2.4.N.0.0] เงินให้กู้ยืมแก่บุคคลอื่น เกินกำหนดชำระ 12 เดือนขึ้นไป</v>
          </cell>
          <cell r="L9" t="str">
            <v>[4.2.N.0.0] ต่างประเทศ - บัตรเงินฝากสถาบันการเงิน</v>
          </cell>
        </row>
        <row r="10">
          <cell r="B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10" t="str">
            <v>[6.1.N.0.0] ระยะยาว - ธนาคารเพื่อการพัฒนาซึ่งร่วมก่อตั้งโดยหลายประเทศ</v>
          </cell>
          <cell r="E10" t="str">
            <v>[5.2.N.0.0] หุ้นทุนต่างประเทศ - หุ้นอื่น ๆ</v>
          </cell>
        </row>
        <row r="11">
          <cell r="B11" t="str">
            <v>[5.1.N.0.0] ระยะยาว - รัฐวิสาหกิจต่างประเทศ (ในสกุลเงินตราใดๆ)</v>
          </cell>
          <cell r="C11" t="str">
            <v>[5.1.N.0.0] ระยะยาว - รัฐวิสาหกิจต่างประเทศ (ในสกุลเงินตราใดๆ)</v>
          </cell>
          <cell r="D11" t="str">
            <v>[6.2.N.0.0] ระยะสั้น - ธนาคารเพื่อการพัฒนาซึ่งร่วมก่อตั้งโดยหลายประเทศ</v>
          </cell>
        </row>
        <row r="12">
          <cell r="B12" t="str">
            <v>[5.2.N.0.0] ระยะสั้น - รัฐวิสาหกิจต่างประเทศ (ในสกุลเงินตราใดๆ)</v>
          </cell>
          <cell r="C12" t="str">
            <v>[5.2.N.0.0] ระยะสั้น - รัฐวิสาหกิจต่างประเทศ (ในสกุลเงินตราใดๆ)</v>
          </cell>
          <cell r="D12" t="str">
            <v>[7.1.N.0.0] ระยะยาว - สถาบันการเงิน / บริษัทหลักทรัพย์ / บริษัทประกันภัย</v>
          </cell>
        </row>
        <row r="13">
          <cell r="B13" t="str">
            <v>[6.1.N.0.0] ระยะยาว - อื่น ๆ</v>
          </cell>
          <cell r="C13" t="str">
            <v>[6.1.N.0.0] ระยะยาว - ธนาคารเพื่อการพัฒนาซึ่งร่วมก่อตั้งโดยหลายประเทศ</v>
          </cell>
          <cell r="D13" t="str">
            <v>[7.2.N.0.0] ระยะสั้น - สถาบันการเงิน / บริษัทหลักทรัพย์ / บริษัทประกันภัย</v>
          </cell>
        </row>
        <row r="14">
          <cell r="B14" t="str">
            <v>[6.2.N.0.0] ระยะสั้น - อื่น ๆ</v>
          </cell>
          <cell r="C14" t="str">
            <v>[6.2.N.0.0] ระยะสั้น - ธนาคารเพื่อการพัฒนาซึ่งร่วมก่อตั้งโดยหลายประเทศ</v>
          </cell>
          <cell r="D14" t="str">
            <v>[8.1.N.0.0] ระยะยาว - บริษัท</v>
          </cell>
        </row>
        <row r="15">
          <cell r="C15" t="str">
            <v>[7.1.N.0.0] ระยะยาว - สถาบันการเงิน / บริษัทหลักทรัพย์ / บริษัทประกันภัย</v>
          </cell>
          <cell r="D15" t="str">
            <v>[8.2.N.0.0] ระยะสั้น - บริษัท</v>
          </cell>
        </row>
        <row r="16">
          <cell r="C16" t="str">
            <v>[7.2.N.0.0] ระยะสั้น - สถาบันการเงิน / บริษัทหลักทรัพย์ / บริษัทประกันภัย</v>
          </cell>
          <cell r="D16" t="str">
            <v>[9.1.N.0.0] ระยะยาว - อื่น ๆ</v>
          </cell>
        </row>
        <row r="17">
          <cell r="C17" t="str">
            <v>[8.1.N.0.0] บริษัท - ระยะยาว</v>
          </cell>
          <cell r="D17" t="str">
            <v>[9.2.N.0.0] ระยะสั้น - อื่น ๆ</v>
          </cell>
        </row>
        <row r="18">
          <cell r="C18" t="str">
            <v>[8.2.N.0.0] บริษัท - ระยะสั้น</v>
          </cell>
        </row>
        <row r="19">
          <cell r="C19" t="str">
            <v>[9.1.N.0.0] อื่น ๆ - ระยะยาว</v>
          </cell>
        </row>
        <row r="20">
          <cell r="C20" t="str">
            <v>[9.2.N.0.0] อื่น ๆ - ระยะสั้น</v>
          </cell>
        </row>
      </sheetData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ว0100"/>
      <sheetName val="ว0101"/>
      <sheetName val="ว0200"/>
      <sheetName val="ว0210"/>
      <sheetName val="ว1210"/>
      <sheetName val="ว1220"/>
      <sheetName val="ว1300"/>
      <sheetName val="ว1400"/>
      <sheetName val="ว1500"/>
      <sheetName val="ว2100"/>
      <sheetName val="ว2300"/>
      <sheetName val="ว2310"/>
      <sheetName val="ว2320"/>
      <sheetName val="ว2321"/>
      <sheetName val="ว2322"/>
      <sheetName val="ว2330"/>
      <sheetName val="ว2331"/>
      <sheetName val="ว2332"/>
      <sheetName val="ว2340"/>
      <sheetName val="ว2341"/>
      <sheetName val="ว2342"/>
      <sheetName val="ว2343"/>
      <sheetName val="ว2344"/>
      <sheetName val="ว2345"/>
      <sheetName val="ว2346"/>
      <sheetName val="ว2347"/>
      <sheetName val="ว2400"/>
      <sheetName val="ว2520"/>
      <sheetName val="ว2600"/>
      <sheetName val="ว2610"/>
      <sheetName val="ว3100"/>
      <sheetName val="ว3200"/>
      <sheetName val="ว3300"/>
      <sheetName val="ว3302"/>
      <sheetName val="ว3302_1"/>
      <sheetName val="ว3303"/>
      <sheetName val="ว3303_1"/>
      <sheetName val="ว3305"/>
      <sheetName val="ว3305_1"/>
      <sheetName val="ว3306"/>
      <sheetName val="ว3306_1"/>
      <sheetName val="ว3307"/>
      <sheetName val="ว3307_1"/>
      <sheetName val="ว3308"/>
      <sheetName val="ว3308_1"/>
      <sheetName val="ว3309"/>
      <sheetName val="ว3309_1"/>
      <sheetName val="ว3310"/>
      <sheetName val="ว3310_1"/>
      <sheetName val="ว3520"/>
      <sheetName val="ว3521"/>
      <sheetName val="ว3521_1"/>
      <sheetName val="ว3522"/>
      <sheetName val="ว3522_1"/>
      <sheetName val="ว3530"/>
      <sheetName val="ว3530_1"/>
      <sheetName val="ว3540"/>
      <sheetName val="ว3540_1"/>
      <sheetName val="ว3570"/>
      <sheetName val="ว3570_1"/>
      <sheetName val="ว3580"/>
      <sheetName val="ว3580_1"/>
      <sheetName val="ว3610"/>
      <sheetName val="ว3610_1"/>
      <sheetName val="ว3620"/>
      <sheetName val="ว3620_1"/>
      <sheetName val="ว3690"/>
      <sheetName val="ว3690_1"/>
      <sheetName val="ว3710"/>
      <sheetName val="ว3710_1"/>
      <sheetName val="ว4100"/>
      <sheetName val="ว4100_1_o"/>
      <sheetName val="ว4200"/>
      <sheetName val="ว4200_1_o"/>
      <sheetName val="ว4100_1"/>
      <sheetName val="ว4210"/>
      <sheetName val="ว4210_1"/>
      <sheetName val="ว5100"/>
      <sheetName val="ว5100_1"/>
      <sheetName val="ว5200"/>
      <sheetName val="ว5200_1"/>
      <sheetName val="ว5300"/>
      <sheetName val="ว5300_1"/>
      <sheetName val="ว5900"/>
      <sheetName val="ว6300"/>
      <sheetName val="ว6300_1"/>
      <sheetName val="ว6301"/>
      <sheetName val="ว6301_1"/>
      <sheetName val="ว6302"/>
      <sheetName val="ว6302_1"/>
      <sheetName val="ว6900"/>
      <sheetName val="ว7002"/>
      <sheetName val="ว7002_1"/>
    </sheetNames>
    <sheetDataSet>
      <sheetData sheetId="0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7">
          <cell r="D27" t="str">
            <v>[1.2.N.0]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8">
          <cell r="D28" t="str">
            <v>[2.1.1.N] ระยะยาว (ระยะเวลาตามสัญญา &gt;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29">
          <cell r="D29" t="str">
            <v>[2.1.2.N] ระยะสั้น (ระยะเวลาตามสัญญา &lt;=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0">
          <cell r="D30" t="str">
            <v>[2.2.1.N] ระยะยาว (ระยะเวลาตามสัญญา &gt; 1 ปี) -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1">
          <cell r="D31" t="str">
            <v>[2.2.2.N] ระยะสั้น (ระยะเวลาตามสัญญา &lt;= 1 ปี) -รัฐบาล,ธนาคารกลางต่างประเทศ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2">
          <cell r="D32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33">
          <cell r="D33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4">
          <cell r="D34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5">
          <cell r="D35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36">
          <cell r="D36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37">
          <cell r="D37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38">
          <cell r="D38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39">
          <cell r="D39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40">
          <cell r="D40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41">
          <cell r="D41" t="str">
            <v>[8.1.N.0] ระยะยาว (ระยะเวลาตามสัญญา &gt; 1 ปี) - บริษัท</v>
          </cell>
        </row>
        <row r="42">
          <cell r="D42" t="str">
            <v>[8.2.N.0] ระยะสั้น (ระยะเวลาตามสัญญา &lt;= 1 ปี) - บริษัท</v>
          </cell>
        </row>
        <row r="43">
          <cell r="D43" t="str">
            <v>[9.1.N.0] ระยะยาว (ระยะเวลาตามสัญญา &gt; 1 ปี) - อื่นๆ</v>
          </cell>
        </row>
        <row r="44">
          <cell r="D44" t="str">
            <v>[9.2.N.0] ระยะสั้น (ระยะเวลาตามสัญญา &lt;= 1 ปี) - อื่นๆ</v>
          </cell>
        </row>
        <row r="47">
          <cell r="D47" t="str">
            <v>[1.1.N.0]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8">
          <cell r="D48" t="str">
            <v>[1.2.N.0]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9">
          <cell r="D49" t="str">
            <v>[2.1.N.0]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0">
          <cell r="D50" t="str">
            <v>[2.2.N.0]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1">
          <cell r="D51" t="str">
            <v>[3.1.N.0] เงินลงทุนในบริษัทในประเทศ - เงินลงทุนในบริษัทย่อยและบริษัทร่วม (ยกเว้นเงินลงทุนตาม 4)</v>
          </cell>
        </row>
        <row r="52">
          <cell r="D52" t="str">
            <v>[3.2.N.0]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</row>
        <row r="53">
          <cell r="D53" t="str">
            <v>[4.N.0.0]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</row>
        <row r="54">
          <cell r="D54" t="str">
            <v>[5.1.N.0] หุ้นทุนในประเทศ - หุ้นอื่นๆ</v>
          </cell>
        </row>
        <row r="55">
          <cell r="D55" t="str">
            <v>[5.2.N.0] หุ้นทุนต่างประเทศ - หุ้นอื่นๆ</v>
          </cell>
        </row>
        <row r="58">
          <cell r="D58" t="str">
            <v xml:space="preserve">[1.N.0.0] 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 </v>
          </cell>
        </row>
        <row r="59">
          <cell r="D59" t="str">
            <v xml:space="preserve">[2.1.N.0] ระยะยาว (ระยะเวลาตามสัญญา &gt;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0">
          <cell r="D60" t="str">
            <v xml:space="preserve">[2.2.N.0] ระยะสั้น (ระยะเวลาตามสัญญา &lt;=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1">
          <cell r="D61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62">
          <cell r="D62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3">
          <cell r="D63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4">
          <cell r="D64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65">
          <cell r="D65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66">
          <cell r="D66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67">
          <cell r="D67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68">
          <cell r="D68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69">
          <cell r="D69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70">
          <cell r="D70" t="str">
            <v>[8.1.N.0] ระยะยาว (ระยะเวลาตามสัญญา &gt; 1 ปี) - บริษัท</v>
          </cell>
        </row>
        <row r="71">
          <cell r="D71" t="str">
            <v>[8.2.N.0] ระยะสั้น (ระยะเวลาตามสัญญา &lt;= 1 ปี) - บริษัท</v>
          </cell>
        </row>
        <row r="72">
          <cell r="D72" t="str">
            <v>[9.1.N.0] ระยะยาว (ระยะเวลาตามสัญญา &gt; 1 ปี) - อื่นๆ</v>
          </cell>
        </row>
        <row r="73">
          <cell r="D73" t="str">
            <v>[9.2.N.0] ระยะสั้น (ระยะเวลาตามสัญญา &lt;= 1 ปี) - อื่นๆ</v>
          </cell>
        </row>
        <row r="76">
          <cell r="D76" t="str">
            <v>[1.N.0.0] หลักทรัพย์ในประเทศ</v>
          </cell>
        </row>
        <row r="77">
          <cell r="D77" t="str">
            <v>[2.N.0.0] หลักทรัพย์ต่างประเทศ</v>
          </cell>
        </row>
        <row r="80">
          <cell r="D80" t="str">
            <v>[1.N.0.0] หุ้นสามัญ</v>
          </cell>
        </row>
        <row r="81">
          <cell r="D81" t="str">
            <v>[2.N.0.0] หุ้นกู้</v>
          </cell>
        </row>
        <row r="82">
          <cell r="D82" t="str">
            <v>[3.N.0.0] หน่วยลงทุน</v>
          </cell>
        </row>
        <row r="83">
          <cell r="D83" t="str">
            <v>[4.N.0.0] อื่นๆ</v>
          </cell>
        </row>
        <row r="86">
          <cell r="D86" t="str">
            <v>[1.N.0.0] ระยะยาว (ระยะเวลาตามสัญญา &gt; 1 ปี)</v>
          </cell>
        </row>
        <row r="87">
          <cell r="D87" t="str">
            <v>[2.N.0.0] ระยะสั้น (ระยะเวลาตามสัญญา &lt;= 1 ปี)</v>
          </cell>
        </row>
        <row r="89">
          <cell r="D89" t="str">
            <v>[1.N.0.0] ปัจจุบันและเกินกำหนดชำระไม่เกิน 3 เดือน</v>
          </cell>
        </row>
        <row r="90">
          <cell r="D90" t="str">
            <v>[2.N.0.0] เกินกำหนดชำระมากกว่า 3 เดือน แต่ไม่เกิน 6 เดือน</v>
          </cell>
        </row>
        <row r="91">
          <cell r="D91" t="str">
            <v>[3.N.0.0] เกินกำหนดชำระมากกว่า 6 เดือน แต่ไม่เกิน 12 เดือน</v>
          </cell>
        </row>
        <row r="92">
          <cell r="D92" t="str">
            <v>[4.N.0.0] เกินกำหนดชำระ 12 เดือนขึ้นไป</v>
          </cell>
        </row>
        <row r="94">
          <cell r="D94" t="str">
            <v>[1.N.0.0] ปัจจุบันและเกินกำหนดชำระไม่เกิน 3 เดือน</v>
          </cell>
        </row>
        <row r="95">
          <cell r="D95" t="str">
            <v>[2.N.0.0] เกินกำหนดชำระมากกว่า 3 เดือน แต่ไม่เกิน 6 เดือน</v>
          </cell>
        </row>
        <row r="96">
          <cell r="D96" t="str">
            <v>[3.N.0.0] เกินกำหนดชำระมากกว่า 6 เดือน แต่ไม่เกิน 12 เดือน</v>
          </cell>
        </row>
        <row r="97">
          <cell r="D97" t="str">
            <v>[4.N.0.0] เกินกำหนดชำระ 12 เดือนขึ้นไป</v>
          </cell>
        </row>
        <row r="99">
          <cell r="D99" t="str">
            <v>[1.N.0.0] ปัจจุบันและเกินกำหนดชำระไม่เกิน 3 เดือน</v>
          </cell>
        </row>
        <row r="100">
          <cell r="D100" t="str">
            <v>[2.N.0.0] เกินกำหนดชำระมากกว่า 3 เดือน แต่ไม่เกิน 6 เดือน</v>
          </cell>
        </row>
        <row r="101">
          <cell r="D101" t="str">
            <v>[3.N.0.0] เกินกำหนดชำระมากกว่า 6 เดือน แต่ไม่เกิน 12 เดือน</v>
          </cell>
        </row>
        <row r="102">
          <cell r="D102" t="str">
            <v>[4.N.0.0] เกินกำหนดชำระ 12 เดือนขึ้นไป</v>
          </cell>
        </row>
        <row r="105">
          <cell r="D105" t="str">
            <v>[1.N.0.0] ปัจจุบันและเกินกำหนดชำระไม่เกิน 3 เดือน</v>
          </cell>
        </row>
        <row r="106">
          <cell r="D106" t="str">
            <v>[2.N.0.0] เกินกำหนดชำระมากกว่า 3 เดือน แต่ไม่เกิน 6 เดือน</v>
          </cell>
        </row>
        <row r="107">
          <cell r="D107" t="str">
            <v>[3.N.0.0] เกินกำหนดชำระมากกว่า 6 เดือน แต่ไม่เกิน 12 เดือน</v>
          </cell>
        </row>
        <row r="108">
          <cell r="D108" t="str">
            <v>[4.N.0.0] เกินกำหนดชำระ 12 เดือนขึ้นไป</v>
          </cell>
        </row>
        <row r="111">
          <cell r="D111" t="str">
            <v>[1.1.N.0] ปัจจุบันและเกินกำหนดชำระไม่เกิน 3 เดือน - เงินให้กู้ยืมแก่พนักงานและตัวแทนของบริษัท</v>
          </cell>
        </row>
        <row r="112">
          <cell r="D112" t="str">
            <v>[1.2.N.0] เกินกำหนดชำระมากกว่า 3 เดือน แต่ไม่เกิน 6 เดือน - เงินให้กู้ยืมแก่พนักงานและตัวแทนของบริษัท</v>
          </cell>
        </row>
        <row r="113">
          <cell r="D113" t="str">
            <v>[1.3.N.0] เกินกำหนดชำระมากกว่า 6 เดือน แต่ไม่เกิน 12 เดือน - เงินให้กู้ยืมแก่พนักงานและตัวแทนของบริษัท</v>
          </cell>
        </row>
        <row r="114">
          <cell r="D114" t="str">
            <v>[1.4.N.0] เกินกำหนดชำระ 12 เดือนขึ้นไป - เงินให้กู้ยืมแก่พนักงานและตัวแทนของบริษัท</v>
          </cell>
        </row>
        <row r="115">
          <cell r="D115" t="str">
            <v>[2.1.N.0] ปัจจุบันและเกินกำหนดชำระไม่เกิน 3 เดือน - เงินให้กู้ยืมแก่บุคคลอื่น</v>
          </cell>
        </row>
        <row r="116">
          <cell r="D116" t="str">
            <v>[2.2.N.0] เกินกำหนดชำระมากกว่า 3 เดือน แต่ไม่เกิน 6 เดือน -เงินให้กู้ยืมแก่บุคคลอื่น</v>
          </cell>
        </row>
        <row r="117">
          <cell r="D117" t="str">
            <v>[2.3.N.0] เกินกำหนดชำระมากกว่า 6 เดือน แต่ไม่เกิน 12 เดือน - เงินให้กู้ยืมแก่บุคคลอื่น</v>
          </cell>
        </row>
        <row r="118">
          <cell r="D118" t="str">
            <v>[2.4.N.0] เกินกำหนดชำระ 12 เดือนขึ้นไป - เงินให้กู้ยืมแก่บุคคลอื่น</v>
          </cell>
        </row>
        <row r="121">
          <cell r="D121" t="str">
            <v>[1.N.0.0] ปัจจุบันและเกินกำหนดชำระไม่เกิน 3 เดือน</v>
          </cell>
        </row>
        <row r="122">
          <cell r="D122" t="str">
            <v>[2.N.0.0] เกินกำหนดชำระมากกว่า 3 เดือน แต่ไม่เกิน 6 เดือน</v>
          </cell>
        </row>
        <row r="123">
          <cell r="D123" t="str">
            <v>[3.N.0.0] เกินกำหนดชำระมากกว่า 6 เดือน แต่ไม่เกิน 12 เดือน</v>
          </cell>
        </row>
        <row r="124">
          <cell r="D124" t="str">
            <v>[4.N.0.0] เกินกำหนดชำระ 12 เดือนขึ้นไป</v>
          </cell>
        </row>
        <row r="125">
          <cell r="D125" t="str">
            <v>[5.0.0.0] ลูกหนี้จากธุรกรรมยืมหลักทรัพย์ (SBL)                     (ว6301)</v>
          </cell>
        </row>
        <row r="126">
          <cell r="D126" t="str">
            <v>[6.0.0.0] ลูกหนี้จากธุรกรรมซื้อโดยมีสัญญาขายคืน (Repo)**     (ว6302)</v>
          </cell>
        </row>
        <row r="129">
          <cell r="D129" t="str">
            <v>[1.N.0.0] ปัจจุบันและเกินกำหนดชำระไม่เกิน 3 เดือน</v>
          </cell>
        </row>
        <row r="130">
          <cell r="D130" t="str">
            <v>[2.N.0.0] เกินกำหนดชำระมากกว่า 3 เดือน แต่ไม่เกิน 6 เดือน</v>
          </cell>
        </row>
        <row r="131">
          <cell r="D131" t="str">
            <v>[3.N.0.0] เกินกำหนดชำระมากกว่า 6 เดือน แต่ไม่เกิน 12 เดือน</v>
          </cell>
        </row>
        <row r="132">
          <cell r="D132" t="str">
            <v>[4.N.0.0] เกินกำหนดชำระ 12 เดือนขึ้นไป</v>
          </cell>
        </row>
        <row r="135">
          <cell r="D135" t="str">
            <v>[1.N.0.0] ปัจจุบันและเกินกำหนดชำระไม่เกิน 3 เดือน</v>
          </cell>
        </row>
        <row r="136">
          <cell r="D136" t="str">
            <v>[2.N.0.0] เกินกำหนดชำระมากกว่า 3 เดือน แต่ไม่เกิน 6 เดือน</v>
          </cell>
        </row>
        <row r="137">
          <cell r="D137" t="str">
            <v>[3.N.0.0] เกินกำหนดชำระมากกว่า 6 เดือน แต่ไม่เกิน 12 เดือน</v>
          </cell>
        </row>
        <row r="138">
          <cell r="D138" t="str">
            <v>[4.N.0.0] เกินกำหนดชำระ 12 เดือนขึ้นไป</v>
          </cell>
        </row>
        <row r="141">
          <cell r="D141" t="str">
            <v>[1.2.1.0] เช็ค - เอกสารที่บันทึกรวมอยู่ในรายการเงินสด - เงินสด</v>
          </cell>
        </row>
        <row r="142">
          <cell r="D142" t="str">
            <v>[1.2.2.0] ธนาณัติ - เอกสารที่บันทึกรวมอยู่ในรายการเงินสด - เงินสด</v>
          </cell>
        </row>
        <row r="143">
          <cell r="D143" t="str">
            <v>[1.2.3.0] ดราฟท์และตั๋วเงิน - เอกสารที่บันทึกรวมอยู่ในรายการเงินสด - เงินสด</v>
          </cell>
        </row>
        <row r="144">
          <cell r="D144" t="str">
            <v>[1.2.4.0] อื่นๆ - เอกสารที่บันทึกรวมอยู่ในรายการเงินสด - เงินสด</v>
          </cell>
        </row>
        <row r="145">
          <cell r="D145" t="str">
            <v>[2.1.1.N] ในประเทศ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6">
          <cell r="D146" t="str">
            <v>[2.1.2.N] ต่างประเทศ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7">
          <cell r="D147" t="str">
            <v>[2.2.1.N] ในประเทศ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8">
          <cell r="D148" t="str">
            <v>[2.2.2.N] ต่างประเทศ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9">
          <cell r="D149" t="str">
            <v>[3.1.N.0] ในประเทศ - เงินฝากสถาบันการเงินประเภทจ่ายคืนเมื่อสิ้นกำหนดระยะเวลา</v>
          </cell>
        </row>
        <row r="150">
          <cell r="D150" t="str">
            <v>[3.2.N.0] ต่างประเทศ - เงินฝากสถาบันการเงินประเภทจ่ายคืนเมื่อสิ้นกำหนดระยะเวลา</v>
          </cell>
        </row>
        <row r="151">
          <cell r="D151" t="str">
            <v>[4.1.N.0] บัตรเงินฝากสถาบันการเงิน-ในประเทศ - บัตรเงินฝากสถาบันการเงิน</v>
          </cell>
        </row>
        <row r="152">
          <cell r="D152" t="str">
            <v>[4.2.N.0] บัตรเงินฝากสถาบันการเงิน-ต่างประเทศ - บัตรเงินฝากสถาบันการเงิน</v>
          </cell>
        </row>
        <row r="155">
          <cell r="D155" t="str">
            <v>[1.1.N.0] เงินวางไว้บริษัทประกันภัยต่อ-ในประเทศ - เงินวางไว้จากการประกันภัยต่อ</v>
          </cell>
        </row>
        <row r="156">
          <cell r="D156" t="str">
            <v>[1.2.N.1] เงินวางไว้บริษัทประกันภัยต่อ-ต่างประเทศ - เงินวางไว้จากการประกันภัยต่อ</v>
          </cell>
        </row>
        <row r="157">
          <cell r="D157" t="str">
            <v>[2.1.1.N] ในประเทศ - การรับประกันอัคคีภัย - เงินถือไว้จากการประกันภัยต่อ</v>
          </cell>
        </row>
        <row r="158">
          <cell r="D158" t="str">
            <v>[2.1.2.N] ต่างประเทศ - การรับประกันอัคคีภัย - เงินถือไว้จากการประกันภัยต่อ</v>
          </cell>
        </row>
        <row r="159">
          <cell r="D159" t="str">
            <v>[2.2.1.1.N] ในประเทศ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0">
          <cell r="D160" t="str">
            <v>[2.2.1.2.N] ต่างประเทศ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1">
          <cell r="D161" t="str">
            <v>[2.2.2.1.N] ในประเทศ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2">
          <cell r="D162" t="str">
            <v>[2.2.2.2.N] ต่างประเทศ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3">
          <cell r="D163" t="str">
            <v>[2.3.1.1.N] ในประเทศ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4">
          <cell r="D164" t="str">
            <v>[2.3.1.2.N] ต่างประเทศ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5">
          <cell r="D165" t="str">
            <v>[2.3.2.1.N] ในประเทศ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6">
          <cell r="D166" t="str">
            <v>[2.3.2.2.N] ต่างประเทศ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7">
          <cell r="D167" t="str">
            <v>[2.4.1.N] ในประเทศ - การรับประกันภัยเบ็ดเตล็ด - เงินถือไว้จากการประกันภัยต่อ</v>
          </cell>
        </row>
        <row r="168">
          <cell r="D168" t="str">
            <v>[2.4.2.N] ต่างประเทศ - การรับประกันภัยเบ็ดเตล็ด - เงินถือไว้จากการประกันภัยต่อ</v>
          </cell>
        </row>
        <row r="171">
          <cell r="D171" t="str">
            <v>[1.N.0.0] เงินค้างกับบริษัทประกันภัยต่อ-ในประเทศ</v>
          </cell>
        </row>
        <row r="172">
          <cell r="D172" t="str">
            <v>[2.N.0.0] เงินค้างกับบริษัทประกันภัยต่อ-ต่างประเทศ</v>
          </cell>
        </row>
        <row r="175">
          <cell r="D175" t="str">
            <v>[1.1.N.0] เงินค้างรับจากบริษัทประกันภัยต่อ-ในประเทศ - เงินค้างรับเกี่ยวกับการประกันภัยต่อแยกตามระยะเวลาการค้างรับ</v>
          </cell>
        </row>
        <row r="176">
          <cell r="D176" t="str">
            <v>[1.2.N.0] เงินค้างรับจากบริษัทประกันภัยต่อ-ต่างประเทศ - เงินค้างรับเกี่ยวกับการประกันภัยต่อแยกตามระยะเวลาการค้างรับ</v>
          </cell>
        </row>
        <row r="177">
          <cell r="D177" t="str">
            <v>[2.1.N.0] เงินค้างจ่ายแก่บริษัทประกันภัยต่อ-ในประเทศ - เงินค้างจ่ายเกี่ยวกับการประกันภัยต่อแยกตามระยะเวลาการค้างจ่าย</v>
          </cell>
        </row>
        <row r="178">
          <cell r="D178" t="str">
            <v>[2.2.N.0] เงินค้างจ่ายแก่บริษัทประกันภัยต่อ-ต่างประเทศ - เงินค้างจ่ายเกี่ยวกับการประกันภัยต่อแยกตามระยะเวลาการค้างจ่าย</v>
          </cell>
        </row>
        <row r="181">
          <cell r="D181" t="str">
            <v>[1.N.0.0] อสังหาริมทรัพย์ดำเนินงาน</v>
          </cell>
        </row>
        <row r="182">
          <cell r="D182" t="str">
            <v>[2.N.0.0] อสังหาริมทรัพย์เพื่อการลงทุน</v>
          </cell>
        </row>
        <row r="185">
          <cell r="D185" t="str">
            <v>[1.1.N.0 ] ได้มาจากการชำระหนี้-หลุดจำนอง - อสังหาริมทรัพย์รอการขาย</v>
          </cell>
        </row>
        <row r="186">
          <cell r="D186" t="str">
            <v>[1.2.N.0 ] อสังหาริมทรัพย์อื่นๆ - อสังหาริมทรัพย์รอการขาย</v>
          </cell>
        </row>
        <row r="187">
          <cell r="D187" t="str">
            <v>[2.N.0.0] อสังหาริมทรัพย์เพื่อการลงทุน</v>
          </cell>
        </row>
        <row r="190">
          <cell r="D190" t="str">
            <v>[1.N.0.0] ยานพาหนะ (แยกเป็นแต่ละประเภท)</v>
          </cell>
        </row>
        <row r="191">
          <cell r="D191" t="str">
            <v>[2.N.0.0] เครื่องใช้สำนักงาน (แยกเป็นแต่ละประเภท)</v>
          </cell>
        </row>
        <row r="192">
          <cell r="D192" t="str">
            <v>[3.N.0.0] เครื่องสมองกล (แยกเป็นแต่ละประเภท)</v>
          </cell>
        </row>
        <row r="195">
          <cell r="D195" t="str">
            <v>[1.N.0.0] เงินเบิกเกินบัญชี</v>
          </cell>
        </row>
        <row r="196">
          <cell r="D196" t="str">
            <v>[2.N.0.0] เงินกู้ยืมอื่นๆ</v>
          </cell>
        </row>
        <row r="197">
          <cell r="D197" t="str">
            <v xml:space="preserve">[3.0.0.0] หนี้สินจากการให้ยืมหลักทรัพย์(SBL)  (ว6301)  </v>
          </cell>
        </row>
        <row r="198">
          <cell r="D198" t="str">
            <v>[4.0.0.0] หนี้สินจากธุรกรรมขายโดยมีสัญญาซื้อคืน (Repo) **             (ว6302)</v>
          </cell>
        </row>
        <row r="201">
          <cell r="D201" t="str">
            <v>[1.N.0.0] ธุรกรรมยืมหลักทรัพย์</v>
          </cell>
        </row>
        <row r="202">
          <cell r="D202" t="str">
            <v>[2.N.0.0] ธุรกรรมให้ยืมหลักทรัพย์</v>
          </cell>
        </row>
        <row r="205">
          <cell r="D205" t="str">
            <v>[1.N.0.0] ธุรกรรมซื้อหลักทรัพย์</v>
          </cell>
        </row>
        <row r="206">
          <cell r="D206" t="str">
            <v>[2.N.0.0] ธุรกรรมขายหลักทรัพย์</v>
          </cell>
        </row>
        <row r="209">
          <cell r="D209" t="str">
            <v>[1.N.0.0] ในประเทศ</v>
          </cell>
        </row>
        <row r="210">
          <cell r="D210" t="str">
            <v>[2.N.0.0] ต่างประเทศ</v>
          </cell>
        </row>
      </sheetData>
      <sheetData sheetId="1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93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2"/>
      <sheetName val="Cover"/>
      <sheetName val="Index"/>
      <sheetName val="Info A-B"/>
      <sheetName val="Info C-D"/>
      <sheetName val="T1 Po. Inforce 2022"/>
      <sheetName val="T2 Po. Increased 2023"/>
      <sheetName val="T2.1, 2.2, 2.3 Po. Increased"/>
      <sheetName val="T3 New Bus, T8 Po. Inforce"/>
      <sheetName val="T4 New Bus, T5 Po. Inforce"/>
      <sheetName val="T6 Po. Decreased 2022"/>
      <sheetName val="T6.1-6.5 Po. Decreased"/>
      <sheetName val="T7 Po. Inforce 2022"/>
      <sheetName val="T9 Decreased 2022"/>
      <sheetName val="T10 Net PREMIUMS 2023"/>
      <sheetName val="T10.1 Net PREMIUMS 2023"/>
      <sheetName val="T10.2 Main Policies"/>
      <sheetName val="T10.3 Ordinary"/>
      <sheetName val="T10.4 Industrial"/>
      <sheetName val="T10.5 Group"/>
      <sheetName val="T10.6 Annuity"/>
      <sheetName val="T10.7 Unit-Linked"/>
      <sheetName val="T10.8 Universal Life"/>
      <sheetName val="T10.9 PA"/>
      <sheetName val="T10.10 Rider"/>
      <sheetName val="T10.11 Rider Acc"/>
      <sheetName val="T10.12 Rider Health"/>
      <sheetName val="T10.13 Rider Others"/>
      <sheetName val="T11 Net Premium Total"/>
      <sheetName val="T11.1 Net Premium FYP"/>
      <sheetName val="T11.2 Net Premium RYP"/>
      <sheetName val="T11.3 Net Premium SP"/>
      <sheetName val="T12 Benefit Pay"/>
      <sheetName val="T12.1 Benefit Pay"/>
      <sheetName val="13 Profit (Loss)"/>
      <sheetName val="T13.1 Overall Operation"/>
      <sheetName val="T13.2 Operating Expense"/>
      <sheetName val="T14 Assets"/>
      <sheetName val="T15 Liabilities"/>
      <sheetName val="T16-17 Yield Rate"/>
      <sheetName val="T18 Asset Liability"/>
      <sheetName val="T19-20 No.Agent Broker"/>
      <sheetName val="Companies"/>
      <sheetName val="T14.1 Assets"/>
      <sheetName val="T15.1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B18" sqref="B18"/>
    </sheetView>
  </sheetViews>
  <sheetFormatPr defaultRowHeight="21" x14ac:dyDescent="0.25"/>
  <cols>
    <col min="1" max="1" width="6" style="150" customWidth="1"/>
    <col min="2" max="2" width="50.19921875" style="333" customWidth="1"/>
    <col min="3" max="3" width="30.59765625" style="150" customWidth="1"/>
    <col min="4" max="4" width="10.69921875" style="150" customWidth="1"/>
    <col min="5" max="5" width="9.69921875" style="150" bestFit="1" customWidth="1"/>
    <col min="6" max="6" width="9" style="150"/>
    <col min="7" max="7" width="9.69921875" style="150" bestFit="1" customWidth="1"/>
    <col min="8" max="253" width="9" style="150"/>
    <col min="254" max="254" width="9.09765625" style="150" customWidth="1"/>
    <col min="255" max="255" width="4.19921875" style="150" customWidth="1"/>
    <col min="256" max="256" width="3.19921875" style="150" customWidth="1"/>
    <col min="257" max="257" width="53.8984375" style="150" customWidth="1"/>
    <col min="258" max="258" width="12.3984375" style="150" customWidth="1"/>
    <col min="259" max="260" width="11.69921875" style="150" customWidth="1"/>
    <col min="261" max="509" width="9" style="150"/>
    <col min="510" max="510" width="9.09765625" style="150" customWidth="1"/>
    <col min="511" max="511" width="4.19921875" style="150" customWidth="1"/>
    <col min="512" max="512" width="3.19921875" style="150" customWidth="1"/>
    <col min="513" max="513" width="53.8984375" style="150" customWidth="1"/>
    <col min="514" max="514" width="12.3984375" style="150" customWidth="1"/>
    <col min="515" max="516" width="11.69921875" style="150" customWidth="1"/>
    <col min="517" max="765" width="9" style="150"/>
    <col min="766" max="766" width="9.09765625" style="150" customWidth="1"/>
    <col min="767" max="767" width="4.19921875" style="150" customWidth="1"/>
    <col min="768" max="768" width="3.19921875" style="150" customWidth="1"/>
    <col min="769" max="769" width="53.8984375" style="150" customWidth="1"/>
    <col min="770" max="770" width="12.3984375" style="150" customWidth="1"/>
    <col min="771" max="772" width="11.69921875" style="150" customWidth="1"/>
    <col min="773" max="1021" width="9" style="150"/>
    <col min="1022" max="1022" width="9.09765625" style="150" customWidth="1"/>
    <col min="1023" max="1023" width="4.19921875" style="150" customWidth="1"/>
    <col min="1024" max="1024" width="3.19921875" style="150" customWidth="1"/>
    <col min="1025" max="1025" width="53.8984375" style="150" customWidth="1"/>
    <col min="1026" max="1026" width="12.3984375" style="150" customWidth="1"/>
    <col min="1027" max="1028" width="11.69921875" style="150" customWidth="1"/>
    <col min="1029" max="1277" width="9" style="150"/>
    <col min="1278" max="1278" width="9.09765625" style="150" customWidth="1"/>
    <col min="1279" max="1279" width="4.19921875" style="150" customWidth="1"/>
    <col min="1280" max="1280" width="3.19921875" style="150" customWidth="1"/>
    <col min="1281" max="1281" width="53.8984375" style="150" customWidth="1"/>
    <col min="1282" max="1282" width="12.3984375" style="150" customWidth="1"/>
    <col min="1283" max="1284" width="11.69921875" style="150" customWidth="1"/>
    <col min="1285" max="1533" width="9" style="150"/>
    <col min="1534" max="1534" width="9.09765625" style="150" customWidth="1"/>
    <col min="1535" max="1535" width="4.19921875" style="150" customWidth="1"/>
    <col min="1536" max="1536" width="3.19921875" style="150" customWidth="1"/>
    <col min="1537" max="1537" width="53.8984375" style="150" customWidth="1"/>
    <col min="1538" max="1538" width="12.3984375" style="150" customWidth="1"/>
    <col min="1539" max="1540" width="11.69921875" style="150" customWidth="1"/>
    <col min="1541" max="1789" width="9" style="150"/>
    <col min="1790" max="1790" width="9.09765625" style="150" customWidth="1"/>
    <col min="1791" max="1791" width="4.19921875" style="150" customWidth="1"/>
    <col min="1792" max="1792" width="3.19921875" style="150" customWidth="1"/>
    <col min="1793" max="1793" width="53.8984375" style="150" customWidth="1"/>
    <col min="1794" max="1794" width="12.3984375" style="150" customWidth="1"/>
    <col min="1795" max="1796" width="11.69921875" style="150" customWidth="1"/>
    <col min="1797" max="2045" width="9" style="150"/>
    <col min="2046" max="2046" width="9.09765625" style="150" customWidth="1"/>
    <col min="2047" max="2047" width="4.19921875" style="150" customWidth="1"/>
    <col min="2048" max="2048" width="3.19921875" style="150" customWidth="1"/>
    <col min="2049" max="2049" width="53.8984375" style="150" customWidth="1"/>
    <col min="2050" max="2050" width="12.3984375" style="150" customWidth="1"/>
    <col min="2051" max="2052" width="11.69921875" style="150" customWidth="1"/>
    <col min="2053" max="2301" width="9" style="150"/>
    <col min="2302" max="2302" width="9.09765625" style="150" customWidth="1"/>
    <col min="2303" max="2303" width="4.19921875" style="150" customWidth="1"/>
    <col min="2304" max="2304" width="3.19921875" style="150" customWidth="1"/>
    <col min="2305" max="2305" width="53.8984375" style="150" customWidth="1"/>
    <col min="2306" max="2306" width="12.3984375" style="150" customWidth="1"/>
    <col min="2307" max="2308" width="11.69921875" style="150" customWidth="1"/>
    <col min="2309" max="2557" width="9" style="150"/>
    <col min="2558" max="2558" width="9.09765625" style="150" customWidth="1"/>
    <col min="2559" max="2559" width="4.19921875" style="150" customWidth="1"/>
    <col min="2560" max="2560" width="3.19921875" style="150" customWidth="1"/>
    <col min="2561" max="2561" width="53.8984375" style="150" customWidth="1"/>
    <col min="2562" max="2562" width="12.3984375" style="150" customWidth="1"/>
    <col min="2563" max="2564" width="11.69921875" style="150" customWidth="1"/>
    <col min="2565" max="2813" width="9" style="150"/>
    <col min="2814" max="2814" width="9.09765625" style="150" customWidth="1"/>
    <col min="2815" max="2815" width="4.19921875" style="150" customWidth="1"/>
    <col min="2816" max="2816" width="3.19921875" style="150" customWidth="1"/>
    <col min="2817" max="2817" width="53.8984375" style="150" customWidth="1"/>
    <col min="2818" max="2818" width="12.3984375" style="150" customWidth="1"/>
    <col min="2819" max="2820" width="11.69921875" style="150" customWidth="1"/>
    <col min="2821" max="3069" width="9" style="150"/>
    <col min="3070" max="3070" width="9.09765625" style="150" customWidth="1"/>
    <col min="3071" max="3071" width="4.19921875" style="150" customWidth="1"/>
    <col min="3072" max="3072" width="3.19921875" style="150" customWidth="1"/>
    <col min="3073" max="3073" width="53.8984375" style="150" customWidth="1"/>
    <col min="3074" max="3074" width="12.3984375" style="150" customWidth="1"/>
    <col min="3075" max="3076" width="11.69921875" style="150" customWidth="1"/>
    <col min="3077" max="3325" width="9" style="150"/>
    <col min="3326" max="3326" width="9.09765625" style="150" customWidth="1"/>
    <col min="3327" max="3327" width="4.19921875" style="150" customWidth="1"/>
    <col min="3328" max="3328" width="3.19921875" style="150" customWidth="1"/>
    <col min="3329" max="3329" width="53.8984375" style="150" customWidth="1"/>
    <col min="3330" max="3330" width="12.3984375" style="150" customWidth="1"/>
    <col min="3331" max="3332" width="11.69921875" style="150" customWidth="1"/>
    <col min="3333" max="3581" width="9" style="150"/>
    <col min="3582" max="3582" width="9.09765625" style="150" customWidth="1"/>
    <col min="3583" max="3583" width="4.19921875" style="150" customWidth="1"/>
    <col min="3584" max="3584" width="3.19921875" style="150" customWidth="1"/>
    <col min="3585" max="3585" width="53.8984375" style="150" customWidth="1"/>
    <col min="3586" max="3586" width="12.3984375" style="150" customWidth="1"/>
    <col min="3587" max="3588" width="11.69921875" style="150" customWidth="1"/>
    <col min="3589" max="3837" width="9" style="150"/>
    <col min="3838" max="3838" width="9.09765625" style="150" customWidth="1"/>
    <col min="3839" max="3839" width="4.19921875" style="150" customWidth="1"/>
    <col min="3840" max="3840" width="3.19921875" style="150" customWidth="1"/>
    <col min="3841" max="3841" width="53.8984375" style="150" customWidth="1"/>
    <col min="3842" max="3842" width="12.3984375" style="150" customWidth="1"/>
    <col min="3843" max="3844" width="11.69921875" style="150" customWidth="1"/>
    <col min="3845" max="4093" width="9" style="150"/>
    <col min="4094" max="4094" width="9.09765625" style="150" customWidth="1"/>
    <col min="4095" max="4095" width="4.19921875" style="150" customWidth="1"/>
    <col min="4096" max="4096" width="3.19921875" style="150" customWidth="1"/>
    <col min="4097" max="4097" width="53.8984375" style="150" customWidth="1"/>
    <col min="4098" max="4098" width="12.3984375" style="150" customWidth="1"/>
    <col min="4099" max="4100" width="11.69921875" style="150" customWidth="1"/>
    <col min="4101" max="4349" width="9" style="150"/>
    <col min="4350" max="4350" width="9.09765625" style="150" customWidth="1"/>
    <col min="4351" max="4351" width="4.19921875" style="150" customWidth="1"/>
    <col min="4352" max="4352" width="3.19921875" style="150" customWidth="1"/>
    <col min="4353" max="4353" width="53.8984375" style="150" customWidth="1"/>
    <col min="4354" max="4354" width="12.3984375" style="150" customWidth="1"/>
    <col min="4355" max="4356" width="11.69921875" style="150" customWidth="1"/>
    <col min="4357" max="4605" width="9" style="150"/>
    <col min="4606" max="4606" width="9.09765625" style="150" customWidth="1"/>
    <col min="4607" max="4607" width="4.19921875" style="150" customWidth="1"/>
    <col min="4608" max="4608" width="3.19921875" style="150" customWidth="1"/>
    <col min="4609" max="4609" width="53.8984375" style="150" customWidth="1"/>
    <col min="4610" max="4610" width="12.3984375" style="150" customWidth="1"/>
    <col min="4611" max="4612" width="11.69921875" style="150" customWidth="1"/>
    <col min="4613" max="4861" width="9" style="150"/>
    <col min="4862" max="4862" width="9.09765625" style="150" customWidth="1"/>
    <col min="4863" max="4863" width="4.19921875" style="150" customWidth="1"/>
    <col min="4864" max="4864" width="3.19921875" style="150" customWidth="1"/>
    <col min="4865" max="4865" width="53.8984375" style="150" customWidth="1"/>
    <col min="4866" max="4866" width="12.3984375" style="150" customWidth="1"/>
    <col min="4867" max="4868" width="11.69921875" style="150" customWidth="1"/>
    <col min="4869" max="5117" width="9" style="150"/>
    <col min="5118" max="5118" width="9.09765625" style="150" customWidth="1"/>
    <col min="5119" max="5119" width="4.19921875" style="150" customWidth="1"/>
    <col min="5120" max="5120" width="3.19921875" style="150" customWidth="1"/>
    <col min="5121" max="5121" width="53.8984375" style="150" customWidth="1"/>
    <col min="5122" max="5122" width="12.3984375" style="150" customWidth="1"/>
    <col min="5123" max="5124" width="11.69921875" style="150" customWidth="1"/>
    <col min="5125" max="5373" width="9" style="150"/>
    <col min="5374" max="5374" width="9.09765625" style="150" customWidth="1"/>
    <col min="5375" max="5375" width="4.19921875" style="150" customWidth="1"/>
    <col min="5376" max="5376" width="3.19921875" style="150" customWidth="1"/>
    <col min="5377" max="5377" width="53.8984375" style="150" customWidth="1"/>
    <col min="5378" max="5378" width="12.3984375" style="150" customWidth="1"/>
    <col min="5379" max="5380" width="11.69921875" style="150" customWidth="1"/>
    <col min="5381" max="5629" width="9" style="150"/>
    <col min="5630" max="5630" width="9.09765625" style="150" customWidth="1"/>
    <col min="5631" max="5631" width="4.19921875" style="150" customWidth="1"/>
    <col min="5632" max="5632" width="3.19921875" style="150" customWidth="1"/>
    <col min="5633" max="5633" width="53.8984375" style="150" customWidth="1"/>
    <col min="5634" max="5634" width="12.3984375" style="150" customWidth="1"/>
    <col min="5635" max="5636" width="11.69921875" style="150" customWidth="1"/>
    <col min="5637" max="5885" width="9" style="150"/>
    <col min="5886" max="5886" width="9.09765625" style="150" customWidth="1"/>
    <col min="5887" max="5887" width="4.19921875" style="150" customWidth="1"/>
    <col min="5888" max="5888" width="3.19921875" style="150" customWidth="1"/>
    <col min="5889" max="5889" width="53.8984375" style="150" customWidth="1"/>
    <col min="5890" max="5890" width="12.3984375" style="150" customWidth="1"/>
    <col min="5891" max="5892" width="11.69921875" style="150" customWidth="1"/>
    <col min="5893" max="6141" width="9" style="150"/>
    <col min="6142" max="6142" width="9.09765625" style="150" customWidth="1"/>
    <col min="6143" max="6143" width="4.19921875" style="150" customWidth="1"/>
    <col min="6144" max="6144" width="3.19921875" style="150" customWidth="1"/>
    <col min="6145" max="6145" width="53.8984375" style="150" customWidth="1"/>
    <col min="6146" max="6146" width="12.3984375" style="150" customWidth="1"/>
    <col min="6147" max="6148" width="11.69921875" style="150" customWidth="1"/>
    <col min="6149" max="6397" width="9" style="150"/>
    <col min="6398" max="6398" width="9.09765625" style="150" customWidth="1"/>
    <col min="6399" max="6399" width="4.19921875" style="150" customWidth="1"/>
    <col min="6400" max="6400" width="3.19921875" style="150" customWidth="1"/>
    <col min="6401" max="6401" width="53.8984375" style="150" customWidth="1"/>
    <col min="6402" max="6402" width="12.3984375" style="150" customWidth="1"/>
    <col min="6403" max="6404" width="11.69921875" style="150" customWidth="1"/>
    <col min="6405" max="6653" width="9" style="150"/>
    <col min="6654" max="6654" width="9.09765625" style="150" customWidth="1"/>
    <col min="6655" max="6655" width="4.19921875" style="150" customWidth="1"/>
    <col min="6656" max="6656" width="3.19921875" style="150" customWidth="1"/>
    <col min="6657" max="6657" width="53.8984375" style="150" customWidth="1"/>
    <col min="6658" max="6658" width="12.3984375" style="150" customWidth="1"/>
    <col min="6659" max="6660" width="11.69921875" style="150" customWidth="1"/>
    <col min="6661" max="6909" width="9" style="150"/>
    <col min="6910" max="6910" width="9.09765625" style="150" customWidth="1"/>
    <col min="6911" max="6911" width="4.19921875" style="150" customWidth="1"/>
    <col min="6912" max="6912" width="3.19921875" style="150" customWidth="1"/>
    <col min="6913" max="6913" width="53.8984375" style="150" customWidth="1"/>
    <col min="6914" max="6914" width="12.3984375" style="150" customWidth="1"/>
    <col min="6915" max="6916" width="11.69921875" style="150" customWidth="1"/>
    <col min="6917" max="7165" width="9" style="150"/>
    <col min="7166" max="7166" width="9.09765625" style="150" customWidth="1"/>
    <col min="7167" max="7167" width="4.19921875" style="150" customWidth="1"/>
    <col min="7168" max="7168" width="3.19921875" style="150" customWidth="1"/>
    <col min="7169" max="7169" width="53.8984375" style="150" customWidth="1"/>
    <col min="7170" max="7170" width="12.3984375" style="150" customWidth="1"/>
    <col min="7171" max="7172" width="11.69921875" style="150" customWidth="1"/>
    <col min="7173" max="7421" width="9" style="150"/>
    <col min="7422" max="7422" width="9.09765625" style="150" customWidth="1"/>
    <col min="7423" max="7423" width="4.19921875" style="150" customWidth="1"/>
    <col min="7424" max="7424" width="3.19921875" style="150" customWidth="1"/>
    <col min="7425" max="7425" width="53.8984375" style="150" customWidth="1"/>
    <col min="7426" max="7426" width="12.3984375" style="150" customWidth="1"/>
    <col min="7427" max="7428" width="11.69921875" style="150" customWidth="1"/>
    <col min="7429" max="7677" width="9" style="150"/>
    <col min="7678" max="7678" width="9.09765625" style="150" customWidth="1"/>
    <col min="7679" max="7679" width="4.19921875" style="150" customWidth="1"/>
    <col min="7680" max="7680" width="3.19921875" style="150" customWidth="1"/>
    <col min="7681" max="7681" width="53.8984375" style="150" customWidth="1"/>
    <col min="7682" max="7682" width="12.3984375" style="150" customWidth="1"/>
    <col min="7683" max="7684" width="11.69921875" style="150" customWidth="1"/>
    <col min="7685" max="7933" width="9" style="150"/>
    <col min="7934" max="7934" width="9.09765625" style="150" customWidth="1"/>
    <col min="7935" max="7935" width="4.19921875" style="150" customWidth="1"/>
    <col min="7936" max="7936" width="3.19921875" style="150" customWidth="1"/>
    <col min="7937" max="7937" width="53.8984375" style="150" customWidth="1"/>
    <col min="7938" max="7938" width="12.3984375" style="150" customWidth="1"/>
    <col min="7939" max="7940" width="11.69921875" style="150" customWidth="1"/>
    <col min="7941" max="8189" width="9" style="150"/>
    <col min="8190" max="8190" width="9.09765625" style="150" customWidth="1"/>
    <col min="8191" max="8191" width="4.19921875" style="150" customWidth="1"/>
    <col min="8192" max="8192" width="3.19921875" style="150" customWidth="1"/>
    <col min="8193" max="8193" width="53.8984375" style="150" customWidth="1"/>
    <col min="8194" max="8194" width="12.3984375" style="150" customWidth="1"/>
    <col min="8195" max="8196" width="11.69921875" style="150" customWidth="1"/>
    <col min="8197" max="8445" width="9" style="150"/>
    <col min="8446" max="8446" width="9.09765625" style="150" customWidth="1"/>
    <col min="8447" max="8447" width="4.19921875" style="150" customWidth="1"/>
    <col min="8448" max="8448" width="3.19921875" style="150" customWidth="1"/>
    <col min="8449" max="8449" width="53.8984375" style="150" customWidth="1"/>
    <col min="8450" max="8450" width="12.3984375" style="150" customWidth="1"/>
    <col min="8451" max="8452" width="11.69921875" style="150" customWidth="1"/>
    <col min="8453" max="8701" width="9" style="150"/>
    <col min="8702" max="8702" width="9.09765625" style="150" customWidth="1"/>
    <col min="8703" max="8703" width="4.19921875" style="150" customWidth="1"/>
    <col min="8704" max="8704" width="3.19921875" style="150" customWidth="1"/>
    <col min="8705" max="8705" width="53.8984375" style="150" customWidth="1"/>
    <col min="8706" max="8706" width="12.3984375" style="150" customWidth="1"/>
    <col min="8707" max="8708" width="11.69921875" style="150" customWidth="1"/>
    <col min="8709" max="8957" width="9" style="150"/>
    <col min="8958" max="8958" width="9.09765625" style="150" customWidth="1"/>
    <col min="8959" max="8959" width="4.19921875" style="150" customWidth="1"/>
    <col min="8960" max="8960" width="3.19921875" style="150" customWidth="1"/>
    <col min="8961" max="8961" width="53.8984375" style="150" customWidth="1"/>
    <col min="8962" max="8962" width="12.3984375" style="150" customWidth="1"/>
    <col min="8963" max="8964" width="11.69921875" style="150" customWidth="1"/>
    <col min="8965" max="9213" width="9" style="150"/>
    <col min="9214" max="9214" width="9.09765625" style="150" customWidth="1"/>
    <col min="9215" max="9215" width="4.19921875" style="150" customWidth="1"/>
    <col min="9216" max="9216" width="3.19921875" style="150" customWidth="1"/>
    <col min="9217" max="9217" width="53.8984375" style="150" customWidth="1"/>
    <col min="9218" max="9218" width="12.3984375" style="150" customWidth="1"/>
    <col min="9219" max="9220" width="11.69921875" style="150" customWidth="1"/>
    <col min="9221" max="9469" width="9" style="150"/>
    <col min="9470" max="9470" width="9.09765625" style="150" customWidth="1"/>
    <col min="9471" max="9471" width="4.19921875" style="150" customWidth="1"/>
    <col min="9472" max="9472" width="3.19921875" style="150" customWidth="1"/>
    <col min="9473" max="9473" width="53.8984375" style="150" customWidth="1"/>
    <col min="9474" max="9474" width="12.3984375" style="150" customWidth="1"/>
    <col min="9475" max="9476" width="11.69921875" style="150" customWidth="1"/>
    <col min="9477" max="9725" width="9" style="150"/>
    <col min="9726" max="9726" width="9.09765625" style="150" customWidth="1"/>
    <col min="9727" max="9727" width="4.19921875" style="150" customWidth="1"/>
    <col min="9728" max="9728" width="3.19921875" style="150" customWidth="1"/>
    <col min="9729" max="9729" width="53.8984375" style="150" customWidth="1"/>
    <col min="9730" max="9730" width="12.3984375" style="150" customWidth="1"/>
    <col min="9731" max="9732" width="11.69921875" style="150" customWidth="1"/>
    <col min="9733" max="9981" width="9" style="150"/>
    <col min="9982" max="9982" width="9.09765625" style="150" customWidth="1"/>
    <col min="9983" max="9983" width="4.19921875" style="150" customWidth="1"/>
    <col min="9984" max="9984" width="3.19921875" style="150" customWidth="1"/>
    <col min="9985" max="9985" width="53.8984375" style="150" customWidth="1"/>
    <col min="9986" max="9986" width="12.3984375" style="150" customWidth="1"/>
    <col min="9987" max="9988" width="11.69921875" style="150" customWidth="1"/>
    <col min="9989" max="10237" width="9" style="150"/>
    <col min="10238" max="10238" width="9.09765625" style="150" customWidth="1"/>
    <col min="10239" max="10239" width="4.19921875" style="150" customWidth="1"/>
    <col min="10240" max="10240" width="3.19921875" style="150" customWidth="1"/>
    <col min="10241" max="10241" width="53.8984375" style="150" customWidth="1"/>
    <col min="10242" max="10242" width="12.3984375" style="150" customWidth="1"/>
    <col min="10243" max="10244" width="11.69921875" style="150" customWidth="1"/>
    <col min="10245" max="10493" width="9" style="150"/>
    <col min="10494" max="10494" width="9.09765625" style="150" customWidth="1"/>
    <col min="10495" max="10495" width="4.19921875" style="150" customWidth="1"/>
    <col min="10496" max="10496" width="3.19921875" style="150" customWidth="1"/>
    <col min="10497" max="10497" width="53.8984375" style="150" customWidth="1"/>
    <col min="10498" max="10498" width="12.3984375" style="150" customWidth="1"/>
    <col min="10499" max="10500" width="11.69921875" style="150" customWidth="1"/>
    <col min="10501" max="10749" width="9" style="150"/>
    <col min="10750" max="10750" width="9.09765625" style="150" customWidth="1"/>
    <col min="10751" max="10751" width="4.19921875" style="150" customWidth="1"/>
    <col min="10752" max="10752" width="3.19921875" style="150" customWidth="1"/>
    <col min="10753" max="10753" width="53.8984375" style="150" customWidth="1"/>
    <col min="10754" max="10754" width="12.3984375" style="150" customWidth="1"/>
    <col min="10755" max="10756" width="11.69921875" style="150" customWidth="1"/>
    <col min="10757" max="11005" width="9" style="150"/>
    <col min="11006" max="11006" width="9.09765625" style="150" customWidth="1"/>
    <col min="11007" max="11007" width="4.19921875" style="150" customWidth="1"/>
    <col min="11008" max="11008" width="3.19921875" style="150" customWidth="1"/>
    <col min="11009" max="11009" width="53.8984375" style="150" customWidth="1"/>
    <col min="11010" max="11010" width="12.3984375" style="150" customWidth="1"/>
    <col min="11011" max="11012" width="11.69921875" style="150" customWidth="1"/>
    <col min="11013" max="11261" width="9" style="150"/>
    <col min="11262" max="11262" width="9.09765625" style="150" customWidth="1"/>
    <col min="11263" max="11263" width="4.19921875" style="150" customWidth="1"/>
    <col min="11264" max="11264" width="3.19921875" style="150" customWidth="1"/>
    <col min="11265" max="11265" width="53.8984375" style="150" customWidth="1"/>
    <col min="11266" max="11266" width="12.3984375" style="150" customWidth="1"/>
    <col min="11267" max="11268" width="11.69921875" style="150" customWidth="1"/>
    <col min="11269" max="11517" width="9" style="150"/>
    <col min="11518" max="11518" width="9.09765625" style="150" customWidth="1"/>
    <col min="11519" max="11519" width="4.19921875" style="150" customWidth="1"/>
    <col min="11520" max="11520" width="3.19921875" style="150" customWidth="1"/>
    <col min="11521" max="11521" width="53.8984375" style="150" customWidth="1"/>
    <col min="11522" max="11522" width="12.3984375" style="150" customWidth="1"/>
    <col min="11523" max="11524" width="11.69921875" style="150" customWidth="1"/>
    <col min="11525" max="11773" width="9" style="150"/>
    <col min="11774" max="11774" width="9.09765625" style="150" customWidth="1"/>
    <col min="11775" max="11775" width="4.19921875" style="150" customWidth="1"/>
    <col min="11776" max="11776" width="3.19921875" style="150" customWidth="1"/>
    <col min="11777" max="11777" width="53.8984375" style="150" customWidth="1"/>
    <col min="11778" max="11778" width="12.3984375" style="150" customWidth="1"/>
    <col min="11779" max="11780" width="11.69921875" style="150" customWidth="1"/>
    <col min="11781" max="12029" width="9" style="150"/>
    <col min="12030" max="12030" width="9.09765625" style="150" customWidth="1"/>
    <col min="12031" max="12031" width="4.19921875" style="150" customWidth="1"/>
    <col min="12032" max="12032" width="3.19921875" style="150" customWidth="1"/>
    <col min="12033" max="12033" width="53.8984375" style="150" customWidth="1"/>
    <col min="12034" max="12034" width="12.3984375" style="150" customWidth="1"/>
    <col min="12035" max="12036" width="11.69921875" style="150" customWidth="1"/>
    <col min="12037" max="12285" width="9" style="150"/>
    <col min="12286" max="12286" width="9.09765625" style="150" customWidth="1"/>
    <col min="12287" max="12287" width="4.19921875" style="150" customWidth="1"/>
    <col min="12288" max="12288" width="3.19921875" style="150" customWidth="1"/>
    <col min="12289" max="12289" width="53.8984375" style="150" customWidth="1"/>
    <col min="12290" max="12290" width="12.3984375" style="150" customWidth="1"/>
    <col min="12291" max="12292" width="11.69921875" style="150" customWidth="1"/>
    <col min="12293" max="12541" width="9" style="150"/>
    <col min="12542" max="12542" width="9.09765625" style="150" customWidth="1"/>
    <col min="12543" max="12543" width="4.19921875" style="150" customWidth="1"/>
    <col min="12544" max="12544" width="3.19921875" style="150" customWidth="1"/>
    <col min="12545" max="12545" width="53.8984375" style="150" customWidth="1"/>
    <col min="12546" max="12546" width="12.3984375" style="150" customWidth="1"/>
    <col min="12547" max="12548" width="11.69921875" style="150" customWidth="1"/>
    <col min="12549" max="12797" width="9" style="150"/>
    <col min="12798" max="12798" width="9.09765625" style="150" customWidth="1"/>
    <col min="12799" max="12799" width="4.19921875" style="150" customWidth="1"/>
    <col min="12800" max="12800" width="3.19921875" style="150" customWidth="1"/>
    <col min="12801" max="12801" width="53.8984375" style="150" customWidth="1"/>
    <col min="12802" max="12802" width="12.3984375" style="150" customWidth="1"/>
    <col min="12803" max="12804" width="11.69921875" style="150" customWidth="1"/>
    <col min="12805" max="13053" width="9" style="150"/>
    <col min="13054" max="13054" width="9.09765625" style="150" customWidth="1"/>
    <col min="13055" max="13055" width="4.19921875" style="150" customWidth="1"/>
    <col min="13056" max="13056" width="3.19921875" style="150" customWidth="1"/>
    <col min="13057" max="13057" width="53.8984375" style="150" customWidth="1"/>
    <col min="13058" max="13058" width="12.3984375" style="150" customWidth="1"/>
    <col min="13059" max="13060" width="11.69921875" style="150" customWidth="1"/>
    <col min="13061" max="13309" width="9" style="150"/>
    <col min="13310" max="13310" width="9.09765625" style="150" customWidth="1"/>
    <col min="13311" max="13311" width="4.19921875" style="150" customWidth="1"/>
    <col min="13312" max="13312" width="3.19921875" style="150" customWidth="1"/>
    <col min="13313" max="13313" width="53.8984375" style="150" customWidth="1"/>
    <col min="13314" max="13314" width="12.3984375" style="150" customWidth="1"/>
    <col min="13315" max="13316" width="11.69921875" style="150" customWidth="1"/>
    <col min="13317" max="13565" width="9" style="150"/>
    <col min="13566" max="13566" width="9.09765625" style="150" customWidth="1"/>
    <col min="13567" max="13567" width="4.19921875" style="150" customWidth="1"/>
    <col min="13568" max="13568" width="3.19921875" style="150" customWidth="1"/>
    <col min="13569" max="13569" width="53.8984375" style="150" customWidth="1"/>
    <col min="13570" max="13570" width="12.3984375" style="150" customWidth="1"/>
    <col min="13571" max="13572" width="11.69921875" style="150" customWidth="1"/>
    <col min="13573" max="13821" width="9" style="150"/>
    <col min="13822" max="13822" width="9.09765625" style="150" customWidth="1"/>
    <col min="13823" max="13823" width="4.19921875" style="150" customWidth="1"/>
    <col min="13824" max="13824" width="3.19921875" style="150" customWidth="1"/>
    <col min="13825" max="13825" width="53.8984375" style="150" customWidth="1"/>
    <col min="13826" max="13826" width="12.3984375" style="150" customWidth="1"/>
    <col min="13827" max="13828" width="11.69921875" style="150" customWidth="1"/>
    <col min="13829" max="14077" width="9" style="150"/>
    <col min="14078" max="14078" width="9.09765625" style="150" customWidth="1"/>
    <col min="14079" max="14079" width="4.19921875" style="150" customWidth="1"/>
    <col min="14080" max="14080" width="3.19921875" style="150" customWidth="1"/>
    <col min="14081" max="14081" width="53.8984375" style="150" customWidth="1"/>
    <col min="14082" max="14082" width="12.3984375" style="150" customWidth="1"/>
    <col min="14083" max="14084" width="11.69921875" style="150" customWidth="1"/>
    <col min="14085" max="14333" width="9" style="150"/>
    <col min="14334" max="14334" width="9.09765625" style="150" customWidth="1"/>
    <col min="14335" max="14335" width="4.19921875" style="150" customWidth="1"/>
    <col min="14336" max="14336" width="3.19921875" style="150" customWidth="1"/>
    <col min="14337" max="14337" width="53.8984375" style="150" customWidth="1"/>
    <col min="14338" max="14338" width="12.3984375" style="150" customWidth="1"/>
    <col min="14339" max="14340" width="11.69921875" style="150" customWidth="1"/>
    <col min="14341" max="14589" width="9" style="150"/>
    <col min="14590" max="14590" width="9.09765625" style="150" customWidth="1"/>
    <col min="14591" max="14591" width="4.19921875" style="150" customWidth="1"/>
    <col min="14592" max="14592" width="3.19921875" style="150" customWidth="1"/>
    <col min="14593" max="14593" width="53.8984375" style="150" customWidth="1"/>
    <col min="14594" max="14594" width="12.3984375" style="150" customWidth="1"/>
    <col min="14595" max="14596" width="11.69921875" style="150" customWidth="1"/>
    <col min="14597" max="14845" width="9" style="150"/>
    <col min="14846" max="14846" width="9.09765625" style="150" customWidth="1"/>
    <col min="14847" max="14847" width="4.19921875" style="150" customWidth="1"/>
    <col min="14848" max="14848" width="3.19921875" style="150" customWidth="1"/>
    <col min="14849" max="14849" width="53.8984375" style="150" customWidth="1"/>
    <col min="14850" max="14850" width="12.3984375" style="150" customWidth="1"/>
    <col min="14851" max="14852" width="11.69921875" style="150" customWidth="1"/>
    <col min="14853" max="15101" width="9" style="150"/>
    <col min="15102" max="15102" width="9.09765625" style="150" customWidth="1"/>
    <col min="15103" max="15103" width="4.19921875" style="150" customWidth="1"/>
    <col min="15104" max="15104" width="3.19921875" style="150" customWidth="1"/>
    <col min="15105" max="15105" width="53.8984375" style="150" customWidth="1"/>
    <col min="15106" max="15106" width="12.3984375" style="150" customWidth="1"/>
    <col min="15107" max="15108" width="11.69921875" style="150" customWidth="1"/>
    <col min="15109" max="15357" width="9" style="150"/>
    <col min="15358" max="15358" width="9.09765625" style="150" customWidth="1"/>
    <col min="15359" max="15359" width="4.19921875" style="150" customWidth="1"/>
    <col min="15360" max="15360" width="3.19921875" style="150" customWidth="1"/>
    <col min="15361" max="15361" width="53.8984375" style="150" customWidth="1"/>
    <col min="15362" max="15362" width="12.3984375" style="150" customWidth="1"/>
    <col min="15363" max="15364" width="11.69921875" style="150" customWidth="1"/>
    <col min="15365" max="15613" width="9" style="150"/>
    <col min="15614" max="15614" width="9.09765625" style="150" customWidth="1"/>
    <col min="15615" max="15615" width="4.19921875" style="150" customWidth="1"/>
    <col min="15616" max="15616" width="3.19921875" style="150" customWidth="1"/>
    <col min="15617" max="15617" width="53.8984375" style="150" customWidth="1"/>
    <col min="15618" max="15618" width="12.3984375" style="150" customWidth="1"/>
    <col min="15619" max="15620" width="11.69921875" style="150" customWidth="1"/>
    <col min="15621" max="15869" width="9" style="150"/>
    <col min="15870" max="15870" width="9.09765625" style="150" customWidth="1"/>
    <col min="15871" max="15871" width="4.19921875" style="150" customWidth="1"/>
    <col min="15872" max="15872" width="3.19921875" style="150" customWidth="1"/>
    <col min="15873" max="15873" width="53.8984375" style="150" customWidth="1"/>
    <col min="15874" max="15874" width="12.3984375" style="150" customWidth="1"/>
    <col min="15875" max="15876" width="11.69921875" style="150" customWidth="1"/>
    <col min="15877" max="16125" width="9" style="150"/>
    <col min="16126" max="16126" width="9.09765625" style="150" customWidth="1"/>
    <col min="16127" max="16127" width="4.19921875" style="150" customWidth="1"/>
    <col min="16128" max="16128" width="3.19921875" style="150" customWidth="1"/>
    <col min="16129" max="16129" width="53.8984375" style="150" customWidth="1"/>
    <col min="16130" max="16130" width="12.3984375" style="150" customWidth="1"/>
    <col min="16131" max="16132" width="11.69921875" style="150" customWidth="1"/>
    <col min="16133" max="16384" width="9" style="150"/>
  </cols>
  <sheetData>
    <row r="1" spans="1:6" s="455" customFormat="1" ht="28.8" x14ac:dyDescent="0.25">
      <c r="A1" s="1514" t="s">
        <v>614</v>
      </c>
      <c r="B1" s="1514"/>
      <c r="C1" s="436"/>
      <c r="D1" s="436"/>
      <c r="E1" s="454"/>
      <c r="F1" s="454"/>
    </row>
    <row r="2" spans="1:6" s="455" customFormat="1" ht="28.8" x14ac:dyDescent="0.25">
      <c r="A2" s="1515" t="s">
        <v>615</v>
      </c>
      <c r="B2" s="1515"/>
      <c r="C2" s="456"/>
      <c r="D2" s="456"/>
      <c r="E2" s="454"/>
      <c r="F2" s="454"/>
    </row>
    <row r="3" spans="1:6" ht="51.75" customHeight="1" x14ac:dyDescent="0.25">
      <c r="A3" s="49" t="s">
        <v>185</v>
      </c>
      <c r="B3" s="453" t="s">
        <v>621</v>
      </c>
      <c r="C3" s="453" t="s">
        <v>616</v>
      </c>
      <c r="D3" s="453" t="s">
        <v>617</v>
      </c>
    </row>
    <row r="4" spans="1:6" s="341" customFormat="1" x14ac:dyDescent="0.25">
      <c r="A4" s="486">
        <v>1</v>
      </c>
      <c r="B4" s="478" t="s">
        <v>271</v>
      </c>
      <c r="C4" s="459" t="s">
        <v>619</v>
      </c>
      <c r="D4" s="490"/>
    </row>
    <row r="5" spans="1:6" x14ac:dyDescent="0.25">
      <c r="A5" s="342">
        <v>2</v>
      </c>
      <c r="B5" s="487" t="s">
        <v>270</v>
      </c>
      <c r="C5" s="459" t="s">
        <v>623</v>
      </c>
      <c r="D5" s="467"/>
    </row>
    <row r="6" spans="1:6" x14ac:dyDescent="0.25">
      <c r="A6" s="486">
        <v>3</v>
      </c>
      <c r="B6" s="487" t="s">
        <v>273</v>
      </c>
      <c r="C6" s="459" t="s">
        <v>624</v>
      </c>
      <c r="D6" s="467"/>
    </row>
    <row r="7" spans="1:6" x14ac:dyDescent="0.25">
      <c r="A7" s="342">
        <v>4</v>
      </c>
      <c r="B7" s="487" t="s">
        <v>272</v>
      </c>
      <c r="C7" s="459" t="s">
        <v>624</v>
      </c>
      <c r="D7" s="467"/>
    </row>
    <row r="8" spans="1:6" s="341" customFormat="1" x14ac:dyDescent="0.25">
      <c r="A8" s="486">
        <v>5</v>
      </c>
      <c r="B8" s="487" t="s">
        <v>625</v>
      </c>
      <c r="C8" s="459" t="s">
        <v>624</v>
      </c>
      <c r="D8" s="852"/>
    </row>
    <row r="9" spans="1:6" s="341" customFormat="1" x14ac:dyDescent="0.25">
      <c r="A9" s="342">
        <v>6</v>
      </c>
      <c r="B9" s="489" t="s">
        <v>309</v>
      </c>
      <c r="C9" s="459" t="s">
        <v>626</v>
      </c>
      <c r="D9" s="490"/>
    </row>
    <row r="10" spans="1:6" x14ac:dyDescent="0.25">
      <c r="A10" s="486">
        <v>7</v>
      </c>
      <c r="B10" s="489" t="s">
        <v>317</v>
      </c>
      <c r="C10" s="459" t="s">
        <v>627</v>
      </c>
      <c r="D10" s="491"/>
    </row>
    <row r="11" spans="1:6" x14ac:dyDescent="0.25">
      <c r="A11" s="342">
        <v>8</v>
      </c>
      <c r="B11" s="489" t="s">
        <v>318</v>
      </c>
      <c r="C11" s="459" t="s">
        <v>627</v>
      </c>
      <c r="D11" s="491"/>
    </row>
    <row r="12" spans="1:6" x14ac:dyDescent="0.25">
      <c r="A12" s="486">
        <v>9</v>
      </c>
      <c r="B12" s="479"/>
      <c r="C12" s="459"/>
      <c r="D12" s="488"/>
    </row>
    <row r="13" spans="1:6" s="341" customFormat="1" x14ac:dyDescent="0.25">
      <c r="A13" s="342">
        <v>10</v>
      </c>
      <c r="B13" s="439"/>
      <c r="C13" s="458"/>
      <c r="D13" s="458"/>
    </row>
    <row r="14" spans="1:6" x14ac:dyDescent="0.25">
      <c r="A14" s="486">
        <v>11</v>
      </c>
      <c r="B14" s="479"/>
      <c r="C14" s="459"/>
      <c r="D14" s="488"/>
    </row>
    <row r="15" spans="1:6" x14ac:dyDescent="0.25">
      <c r="A15" s="342">
        <v>12</v>
      </c>
      <c r="B15" s="479"/>
      <c r="C15" s="459"/>
      <c r="D15" s="488"/>
    </row>
    <row r="16" spans="1:6" x14ac:dyDescent="0.25">
      <c r="A16" s="486">
        <v>13</v>
      </c>
      <c r="B16" s="479"/>
      <c r="C16" s="459"/>
      <c r="D16" s="488"/>
    </row>
    <row r="17" spans="1:4" s="341" customFormat="1" x14ac:dyDescent="0.25">
      <c r="A17" s="342">
        <v>14</v>
      </c>
      <c r="B17" s="439"/>
      <c r="C17" s="458"/>
      <c r="D17" s="458"/>
    </row>
    <row r="18" spans="1:4" x14ac:dyDescent="0.25">
      <c r="A18" s="486">
        <v>15</v>
      </c>
      <c r="B18" s="479"/>
      <c r="C18" s="459"/>
      <c r="D18" s="488"/>
    </row>
    <row r="19" spans="1:4" x14ac:dyDescent="0.25">
      <c r="A19" s="342">
        <v>16</v>
      </c>
      <c r="B19" s="479"/>
      <c r="C19" s="459"/>
      <c r="D19" s="488"/>
    </row>
    <row r="20" spans="1:4" x14ac:dyDescent="0.25">
      <c r="A20" s="486">
        <v>17</v>
      </c>
      <c r="B20" s="479"/>
      <c r="C20" s="459"/>
      <c r="D20" s="488"/>
    </row>
    <row r="21" spans="1:4" x14ac:dyDescent="0.25">
      <c r="A21" s="342"/>
      <c r="B21" s="439"/>
      <c r="C21" s="458"/>
      <c r="D21" s="461"/>
    </row>
    <row r="22" spans="1:4" x14ac:dyDescent="0.25">
      <c r="A22" s="342"/>
      <c r="B22" s="479"/>
      <c r="C22" s="459"/>
      <c r="D22" s="461"/>
    </row>
    <row r="23" spans="1:4" x14ac:dyDescent="0.25">
      <c r="A23" s="342"/>
      <c r="B23" s="479"/>
      <c r="C23" s="459"/>
      <c r="D23" s="461"/>
    </row>
    <row r="24" spans="1:4" x14ac:dyDescent="0.25">
      <c r="A24" s="342"/>
      <c r="B24" s="479"/>
      <c r="C24" s="459"/>
      <c r="D24" s="461"/>
    </row>
    <row r="25" spans="1:4" x14ac:dyDescent="0.25">
      <c r="A25" s="342"/>
      <c r="B25" s="439"/>
      <c r="C25" s="458"/>
      <c r="D25" s="461"/>
    </row>
    <row r="26" spans="1:4" x14ac:dyDescent="0.25">
      <c r="A26" s="342"/>
      <c r="B26" s="479"/>
      <c r="C26" s="459"/>
      <c r="D26" s="461"/>
    </row>
    <row r="27" spans="1:4" x14ac:dyDescent="0.25">
      <c r="A27" s="342"/>
      <c r="B27" s="479"/>
      <c r="C27" s="459"/>
      <c r="D27" s="461"/>
    </row>
    <row r="28" spans="1:4" x14ac:dyDescent="0.25">
      <c r="A28" s="355"/>
      <c r="B28" s="480"/>
      <c r="C28" s="462"/>
      <c r="D28" s="463"/>
    </row>
    <row r="29" spans="1:4" x14ac:dyDescent="0.25">
      <c r="A29" s="342"/>
      <c r="B29" s="439"/>
      <c r="C29" s="458"/>
      <c r="D29" s="461"/>
    </row>
    <row r="30" spans="1:4" x14ac:dyDescent="0.25">
      <c r="A30" s="342"/>
      <c r="B30" s="479"/>
      <c r="C30" s="459"/>
      <c r="D30" s="461"/>
    </row>
    <row r="31" spans="1:4" x14ac:dyDescent="0.25">
      <c r="A31" s="342"/>
      <c r="B31" s="479"/>
      <c r="C31" s="459"/>
      <c r="D31" s="461"/>
    </row>
    <row r="32" spans="1:4" x14ac:dyDescent="0.25">
      <c r="A32" s="342"/>
      <c r="B32" s="479"/>
      <c r="C32" s="459"/>
      <c r="D32" s="461"/>
    </row>
    <row r="33" spans="1:8" s="341" customFormat="1" x14ac:dyDescent="0.25">
      <c r="A33" s="344"/>
      <c r="B33" s="481"/>
      <c r="C33" s="458"/>
      <c r="D33" s="458"/>
    </row>
    <row r="34" spans="1:8" x14ac:dyDescent="0.25">
      <c r="A34" s="342"/>
      <c r="B34" s="479"/>
      <c r="C34" s="459"/>
      <c r="D34" s="460"/>
    </row>
    <row r="35" spans="1:8" x14ac:dyDescent="0.25">
      <c r="A35" s="342"/>
      <c r="B35" s="479"/>
      <c r="C35" s="459"/>
      <c r="D35" s="460"/>
    </row>
    <row r="36" spans="1:8" x14ac:dyDescent="0.25">
      <c r="A36" s="342"/>
      <c r="B36" s="479"/>
      <c r="C36" s="459"/>
      <c r="D36" s="460"/>
    </row>
    <row r="37" spans="1:8" s="341" customFormat="1" x14ac:dyDescent="0.25">
      <c r="A37" s="344"/>
      <c r="B37" s="481"/>
      <c r="C37" s="458"/>
      <c r="D37" s="458"/>
    </row>
    <row r="38" spans="1:8" x14ac:dyDescent="0.25">
      <c r="A38" s="342"/>
      <c r="B38" s="479"/>
      <c r="C38" s="459"/>
      <c r="D38" s="460"/>
      <c r="E38" s="464"/>
      <c r="F38" s="464"/>
      <c r="G38" s="465"/>
    </row>
    <row r="39" spans="1:8" x14ac:dyDescent="0.25">
      <c r="A39" s="342"/>
      <c r="B39" s="479"/>
      <c r="C39" s="459"/>
      <c r="D39" s="460"/>
      <c r="E39" s="464"/>
      <c r="F39" s="464"/>
      <c r="G39" s="465"/>
    </row>
    <row r="40" spans="1:8" x14ac:dyDescent="0.25">
      <c r="A40" s="342"/>
      <c r="B40" s="479"/>
      <c r="C40" s="459"/>
      <c r="D40" s="460"/>
      <c r="E40" s="464"/>
      <c r="F40" s="464"/>
      <c r="G40" s="465"/>
    </row>
    <row r="41" spans="1:8" s="341" customFormat="1" x14ac:dyDescent="0.25">
      <c r="A41" s="344"/>
      <c r="B41" s="481"/>
      <c r="C41" s="458"/>
      <c r="D41" s="458"/>
    </row>
    <row r="42" spans="1:8" x14ac:dyDescent="0.25">
      <c r="A42" s="342"/>
      <c r="B42" s="479"/>
      <c r="C42" s="459"/>
      <c r="D42" s="460"/>
      <c r="E42" s="464"/>
      <c r="F42" s="464"/>
      <c r="G42" s="464"/>
    </row>
    <row r="43" spans="1:8" x14ac:dyDescent="0.25">
      <c r="A43" s="342"/>
      <c r="B43" s="479"/>
      <c r="C43" s="459"/>
      <c r="D43" s="460"/>
      <c r="E43" s="464"/>
      <c r="F43" s="464"/>
      <c r="G43" s="464"/>
    </row>
    <row r="44" spans="1:8" x14ac:dyDescent="0.25">
      <c r="A44" s="342"/>
      <c r="B44" s="479"/>
      <c r="C44" s="459"/>
      <c r="D44" s="460"/>
      <c r="E44" s="464"/>
      <c r="F44" s="464"/>
      <c r="G44" s="464"/>
    </row>
    <row r="45" spans="1:8" s="341" customFormat="1" x14ac:dyDescent="0.25">
      <c r="A45" s="344"/>
      <c r="B45" s="481"/>
      <c r="C45" s="458"/>
      <c r="D45" s="458"/>
    </row>
    <row r="46" spans="1:8" x14ac:dyDescent="0.25">
      <c r="A46" s="342"/>
      <c r="B46" s="479"/>
      <c r="C46" s="459"/>
      <c r="D46" s="460"/>
      <c r="E46" s="464"/>
      <c r="F46" s="464"/>
      <c r="G46" s="464"/>
      <c r="H46" s="464"/>
    </row>
    <row r="47" spans="1:8" x14ac:dyDescent="0.25">
      <c r="A47" s="342"/>
      <c r="B47" s="479"/>
      <c r="C47" s="459"/>
      <c r="D47" s="460"/>
      <c r="E47" s="464"/>
      <c r="F47" s="464"/>
      <c r="G47" s="464"/>
      <c r="H47" s="464"/>
    </row>
    <row r="48" spans="1:8" x14ac:dyDescent="0.25">
      <c r="A48" s="342"/>
      <c r="B48" s="479"/>
      <c r="C48" s="459"/>
      <c r="D48" s="460"/>
      <c r="E48" s="464"/>
      <c r="F48" s="464"/>
      <c r="G48" s="464"/>
      <c r="H48" s="464"/>
    </row>
    <row r="49" spans="1:5" s="341" customFormat="1" x14ac:dyDescent="0.25">
      <c r="A49" s="345" t="s">
        <v>214</v>
      </c>
      <c r="B49" s="481"/>
      <c r="C49" s="466"/>
      <c r="D49" s="466"/>
    </row>
    <row r="50" spans="1:5" x14ac:dyDescent="0.25">
      <c r="A50" s="346"/>
      <c r="B50" s="479"/>
      <c r="C50" s="467"/>
      <c r="D50" s="468"/>
      <c r="E50" s="469"/>
    </row>
    <row r="51" spans="1:5" x14ac:dyDescent="0.25">
      <c r="A51" s="346"/>
      <c r="B51" s="479"/>
      <c r="C51" s="467"/>
      <c r="D51" s="468"/>
    </row>
    <row r="52" spans="1:5" x14ac:dyDescent="0.25">
      <c r="A52" s="346"/>
      <c r="B52" s="479"/>
      <c r="C52" s="467"/>
      <c r="D52" s="468"/>
    </row>
    <row r="53" spans="1:5" x14ac:dyDescent="0.25">
      <c r="A53" s="346"/>
      <c r="B53" s="479"/>
      <c r="C53" s="467"/>
      <c r="D53" s="468"/>
    </row>
    <row r="54" spans="1:5" x14ac:dyDescent="0.25">
      <c r="A54" s="346"/>
      <c r="B54" s="479"/>
      <c r="C54" s="467"/>
      <c r="D54" s="468"/>
    </row>
    <row r="55" spans="1:5" x14ac:dyDescent="0.25">
      <c r="A55" s="346"/>
      <c r="B55" s="479"/>
      <c r="C55" s="467"/>
      <c r="D55" s="468"/>
    </row>
    <row r="56" spans="1:5" x14ac:dyDescent="0.25">
      <c r="A56" s="346"/>
      <c r="B56" s="479"/>
      <c r="C56" s="467"/>
      <c r="D56" s="468"/>
    </row>
    <row r="57" spans="1:5" s="341" customFormat="1" x14ac:dyDescent="0.25">
      <c r="A57" s="343" t="s">
        <v>219</v>
      </c>
      <c r="B57" s="457"/>
      <c r="C57" s="466"/>
      <c r="D57" s="466"/>
    </row>
    <row r="58" spans="1:5" x14ac:dyDescent="0.25">
      <c r="A58" s="342"/>
      <c r="B58" s="478"/>
      <c r="C58" s="467"/>
      <c r="D58" s="460"/>
    </row>
    <row r="59" spans="1:5" x14ac:dyDescent="0.25">
      <c r="A59" s="342"/>
      <c r="B59" s="478"/>
      <c r="C59" s="467"/>
      <c r="D59" s="460"/>
    </row>
    <row r="60" spans="1:5" x14ac:dyDescent="0.25">
      <c r="A60" s="355"/>
      <c r="B60" s="482"/>
      <c r="C60" s="470"/>
      <c r="D60" s="471"/>
    </row>
    <row r="61" spans="1:5" s="338" customFormat="1" ht="70.5" customHeight="1" x14ac:dyDescent="0.25">
      <c r="A61" s="347" t="s">
        <v>227</v>
      </c>
      <c r="B61" s="437"/>
      <c r="C61" s="339"/>
      <c r="D61" s="339"/>
    </row>
    <row r="62" spans="1:5" x14ac:dyDescent="0.25">
      <c r="A62" s="342"/>
      <c r="B62" s="478"/>
      <c r="C62" s="467"/>
      <c r="D62" s="460"/>
    </row>
    <row r="63" spans="1:5" x14ac:dyDescent="0.25">
      <c r="A63" s="342"/>
      <c r="B63" s="478"/>
      <c r="C63" s="467"/>
      <c r="D63" s="460"/>
    </row>
    <row r="64" spans="1:5" x14ac:dyDescent="0.25">
      <c r="A64" s="342"/>
      <c r="B64" s="478"/>
      <c r="C64" s="467"/>
      <c r="D64" s="460"/>
    </row>
    <row r="65" spans="1:4" s="341" customFormat="1" x14ac:dyDescent="0.25">
      <c r="A65" s="343" t="s">
        <v>232</v>
      </c>
      <c r="B65" s="483"/>
      <c r="C65" s="466"/>
      <c r="D65" s="466"/>
    </row>
    <row r="66" spans="1:4" x14ac:dyDescent="0.25">
      <c r="A66" s="342"/>
      <c r="B66" s="478"/>
      <c r="C66" s="467"/>
      <c r="D66" s="472"/>
    </row>
    <row r="67" spans="1:4" x14ac:dyDescent="0.25">
      <c r="A67" s="342"/>
      <c r="B67" s="478"/>
      <c r="C67" s="467"/>
      <c r="D67" s="472"/>
    </row>
    <row r="68" spans="1:4" s="341" customFormat="1" x14ac:dyDescent="0.25">
      <c r="A68" s="343" t="s">
        <v>237</v>
      </c>
      <c r="B68" s="457"/>
      <c r="C68" s="466"/>
      <c r="D68" s="466"/>
    </row>
    <row r="69" spans="1:4" x14ac:dyDescent="0.25">
      <c r="A69" s="342"/>
      <c r="B69" s="478"/>
      <c r="C69" s="467"/>
      <c r="D69" s="472"/>
    </row>
    <row r="70" spans="1:4" x14ac:dyDescent="0.25">
      <c r="A70" s="342"/>
      <c r="B70" s="478"/>
      <c r="C70" s="467"/>
      <c r="D70" s="472"/>
    </row>
    <row r="71" spans="1:4" s="341" customFormat="1" x14ac:dyDescent="0.25">
      <c r="A71" s="343" t="s">
        <v>240</v>
      </c>
      <c r="B71" s="457"/>
      <c r="C71" s="466"/>
      <c r="D71" s="466"/>
    </row>
    <row r="72" spans="1:4" ht="21.6" x14ac:dyDescent="0.25">
      <c r="A72" s="342"/>
      <c r="B72" s="478"/>
      <c r="C72" s="467"/>
      <c r="D72" s="403"/>
    </row>
    <row r="73" spans="1:4" ht="21.6" x14ac:dyDescent="0.25">
      <c r="A73" s="342"/>
      <c r="B73" s="478"/>
      <c r="C73" s="467"/>
      <c r="D73" s="403"/>
    </row>
    <row r="74" spans="1:4" ht="21.6" x14ac:dyDescent="0.25">
      <c r="A74" s="342"/>
      <c r="B74" s="478"/>
      <c r="C74" s="467"/>
      <c r="D74" s="403"/>
    </row>
    <row r="75" spans="1:4" ht="21.6" x14ac:dyDescent="0.25">
      <c r="A75" s="342"/>
      <c r="B75" s="478"/>
      <c r="C75" s="467"/>
      <c r="D75" s="403"/>
    </row>
    <row r="76" spans="1:4" ht="21.6" x14ac:dyDescent="0.25">
      <c r="A76" s="342"/>
      <c r="B76" s="478"/>
      <c r="C76" s="467"/>
      <c r="D76" s="403"/>
    </row>
    <row r="77" spans="1:4" ht="21.6" x14ac:dyDescent="0.25">
      <c r="A77" s="342"/>
      <c r="B77" s="478"/>
      <c r="C77" s="467"/>
      <c r="D77" s="403"/>
    </row>
    <row r="78" spans="1:4" x14ac:dyDescent="0.25">
      <c r="A78" s="343" t="s">
        <v>514</v>
      </c>
      <c r="B78" s="484"/>
      <c r="C78" s="196"/>
      <c r="D78" s="473"/>
    </row>
    <row r="79" spans="1:4" s="341" customFormat="1" x14ac:dyDescent="0.25">
      <c r="A79" s="343" t="s">
        <v>242</v>
      </c>
      <c r="B79" s="440"/>
      <c r="C79" s="340"/>
      <c r="D79" s="340"/>
    </row>
    <row r="80" spans="1:4" x14ac:dyDescent="0.25">
      <c r="A80" s="342"/>
      <c r="B80" s="479"/>
      <c r="C80" s="467"/>
      <c r="D80" s="474"/>
    </row>
    <row r="81" spans="1:4" s="333" customFormat="1" ht="84" customHeight="1" x14ac:dyDescent="0.25">
      <c r="A81" s="348"/>
      <c r="B81" s="438"/>
      <c r="C81" s="334"/>
      <c r="D81" s="335"/>
    </row>
    <row r="82" spans="1:4" s="341" customFormat="1" x14ac:dyDescent="0.25">
      <c r="A82" s="343" t="s">
        <v>243</v>
      </c>
      <c r="B82" s="481"/>
      <c r="C82" s="466"/>
      <c r="D82" s="475"/>
    </row>
    <row r="83" spans="1:4" s="341" customFormat="1" x14ac:dyDescent="0.25">
      <c r="A83" s="349" t="s">
        <v>244</v>
      </c>
      <c r="B83" s="485"/>
      <c r="C83" s="476"/>
      <c r="D83" s="477"/>
    </row>
    <row r="84" spans="1:4" ht="21.6" x14ac:dyDescent="0.25">
      <c r="A84" s="1516" t="s">
        <v>585</v>
      </c>
      <c r="B84" s="1516"/>
    </row>
    <row r="85" spans="1:4" ht="21.6" x14ac:dyDescent="0.25">
      <c r="A85" s="1516" t="s">
        <v>584</v>
      </c>
      <c r="B85" s="1516"/>
    </row>
  </sheetData>
  <mergeCells count="4">
    <mergeCell ref="A1:B1"/>
    <mergeCell ref="A2:B2"/>
    <mergeCell ref="A84:B84"/>
    <mergeCell ref="A85:B85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F28"/>
  <sheetViews>
    <sheetView view="pageBreakPreview" zoomScale="85" zoomScaleNormal="100" zoomScaleSheetLayoutView="85" workbookViewId="0">
      <selection activeCell="F10" sqref="F10"/>
    </sheetView>
  </sheetViews>
  <sheetFormatPr defaultColWidth="9" defaultRowHeight="23.4" x14ac:dyDescent="0.6"/>
  <cols>
    <col min="1" max="1" width="32.69921875" style="26" customWidth="1"/>
    <col min="2" max="2" width="14.69921875" style="26" customWidth="1"/>
    <col min="3" max="3" width="9.69921875" style="26" customWidth="1"/>
    <col min="4" max="4" width="17.8984375" style="26" customWidth="1"/>
    <col min="5" max="5" width="9.69921875" style="26" customWidth="1"/>
    <col min="6" max="6" width="18.69921875" style="26" customWidth="1"/>
    <col min="7" max="16384" width="9" style="26"/>
  </cols>
  <sheetData>
    <row r="1" spans="1:6" s="24" customFormat="1" ht="31.8" x14ac:dyDescent="0.8">
      <c r="A1" s="1596" t="s">
        <v>901</v>
      </c>
      <c r="B1" s="1596"/>
      <c r="C1" s="1596"/>
      <c r="D1" s="73"/>
      <c r="E1" s="73"/>
      <c r="F1" s="73"/>
    </row>
    <row r="2" spans="1:6" s="24" customFormat="1" ht="31.8" x14ac:dyDescent="0.8">
      <c r="A2" s="1597" t="s">
        <v>978</v>
      </c>
      <c r="B2" s="1597"/>
      <c r="C2" s="1597"/>
      <c r="D2" s="1598" t="s">
        <v>439</v>
      </c>
      <c r="E2" s="1598"/>
      <c r="F2" s="1598"/>
    </row>
    <row r="3" spans="1:6" ht="42" x14ac:dyDescent="0.6">
      <c r="A3" s="74" t="s">
        <v>311</v>
      </c>
      <c r="B3" s="75" t="s">
        <v>648</v>
      </c>
      <c r="C3" s="1594" t="s">
        <v>684</v>
      </c>
      <c r="D3" s="75" t="s">
        <v>446</v>
      </c>
      <c r="E3" s="1594" t="s">
        <v>684</v>
      </c>
      <c r="F3" s="75" t="s">
        <v>445</v>
      </c>
    </row>
    <row r="4" spans="1:6" ht="45" customHeight="1" x14ac:dyDescent="0.6">
      <c r="A4" s="80" t="s">
        <v>312</v>
      </c>
      <c r="B4" s="76" t="s">
        <v>652</v>
      </c>
      <c r="C4" s="1595"/>
      <c r="D4" s="81" t="s">
        <v>262</v>
      </c>
      <c r="E4" s="1595"/>
      <c r="F4" s="76" t="s">
        <v>444</v>
      </c>
    </row>
    <row r="5" spans="1:6" ht="24" customHeight="1" x14ac:dyDescent="0.6">
      <c r="A5" s="77" t="s">
        <v>313</v>
      </c>
      <c r="B5" s="83">
        <v>2156758</v>
      </c>
      <c r="C5" s="84">
        <v>58.585998521196274</v>
      </c>
      <c r="D5" s="83">
        <v>801980809.01533055</v>
      </c>
      <c r="E5" s="84">
        <v>18.226618296613548</v>
      </c>
      <c r="F5" s="85">
        <v>371.84552416883605</v>
      </c>
    </row>
    <row r="6" spans="1:6" ht="24" customHeight="1" x14ac:dyDescent="0.6">
      <c r="A6" s="78" t="s">
        <v>314</v>
      </c>
      <c r="B6" s="86">
        <v>18940</v>
      </c>
      <c r="C6" s="87">
        <v>0.51448461625803987</v>
      </c>
      <c r="D6" s="88">
        <v>3146703.4019999998</v>
      </c>
      <c r="E6" s="87">
        <v>7.1515129983382095E-2</v>
      </c>
      <c r="F6" s="89">
        <v>166.14062312565997</v>
      </c>
    </row>
    <row r="7" spans="1:6" ht="24" customHeight="1" x14ac:dyDescent="0.6">
      <c r="A7" s="78" t="s">
        <v>315</v>
      </c>
      <c r="B7" s="86">
        <v>922301</v>
      </c>
      <c r="C7" s="87">
        <v>25.053309190042576</v>
      </c>
      <c r="D7" s="88">
        <v>2698829200.7210956</v>
      </c>
      <c r="E7" s="87">
        <v>61.33629275954123</v>
      </c>
      <c r="F7" s="89">
        <v>2926.1913417865703</v>
      </c>
    </row>
    <row r="8" spans="1:6" ht="24" customHeight="1" x14ac:dyDescent="0.6">
      <c r="A8" s="78" t="s">
        <v>440</v>
      </c>
      <c r="B8" s="86">
        <v>46224</v>
      </c>
      <c r="C8" s="87">
        <v>1.2556249684219447</v>
      </c>
      <c r="D8" s="88">
        <v>18860630.175699998</v>
      </c>
      <c r="E8" s="87">
        <v>0.42864555258890713</v>
      </c>
      <c r="F8" s="89">
        <v>408.02678642480095</v>
      </c>
    </row>
    <row r="9" spans="1:6" ht="24" customHeight="1" x14ac:dyDescent="0.6">
      <c r="A9" s="78" t="s">
        <v>441</v>
      </c>
      <c r="B9" s="86">
        <v>100112</v>
      </c>
      <c r="C9" s="87">
        <v>2.7194342081744924</v>
      </c>
      <c r="D9" s="88">
        <v>267352608.14012003</v>
      </c>
      <c r="E9" s="87">
        <v>6.076122875255626</v>
      </c>
      <c r="F9" s="89">
        <v>2670.5350821092379</v>
      </c>
    </row>
    <row r="10" spans="1:6" ht="24" customHeight="1" x14ac:dyDescent="0.6">
      <c r="A10" s="78" t="s">
        <v>442</v>
      </c>
      <c r="B10" s="86">
        <v>14024</v>
      </c>
      <c r="C10" s="87">
        <v>0.38094679294629097</v>
      </c>
      <c r="D10" s="88">
        <v>14225650.108760001</v>
      </c>
      <c r="E10" s="87">
        <v>0.32330635800611918</v>
      </c>
      <c r="F10" s="89">
        <v>1014.3789296035369</v>
      </c>
    </row>
    <row r="11" spans="1:6" ht="44.4" x14ac:dyDescent="0.6">
      <c r="A11" s="82" t="s">
        <v>269</v>
      </c>
      <c r="B11" s="86">
        <v>422995</v>
      </c>
      <c r="C11" s="87">
        <v>11.490201702960379</v>
      </c>
      <c r="D11" s="88">
        <v>595657090.40748584</v>
      </c>
      <c r="E11" s="87">
        <v>13.537499028011197</v>
      </c>
      <c r="F11" s="89">
        <v>1408.1894358266311</v>
      </c>
    </row>
    <row r="12" spans="1:6" x14ac:dyDescent="0.6">
      <c r="A12" s="1048" t="s">
        <v>316</v>
      </c>
      <c r="B12" s="1345">
        <v>3681354</v>
      </c>
      <c r="C12" s="1346">
        <v>100</v>
      </c>
      <c r="D12" s="1345">
        <v>4400052691.9704914</v>
      </c>
      <c r="E12" s="1346">
        <v>100</v>
      </c>
      <c r="F12" s="1347">
        <v>1195.2267268973567</v>
      </c>
    </row>
    <row r="13" spans="1:6" ht="24.6" x14ac:dyDescent="0.7">
      <c r="A13" s="27"/>
      <c r="B13" s="25"/>
      <c r="C13" s="25"/>
      <c r="D13" s="25"/>
      <c r="E13" s="25"/>
      <c r="F13" s="25"/>
    </row>
    <row r="14" spans="1:6" s="24" customFormat="1" ht="33.6" x14ac:dyDescent="0.95">
      <c r="A14" s="853" t="s">
        <v>902</v>
      </c>
      <c r="B14" s="23"/>
      <c r="C14" s="23"/>
      <c r="D14" s="23"/>
      <c r="E14" s="23"/>
      <c r="F14" s="23"/>
    </row>
    <row r="15" spans="1:6" s="24" customFormat="1" ht="31.8" x14ac:dyDescent="0.8">
      <c r="A15" s="90" t="s">
        <v>979</v>
      </c>
      <c r="B15" s="79"/>
      <c r="C15" s="79"/>
      <c r="D15" s="79"/>
    </row>
    <row r="16" spans="1:6" s="24" customFormat="1" ht="31.8" x14ac:dyDescent="0.8">
      <c r="A16" s="90"/>
      <c r="B16" s="79"/>
      <c r="C16" s="79"/>
      <c r="D16" s="1598" t="s">
        <v>439</v>
      </c>
      <c r="E16" s="1598"/>
      <c r="F16" s="1598"/>
    </row>
    <row r="17" spans="1:6" ht="42" x14ac:dyDescent="0.6">
      <c r="A17" s="74" t="s">
        <v>311</v>
      </c>
      <c r="B17" s="75" t="s">
        <v>648</v>
      </c>
      <c r="C17" s="1594" t="s">
        <v>684</v>
      </c>
      <c r="D17" s="75" t="s">
        <v>446</v>
      </c>
      <c r="E17" s="1594" t="s">
        <v>684</v>
      </c>
      <c r="F17" s="75" t="s">
        <v>445</v>
      </c>
    </row>
    <row r="18" spans="1:6" ht="45" customHeight="1" x14ac:dyDescent="0.6">
      <c r="A18" s="80" t="s">
        <v>312</v>
      </c>
      <c r="B18" s="76" t="s">
        <v>652</v>
      </c>
      <c r="C18" s="1595"/>
      <c r="D18" s="81" t="s">
        <v>262</v>
      </c>
      <c r="E18" s="1595"/>
      <c r="F18" s="76" t="s">
        <v>444</v>
      </c>
    </row>
    <row r="19" spans="1:6" ht="24" customHeight="1" x14ac:dyDescent="0.6">
      <c r="A19" s="77" t="s">
        <v>313</v>
      </c>
      <c r="B19" s="83">
        <v>20215487</v>
      </c>
      <c r="C19" s="84">
        <v>76.028025327271791</v>
      </c>
      <c r="D19" s="83">
        <v>6052357419.5379143</v>
      </c>
      <c r="E19" s="84">
        <v>26.702863757670649</v>
      </c>
      <c r="F19" s="85">
        <v>299.39211553686113</v>
      </c>
    </row>
    <row r="20" spans="1:6" ht="24" customHeight="1" x14ac:dyDescent="0.6">
      <c r="A20" s="78" t="s">
        <v>314</v>
      </c>
      <c r="B20" s="86">
        <v>773952</v>
      </c>
      <c r="C20" s="87">
        <v>2.9107407730564523</v>
      </c>
      <c r="D20" s="88">
        <v>70863927.128999993</v>
      </c>
      <c r="E20" s="87">
        <v>0.31265004035463245</v>
      </c>
      <c r="F20" s="89">
        <v>91.561139617185546</v>
      </c>
    </row>
    <row r="21" spans="1:6" ht="24" customHeight="1" x14ac:dyDescent="0.6">
      <c r="A21" s="78" t="s">
        <v>315</v>
      </c>
      <c r="B21" s="86">
        <v>3099051</v>
      </c>
      <c r="C21" s="87">
        <v>11.655159626800334</v>
      </c>
      <c r="D21" s="88">
        <v>11800684718.50643</v>
      </c>
      <c r="E21" s="87">
        <v>52.064353514264432</v>
      </c>
      <c r="F21" s="89">
        <v>3807.8381796577178</v>
      </c>
    </row>
    <row r="22" spans="1:6" ht="24" customHeight="1" x14ac:dyDescent="0.6">
      <c r="A22" s="78" t="s">
        <v>440</v>
      </c>
      <c r="B22" s="86">
        <v>301386</v>
      </c>
      <c r="C22" s="87">
        <v>1.1334766479424976</v>
      </c>
      <c r="D22" s="88">
        <v>112336534.86082</v>
      </c>
      <c r="E22" s="87">
        <v>0.49562624568631597</v>
      </c>
      <c r="F22" s="89">
        <v>372.73308933002858</v>
      </c>
    </row>
    <row r="23" spans="1:6" ht="24" customHeight="1" x14ac:dyDescent="0.6">
      <c r="A23" s="78" t="s">
        <v>441</v>
      </c>
      <c r="B23" s="86">
        <v>490117</v>
      </c>
      <c r="C23" s="87">
        <v>1.8432713339691729</v>
      </c>
      <c r="D23" s="88">
        <v>1199532331.6122401</v>
      </c>
      <c r="E23" s="87">
        <v>5.2923094595441391</v>
      </c>
      <c r="F23" s="89">
        <v>2447.4407776352177</v>
      </c>
    </row>
    <row r="24" spans="1:6" ht="24" customHeight="1" x14ac:dyDescent="0.6">
      <c r="A24" s="78" t="s">
        <v>442</v>
      </c>
      <c r="B24" s="86">
        <v>119747</v>
      </c>
      <c r="C24" s="87">
        <v>0.45035412448212681</v>
      </c>
      <c r="D24" s="88">
        <v>88755132.964850008</v>
      </c>
      <c r="E24" s="87">
        <v>0.39158563499630178</v>
      </c>
      <c r="F24" s="89">
        <v>741.1887810538052</v>
      </c>
    </row>
    <row r="25" spans="1:6" ht="44.4" x14ac:dyDescent="0.6">
      <c r="A25" s="82" t="s">
        <v>443</v>
      </c>
      <c r="B25" s="86">
        <v>1589780</v>
      </c>
      <c r="C25" s="87">
        <v>5.9789721664776199</v>
      </c>
      <c r="D25" s="88">
        <v>3341044214.1000204</v>
      </c>
      <c r="E25" s="87">
        <v>14.740611347483519</v>
      </c>
      <c r="F25" s="89">
        <v>2101.5764534086607</v>
      </c>
    </row>
    <row r="26" spans="1:6" x14ac:dyDescent="0.6">
      <c r="A26" s="1048" t="s">
        <v>316</v>
      </c>
      <c r="B26" s="1348">
        <v>26589520</v>
      </c>
      <c r="C26" s="91">
        <v>100</v>
      </c>
      <c r="D26" s="1348">
        <v>22665574278.711277</v>
      </c>
      <c r="E26" s="91">
        <v>100.00000000000001</v>
      </c>
      <c r="F26" s="1349">
        <v>852.42510126964601</v>
      </c>
    </row>
    <row r="27" spans="1:6" ht="24.6" x14ac:dyDescent="0.7">
      <c r="A27" s="27"/>
      <c r="B27" s="25"/>
      <c r="C27" s="25"/>
      <c r="D27" s="25"/>
      <c r="E27" s="25"/>
      <c r="F27" s="25"/>
    </row>
    <row r="28" spans="1:6" ht="24.6" x14ac:dyDescent="0.7">
      <c r="A28" s="27"/>
      <c r="B28" s="25"/>
      <c r="C28" s="25"/>
      <c r="D28" s="25"/>
      <c r="E28" s="25"/>
      <c r="F28" s="25"/>
    </row>
  </sheetData>
  <mergeCells count="8">
    <mergeCell ref="C17:C18"/>
    <mergeCell ref="E17:E18"/>
    <mergeCell ref="A1:C1"/>
    <mergeCell ref="A2:C2"/>
    <mergeCell ref="D2:F2"/>
    <mergeCell ref="D16:F16"/>
    <mergeCell ref="C3:C4"/>
    <mergeCell ref="E3:E4"/>
  </mergeCells>
  <printOptions horizontalCentered="1"/>
  <pageMargins left="0.25" right="0.25" top="0.75" bottom="0.75" header="0.3" footer="0.3"/>
  <pageSetup paperSize="9" scale="8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</sheetPr>
  <dimension ref="A1:AA33"/>
  <sheetViews>
    <sheetView view="pageBreakPreview" zoomScale="40" zoomScaleNormal="55" zoomScaleSheetLayoutView="40" workbookViewId="0">
      <pane xSplit="1" ySplit="8" topLeftCell="B9" activePane="bottomRight" state="frozen"/>
      <selection activeCell="C45" sqref="C45"/>
      <selection pane="topRight" activeCell="C45" sqref="C45"/>
      <selection pane="bottomLeft" activeCell="C45" sqref="C45"/>
      <selection pane="bottomRight" activeCell="A3" sqref="A3"/>
    </sheetView>
  </sheetViews>
  <sheetFormatPr defaultRowHeight="24.6" x14ac:dyDescent="0.7"/>
  <cols>
    <col min="1" max="1" width="16.69921875" style="15" customWidth="1"/>
    <col min="2" max="2" width="16.8984375" style="15" bestFit="1" customWidth="1"/>
    <col min="3" max="3" width="27.19921875" style="143" bestFit="1" customWidth="1"/>
    <col min="4" max="4" width="16.8984375" style="15" bestFit="1" customWidth="1"/>
    <col min="5" max="5" width="27.19921875" style="143" bestFit="1" customWidth="1"/>
    <col min="6" max="6" width="16.8984375" style="15" bestFit="1" customWidth="1"/>
    <col min="7" max="7" width="27.19921875" style="143" bestFit="1" customWidth="1"/>
    <col min="8" max="8" width="16.8984375" style="15" bestFit="1" customWidth="1"/>
    <col min="9" max="9" width="23.69921875" style="143" bestFit="1" customWidth="1"/>
    <col min="10" max="10" width="16.8984375" style="15" bestFit="1" customWidth="1"/>
    <col min="11" max="11" width="27.19921875" style="143" bestFit="1" customWidth="1"/>
    <col min="12" max="12" width="16.8984375" style="15" bestFit="1" customWidth="1"/>
    <col min="13" max="13" width="25.59765625" style="143" bestFit="1" customWidth="1"/>
    <col min="14" max="14" width="16.8984375" style="15" bestFit="1" customWidth="1"/>
    <col min="15" max="15" width="30.09765625" style="143" bestFit="1" customWidth="1"/>
    <col min="16" max="16" width="16.8984375" style="15" bestFit="1" customWidth="1"/>
    <col min="17" max="17" width="23.3984375" style="143" bestFit="1" customWidth="1"/>
    <col min="18" max="18" width="16.8984375" style="15" bestFit="1" customWidth="1"/>
    <col min="19" max="19" width="25.59765625" style="143" bestFit="1" customWidth="1"/>
    <col min="20" max="20" width="19.8984375" style="15" customWidth="1"/>
    <col min="21" max="21" width="23.3984375" style="143" bestFit="1" customWidth="1"/>
    <col min="22" max="22" width="19.09765625" style="15" customWidth="1"/>
    <col min="23" max="23" width="26.3984375" style="143" bestFit="1" customWidth="1"/>
    <col min="24" max="24" width="23.3984375" style="15" bestFit="1" customWidth="1"/>
    <col min="25" max="25" width="10.59765625" style="15" customWidth="1"/>
    <col min="26" max="26" width="30.09765625" style="143" bestFit="1" customWidth="1"/>
    <col min="27" max="27" width="10.59765625" style="15" customWidth="1"/>
    <col min="28" max="264" width="9" style="15"/>
    <col min="265" max="265" width="14.09765625" style="15" customWidth="1"/>
    <col min="266" max="266" width="14.69921875" style="15" bestFit="1" customWidth="1"/>
    <col min="267" max="267" width="21.3984375" style="15" bestFit="1" customWidth="1"/>
    <col min="268" max="268" width="14.69921875" style="15" bestFit="1" customWidth="1"/>
    <col min="269" max="269" width="21.3984375" style="15" bestFit="1" customWidth="1"/>
    <col min="270" max="270" width="14.69921875" style="15" bestFit="1" customWidth="1"/>
    <col min="271" max="271" width="21.3984375" style="15" bestFit="1" customWidth="1"/>
    <col min="272" max="272" width="14.69921875" style="15" bestFit="1" customWidth="1"/>
    <col min="273" max="273" width="21.3984375" style="15" bestFit="1" customWidth="1"/>
    <col min="274" max="274" width="14.69921875" style="15" bestFit="1" customWidth="1"/>
    <col min="275" max="275" width="21.3984375" style="15" bestFit="1" customWidth="1"/>
    <col min="276" max="276" width="16.59765625" style="15" bestFit="1" customWidth="1"/>
    <col min="277" max="277" width="14.09765625" style="15" bestFit="1" customWidth="1"/>
    <col min="278" max="278" width="16.59765625" style="15" bestFit="1" customWidth="1"/>
    <col min="279" max="279" width="14.09765625" style="15" bestFit="1" customWidth="1"/>
    <col min="280" max="280" width="14.3984375" style="15" bestFit="1" customWidth="1"/>
    <col min="281" max="281" width="14.59765625" style="15" customWidth="1"/>
    <col min="282" max="282" width="13.8984375" style="15" bestFit="1" customWidth="1"/>
    <col min="283" max="283" width="14.59765625" style="15" customWidth="1"/>
    <col min="284" max="520" width="9" style="15"/>
    <col min="521" max="521" width="14.09765625" style="15" customWidth="1"/>
    <col min="522" max="522" width="14.69921875" style="15" bestFit="1" customWidth="1"/>
    <col min="523" max="523" width="21.3984375" style="15" bestFit="1" customWidth="1"/>
    <col min="524" max="524" width="14.69921875" style="15" bestFit="1" customWidth="1"/>
    <col min="525" max="525" width="21.3984375" style="15" bestFit="1" customWidth="1"/>
    <col min="526" max="526" width="14.69921875" style="15" bestFit="1" customWidth="1"/>
    <col min="527" max="527" width="21.3984375" style="15" bestFit="1" customWidth="1"/>
    <col min="528" max="528" width="14.69921875" style="15" bestFit="1" customWidth="1"/>
    <col min="529" max="529" width="21.3984375" style="15" bestFit="1" customWidth="1"/>
    <col min="530" max="530" width="14.69921875" style="15" bestFit="1" customWidth="1"/>
    <col min="531" max="531" width="21.3984375" style="15" bestFit="1" customWidth="1"/>
    <col min="532" max="532" width="16.59765625" style="15" bestFit="1" customWidth="1"/>
    <col min="533" max="533" width="14.09765625" style="15" bestFit="1" customWidth="1"/>
    <col min="534" max="534" width="16.59765625" style="15" bestFit="1" customWidth="1"/>
    <col min="535" max="535" width="14.09765625" style="15" bestFit="1" customWidth="1"/>
    <col min="536" max="536" width="14.3984375" style="15" bestFit="1" customWidth="1"/>
    <col min="537" max="537" width="14.59765625" style="15" customWidth="1"/>
    <col min="538" max="538" width="13.8984375" style="15" bestFit="1" customWidth="1"/>
    <col min="539" max="539" width="14.59765625" style="15" customWidth="1"/>
    <col min="540" max="776" width="9" style="15"/>
    <col min="777" max="777" width="14.09765625" style="15" customWidth="1"/>
    <col min="778" max="778" width="14.69921875" style="15" bestFit="1" customWidth="1"/>
    <col min="779" max="779" width="21.3984375" style="15" bestFit="1" customWidth="1"/>
    <col min="780" max="780" width="14.69921875" style="15" bestFit="1" customWidth="1"/>
    <col min="781" max="781" width="21.3984375" style="15" bestFit="1" customWidth="1"/>
    <col min="782" max="782" width="14.69921875" style="15" bestFit="1" customWidth="1"/>
    <col min="783" max="783" width="21.3984375" style="15" bestFit="1" customWidth="1"/>
    <col min="784" max="784" width="14.69921875" style="15" bestFit="1" customWidth="1"/>
    <col min="785" max="785" width="21.3984375" style="15" bestFit="1" customWidth="1"/>
    <col min="786" max="786" width="14.69921875" style="15" bestFit="1" customWidth="1"/>
    <col min="787" max="787" width="21.3984375" style="15" bestFit="1" customWidth="1"/>
    <col min="788" max="788" width="16.59765625" style="15" bestFit="1" customWidth="1"/>
    <col min="789" max="789" width="14.09765625" style="15" bestFit="1" customWidth="1"/>
    <col min="790" max="790" width="16.59765625" style="15" bestFit="1" customWidth="1"/>
    <col min="791" max="791" width="14.09765625" style="15" bestFit="1" customWidth="1"/>
    <col min="792" max="792" width="14.3984375" style="15" bestFit="1" customWidth="1"/>
    <col min="793" max="793" width="14.59765625" style="15" customWidth="1"/>
    <col min="794" max="794" width="13.8984375" style="15" bestFit="1" customWidth="1"/>
    <col min="795" max="795" width="14.59765625" style="15" customWidth="1"/>
    <col min="796" max="1032" width="9" style="15"/>
    <col min="1033" max="1033" width="14.09765625" style="15" customWidth="1"/>
    <col min="1034" max="1034" width="14.69921875" style="15" bestFit="1" customWidth="1"/>
    <col min="1035" max="1035" width="21.3984375" style="15" bestFit="1" customWidth="1"/>
    <col min="1036" max="1036" width="14.69921875" style="15" bestFit="1" customWidth="1"/>
    <col min="1037" max="1037" width="21.3984375" style="15" bestFit="1" customWidth="1"/>
    <col min="1038" max="1038" width="14.69921875" style="15" bestFit="1" customWidth="1"/>
    <col min="1039" max="1039" width="21.3984375" style="15" bestFit="1" customWidth="1"/>
    <col min="1040" max="1040" width="14.69921875" style="15" bestFit="1" customWidth="1"/>
    <col min="1041" max="1041" width="21.3984375" style="15" bestFit="1" customWidth="1"/>
    <col min="1042" max="1042" width="14.69921875" style="15" bestFit="1" customWidth="1"/>
    <col min="1043" max="1043" width="21.3984375" style="15" bestFit="1" customWidth="1"/>
    <col min="1044" max="1044" width="16.59765625" style="15" bestFit="1" customWidth="1"/>
    <col min="1045" max="1045" width="14.09765625" style="15" bestFit="1" customWidth="1"/>
    <col min="1046" max="1046" width="16.59765625" style="15" bestFit="1" customWidth="1"/>
    <col min="1047" max="1047" width="14.09765625" style="15" bestFit="1" customWidth="1"/>
    <col min="1048" max="1048" width="14.3984375" style="15" bestFit="1" customWidth="1"/>
    <col min="1049" max="1049" width="14.59765625" style="15" customWidth="1"/>
    <col min="1050" max="1050" width="13.8984375" style="15" bestFit="1" customWidth="1"/>
    <col min="1051" max="1051" width="14.59765625" style="15" customWidth="1"/>
    <col min="1052" max="1288" width="9" style="15"/>
    <col min="1289" max="1289" width="14.09765625" style="15" customWidth="1"/>
    <col min="1290" max="1290" width="14.69921875" style="15" bestFit="1" customWidth="1"/>
    <col min="1291" max="1291" width="21.3984375" style="15" bestFit="1" customWidth="1"/>
    <col min="1292" max="1292" width="14.69921875" style="15" bestFit="1" customWidth="1"/>
    <col min="1293" max="1293" width="21.3984375" style="15" bestFit="1" customWidth="1"/>
    <col min="1294" max="1294" width="14.69921875" style="15" bestFit="1" customWidth="1"/>
    <col min="1295" max="1295" width="21.3984375" style="15" bestFit="1" customWidth="1"/>
    <col min="1296" max="1296" width="14.69921875" style="15" bestFit="1" customWidth="1"/>
    <col min="1297" max="1297" width="21.3984375" style="15" bestFit="1" customWidth="1"/>
    <col min="1298" max="1298" width="14.69921875" style="15" bestFit="1" customWidth="1"/>
    <col min="1299" max="1299" width="21.3984375" style="15" bestFit="1" customWidth="1"/>
    <col min="1300" max="1300" width="16.59765625" style="15" bestFit="1" customWidth="1"/>
    <col min="1301" max="1301" width="14.09765625" style="15" bestFit="1" customWidth="1"/>
    <col min="1302" max="1302" width="16.59765625" style="15" bestFit="1" customWidth="1"/>
    <col min="1303" max="1303" width="14.09765625" style="15" bestFit="1" customWidth="1"/>
    <col min="1304" max="1304" width="14.3984375" style="15" bestFit="1" customWidth="1"/>
    <col min="1305" max="1305" width="14.59765625" style="15" customWidth="1"/>
    <col min="1306" max="1306" width="13.8984375" style="15" bestFit="1" customWidth="1"/>
    <col min="1307" max="1307" width="14.59765625" style="15" customWidth="1"/>
    <col min="1308" max="1544" width="9" style="15"/>
    <col min="1545" max="1545" width="14.09765625" style="15" customWidth="1"/>
    <col min="1546" max="1546" width="14.69921875" style="15" bestFit="1" customWidth="1"/>
    <col min="1547" max="1547" width="21.3984375" style="15" bestFit="1" customWidth="1"/>
    <col min="1548" max="1548" width="14.69921875" style="15" bestFit="1" customWidth="1"/>
    <col min="1549" max="1549" width="21.3984375" style="15" bestFit="1" customWidth="1"/>
    <col min="1550" max="1550" width="14.69921875" style="15" bestFit="1" customWidth="1"/>
    <col min="1551" max="1551" width="21.3984375" style="15" bestFit="1" customWidth="1"/>
    <col min="1552" max="1552" width="14.69921875" style="15" bestFit="1" customWidth="1"/>
    <col min="1553" max="1553" width="21.3984375" style="15" bestFit="1" customWidth="1"/>
    <col min="1554" max="1554" width="14.69921875" style="15" bestFit="1" customWidth="1"/>
    <col min="1555" max="1555" width="21.3984375" style="15" bestFit="1" customWidth="1"/>
    <col min="1556" max="1556" width="16.59765625" style="15" bestFit="1" customWidth="1"/>
    <col min="1557" max="1557" width="14.09765625" style="15" bestFit="1" customWidth="1"/>
    <col min="1558" max="1558" width="16.59765625" style="15" bestFit="1" customWidth="1"/>
    <col min="1559" max="1559" width="14.09765625" style="15" bestFit="1" customWidth="1"/>
    <col min="1560" max="1560" width="14.3984375" style="15" bestFit="1" customWidth="1"/>
    <col min="1561" max="1561" width="14.59765625" style="15" customWidth="1"/>
    <col min="1562" max="1562" width="13.8984375" style="15" bestFit="1" customWidth="1"/>
    <col min="1563" max="1563" width="14.59765625" style="15" customWidth="1"/>
    <col min="1564" max="1800" width="9" style="15"/>
    <col min="1801" max="1801" width="14.09765625" style="15" customWidth="1"/>
    <col min="1802" max="1802" width="14.69921875" style="15" bestFit="1" customWidth="1"/>
    <col min="1803" max="1803" width="21.3984375" style="15" bestFit="1" customWidth="1"/>
    <col min="1804" max="1804" width="14.69921875" style="15" bestFit="1" customWidth="1"/>
    <col min="1805" max="1805" width="21.3984375" style="15" bestFit="1" customWidth="1"/>
    <col min="1806" max="1806" width="14.69921875" style="15" bestFit="1" customWidth="1"/>
    <col min="1807" max="1807" width="21.3984375" style="15" bestFit="1" customWidth="1"/>
    <col min="1808" max="1808" width="14.69921875" style="15" bestFit="1" customWidth="1"/>
    <col min="1809" max="1809" width="21.3984375" style="15" bestFit="1" customWidth="1"/>
    <col min="1810" max="1810" width="14.69921875" style="15" bestFit="1" customWidth="1"/>
    <col min="1811" max="1811" width="21.3984375" style="15" bestFit="1" customWidth="1"/>
    <col min="1812" max="1812" width="16.59765625" style="15" bestFit="1" customWidth="1"/>
    <col min="1813" max="1813" width="14.09765625" style="15" bestFit="1" customWidth="1"/>
    <col min="1814" max="1814" width="16.59765625" style="15" bestFit="1" customWidth="1"/>
    <col min="1815" max="1815" width="14.09765625" style="15" bestFit="1" customWidth="1"/>
    <col min="1816" max="1816" width="14.3984375" style="15" bestFit="1" customWidth="1"/>
    <col min="1817" max="1817" width="14.59765625" style="15" customWidth="1"/>
    <col min="1818" max="1818" width="13.8984375" style="15" bestFit="1" customWidth="1"/>
    <col min="1819" max="1819" width="14.59765625" style="15" customWidth="1"/>
    <col min="1820" max="2056" width="9" style="15"/>
    <col min="2057" max="2057" width="14.09765625" style="15" customWidth="1"/>
    <col min="2058" max="2058" width="14.69921875" style="15" bestFit="1" customWidth="1"/>
    <col min="2059" max="2059" width="21.3984375" style="15" bestFit="1" customWidth="1"/>
    <col min="2060" max="2060" width="14.69921875" style="15" bestFit="1" customWidth="1"/>
    <col min="2061" max="2061" width="21.3984375" style="15" bestFit="1" customWidth="1"/>
    <col min="2062" max="2062" width="14.69921875" style="15" bestFit="1" customWidth="1"/>
    <col min="2063" max="2063" width="21.3984375" style="15" bestFit="1" customWidth="1"/>
    <col min="2064" max="2064" width="14.69921875" style="15" bestFit="1" customWidth="1"/>
    <col min="2065" max="2065" width="21.3984375" style="15" bestFit="1" customWidth="1"/>
    <col min="2066" max="2066" width="14.69921875" style="15" bestFit="1" customWidth="1"/>
    <col min="2067" max="2067" width="21.3984375" style="15" bestFit="1" customWidth="1"/>
    <col min="2068" max="2068" width="16.59765625" style="15" bestFit="1" customWidth="1"/>
    <col min="2069" max="2069" width="14.09765625" style="15" bestFit="1" customWidth="1"/>
    <col min="2070" max="2070" width="16.59765625" style="15" bestFit="1" customWidth="1"/>
    <col min="2071" max="2071" width="14.09765625" style="15" bestFit="1" customWidth="1"/>
    <col min="2072" max="2072" width="14.3984375" style="15" bestFit="1" customWidth="1"/>
    <col min="2073" max="2073" width="14.59765625" style="15" customWidth="1"/>
    <col min="2074" max="2074" width="13.8984375" style="15" bestFit="1" customWidth="1"/>
    <col min="2075" max="2075" width="14.59765625" style="15" customWidth="1"/>
    <col min="2076" max="2312" width="9" style="15"/>
    <col min="2313" max="2313" width="14.09765625" style="15" customWidth="1"/>
    <col min="2314" max="2314" width="14.69921875" style="15" bestFit="1" customWidth="1"/>
    <col min="2315" max="2315" width="21.3984375" style="15" bestFit="1" customWidth="1"/>
    <col min="2316" max="2316" width="14.69921875" style="15" bestFit="1" customWidth="1"/>
    <col min="2317" max="2317" width="21.3984375" style="15" bestFit="1" customWidth="1"/>
    <col min="2318" max="2318" width="14.69921875" style="15" bestFit="1" customWidth="1"/>
    <col min="2319" max="2319" width="21.3984375" style="15" bestFit="1" customWidth="1"/>
    <col min="2320" max="2320" width="14.69921875" style="15" bestFit="1" customWidth="1"/>
    <col min="2321" max="2321" width="21.3984375" style="15" bestFit="1" customWidth="1"/>
    <col min="2322" max="2322" width="14.69921875" style="15" bestFit="1" customWidth="1"/>
    <col min="2323" max="2323" width="21.3984375" style="15" bestFit="1" customWidth="1"/>
    <col min="2324" max="2324" width="16.59765625" style="15" bestFit="1" customWidth="1"/>
    <col min="2325" max="2325" width="14.09765625" style="15" bestFit="1" customWidth="1"/>
    <col min="2326" max="2326" width="16.59765625" style="15" bestFit="1" customWidth="1"/>
    <col min="2327" max="2327" width="14.09765625" style="15" bestFit="1" customWidth="1"/>
    <col min="2328" max="2328" width="14.3984375" style="15" bestFit="1" customWidth="1"/>
    <col min="2329" max="2329" width="14.59765625" style="15" customWidth="1"/>
    <col min="2330" max="2330" width="13.8984375" style="15" bestFit="1" customWidth="1"/>
    <col min="2331" max="2331" width="14.59765625" style="15" customWidth="1"/>
    <col min="2332" max="2568" width="9" style="15"/>
    <col min="2569" max="2569" width="14.09765625" style="15" customWidth="1"/>
    <col min="2570" max="2570" width="14.69921875" style="15" bestFit="1" customWidth="1"/>
    <col min="2571" max="2571" width="21.3984375" style="15" bestFit="1" customWidth="1"/>
    <col min="2572" max="2572" width="14.69921875" style="15" bestFit="1" customWidth="1"/>
    <col min="2573" max="2573" width="21.3984375" style="15" bestFit="1" customWidth="1"/>
    <col min="2574" max="2574" width="14.69921875" style="15" bestFit="1" customWidth="1"/>
    <col min="2575" max="2575" width="21.3984375" style="15" bestFit="1" customWidth="1"/>
    <col min="2576" max="2576" width="14.69921875" style="15" bestFit="1" customWidth="1"/>
    <col min="2577" max="2577" width="21.3984375" style="15" bestFit="1" customWidth="1"/>
    <col min="2578" max="2578" width="14.69921875" style="15" bestFit="1" customWidth="1"/>
    <col min="2579" max="2579" width="21.3984375" style="15" bestFit="1" customWidth="1"/>
    <col min="2580" max="2580" width="16.59765625" style="15" bestFit="1" customWidth="1"/>
    <col min="2581" max="2581" width="14.09765625" style="15" bestFit="1" customWidth="1"/>
    <col min="2582" max="2582" width="16.59765625" style="15" bestFit="1" customWidth="1"/>
    <col min="2583" max="2583" width="14.09765625" style="15" bestFit="1" customWidth="1"/>
    <col min="2584" max="2584" width="14.3984375" style="15" bestFit="1" customWidth="1"/>
    <col min="2585" max="2585" width="14.59765625" style="15" customWidth="1"/>
    <col min="2586" max="2586" width="13.8984375" style="15" bestFit="1" customWidth="1"/>
    <col min="2587" max="2587" width="14.59765625" style="15" customWidth="1"/>
    <col min="2588" max="2824" width="9" style="15"/>
    <col min="2825" max="2825" width="14.09765625" style="15" customWidth="1"/>
    <col min="2826" max="2826" width="14.69921875" style="15" bestFit="1" customWidth="1"/>
    <col min="2827" max="2827" width="21.3984375" style="15" bestFit="1" customWidth="1"/>
    <col min="2828" max="2828" width="14.69921875" style="15" bestFit="1" customWidth="1"/>
    <col min="2829" max="2829" width="21.3984375" style="15" bestFit="1" customWidth="1"/>
    <col min="2830" max="2830" width="14.69921875" style="15" bestFit="1" customWidth="1"/>
    <col min="2831" max="2831" width="21.3984375" style="15" bestFit="1" customWidth="1"/>
    <col min="2832" max="2832" width="14.69921875" style="15" bestFit="1" customWidth="1"/>
    <col min="2833" max="2833" width="21.3984375" style="15" bestFit="1" customWidth="1"/>
    <col min="2834" max="2834" width="14.69921875" style="15" bestFit="1" customWidth="1"/>
    <col min="2835" max="2835" width="21.3984375" style="15" bestFit="1" customWidth="1"/>
    <col min="2836" max="2836" width="16.59765625" style="15" bestFit="1" customWidth="1"/>
    <col min="2837" max="2837" width="14.09765625" style="15" bestFit="1" customWidth="1"/>
    <col min="2838" max="2838" width="16.59765625" style="15" bestFit="1" customWidth="1"/>
    <col min="2839" max="2839" width="14.09765625" style="15" bestFit="1" customWidth="1"/>
    <col min="2840" max="2840" width="14.3984375" style="15" bestFit="1" customWidth="1"/>
    <col min="2841" max="2841" width="14.59765625" style="15" customWidth="1"/>
    <col min="2842" max="2842" width="13.8984375" style="15" bestFit="1" customWidth="1"/>
    <col min="2843" max="2843" width="14.59765625" style="15" customWidth="1"/>
    <col min="2844" max="3080" width="9" style="15"/>
    <col min="3081" max="3081" width="14.09765625" style="15" customWidth="1"/>
    <col min="3082" max="3082" width="14.69921875" style="15" bestFit="1" customWidth="1"/>
    <col min="3083" max="3083" width="21.3984375" style="15" bestFit="1" customWidth="1"/>
    <col min="3084" max="3084" width="14.69921875" style="15" bestFit="1" customWidth="1"/>
    <col min="3085" max="3085" width="21.3984375" style="15" bestFit="1" customWidth="1"/>
    <col min="3086" max="3086" width="14.69921875" style="15" bestFit="1" customWidth="1"/>
    <col min="3087" max="3087" width="21.3984375" style="15" bestFit="1" customWidth="1"/>
    <col min="3088" max="3088" width="14.69921875" style="15" bestFit="1" customWidth="1"/>
    <col min="3089" max="3089" width="21.3984375" style="15" bestFit="1" customWidth="1"/>
    <col min="3090" max="3090" width="14.69921875" style="15" bestFit="1" customWidth="1"/>
    <col min="3091" max="3091" width="21.3984375" style="15" bestFit="1" customWidth="1"/>
    <col min="3092" max="3092" width="16.59765625" style="15" bestFit="1" customWidth="1"/>
    <col min="3093" max="3093" width="14.09765625" style="15" bestFit="1" customWidth="1"/>
    <col min="3094" max="3094" width="16.59765625" style="15" bestFit="1" customWidth="1"/>
    <col min="3095" max="3095" width="14.09765625" style="15" bestFit="1" customWidth="1"/>
    <col min="3096" max="3096" width="14.3984375" style="15" bestFit="1" customWidth="1"/>
    <col min="3097" max="3097" width="14.59765625" style="15" customWidth="1"/>
    <col min="3098" max="3098" width="13.8984375" style="15" bestFit="1" customWidth="1"/>
    <col min="3099" max="3099" width="14.59765625" style="15" customWidth="1"/>
    <col min="3100" max="3336" width="9" style="15"/>
    <col min="3337" max="3337" width="14.09765625" style="15" customWidth="1"/>
    <col min="3338" max="3338" width="14.69921875" style="15" bestFit="1" customWidth="1"/>
    <col min="3339" max="3339" width="21.3984375" style="15" bestFit="1" customWidth="1"/>
    <col min="3340" max="3340" width="14.69921875" style="15" bestFit="1" customWidth="1"/>
    <col min="3341" max="3341" width="21.3984375" style="15" bestFit="1" customWidth="1"/>
    <col min="3342" max="3342" width="14.69921875" style="15" bestFit="1" customWidth="1"/>
    <col min="3343" max="3343" width="21.3984375" style="15" bestFit="1" customWidth="1"/>
    <col min="3344" max="3344" width="14.69921875" style="15" bestFit="1" customWidth="1"/>
    <col min="3345" max="3345" width="21.3984375" style="15" bestFit="1" customWidth="1"/>
    <col min="3346" max="3346" width="14.69921875" style="15" bestFit="1" customWidth="1"/>
    <col min="3347" max="3347" width="21.3984375" style="15" bestFit="1" customWidth="1"/>
    <col min="3348" max="3348" width="16.59765625" style="15" bestFit="1" customWidth="1"/>
    <col min="3349" max="3349" width="14.09765625" style="15" bestFit="1" customWidth="1"/>
    <col min="3350" max="3350" width="16.59765625" style="15" bestFit="1" customWidth="1"/>
    <col min="3351" max="3351" width="14.09765625" style="15" bestFit="1" customWidth="1"/>
    <col min="3352" max="3352" width="14.3984375" style="15" bestFit="1" customWidth="1"/>
    <col min="3353" max="3353" width="14.59765625" style="15" customWidth="1"/>
    <col min="3354" max="3354" width="13.8984375" style="15" bestFit="1" customWidth="1"/>
    <col min="3355" max="3355" width="14.59765625" style="15" customWidth="1"/>
    <col min="3356" max="3592" width="9" style="15"/>
    <col min="3593" max="3593" width="14.09765625" style="15" customWidth="1"/>
    <col min="3594" max="3594" width="14.69921875" style="15" bestFit="1" customWidth="1"/>
    <col min="3595" max="3595" width="21.3984375" style="15" bestFit="1" customWidth="1"/>
    <col min="3596" max="3596" width="14.69921875" style="15" bestFit="1" customWidth="1"/>
    <col min="3597" max="3597" width="21.3984375" style="15" bestFit="1" customWidth="1"/>
    <col min="3598" max="3598" width="14.69921875" style="15" bestFit="1" customWidth="1"/>
    <col min="3599" max="3599" width="21.3984375" style="15" bestFit="1" customWidth="1"/>
    <col min="3600" max="3600" width="14.69921875" style="15" bestFit="1" customWidth="1"/>
    <col min="3601" max="3601" width="21.3984375" style="15" bestFit="1" customWidth="1"/>
    <col min="3602" max="3602" width="14.69921875" style="15" bestFit="1" customWidth="1"/>
    <col min="3603" max="3603" width="21.3984375" style="15" bestFit="1" customWidth="1"/>
    <col min="3604" max="3604" width="16.59765625" style="15" bestFit="1" customWidth="1"/>
    <col min="3605" max="3605" width="14.09765625" style="15" bestFit="1" customWidth="1"/>
    <col min="3606" max="3606" width="16.59765625" style="15" bestFit="1" customWidth="1"/>
    <col min="3607" max="3607" width="14.09765625" style="15" bestFit="1" customWidth="1"/>
    <col min="3608" max="3608" width="14.3984375" style="15" bestFit="1" customWidth="1"/>
    <col min="3609" max="3609" width="14.59765625" style="15" customWidth="1"/>
    <col min="3610" max="3610" width="13.8984375" style="15" bestFit="1" customWidth="1"/>
    <col min="3611" max="3611" width="14.59765625" style="15" customWidth="1"/>
    <col min="3612" max="3848" width="9" style="15"/>
    <col min="3849" max="3849" width="14.09765625" style="15" customWidth="1"/>
    <col min="3850" max="3850" width="14.69921875" style="15" bestFit="1" customWidth="1"/>
    <col min="3851" max="3851" width="21.3984375" style="15" bestFit="1" customWidth="1"/>
    <col min="3852" max="3852" width="14.69921875" style="15" bestFit="1" customWidth="1"/>
    <col min="3853" max="3853" width="21.3984375" style="15" bestFit="1" customWidth="1"/>
    <col min="3854" max="3854" width="14.69921875" style="15" bestFit="1" customWidth="1"/>
    <col min="3855" max="3855" width="21.3984375" style="15" bestFit="1" customWidth="1"/>
    <col min="3856" max="3856" width="14.69921875" style="15" bestFit="1" customWidth="1"/>
    <col min="3857" max="3857" width="21.3984375" style="15" bestFit="1" customWidth="1"/>
    <col min="3858" max="3858" width="14.69921875" style="15" bestFit="1" customWidth="1"/>
    <col min="3859" max="3859" width="21.3984375" style="15" bestFit="1" customWidth="1"/>
    <col min="3860" max="3860" width="16.59765625" style="15" bestFit="1" customWidth="1"/>
    <col min="3861" max="3861" width="14.09765625" style="15" bestFit="1" customWidth="1"/>
    <col min="3862" max="3862" width="16.59765625" style="15" bestFit="1" customWidth="1"/>
    <col min="3863" max="3863" width="14.09765625" style="15" bestFit="1" customWidth="1"/>
    <col min="3864" max="3864" width="14.3984375" style="15" bestFit="1" customWidth="1"/>
    <col min="3865" max="3865" width="14.59765625" style="15" customWidth="1"/>
    <col min="3866" max="3866" width="13.8984375" style="15" bestFit="1" customWidth="1"/>
    <col min="3867" max="3867" width="14.59765625" style="15" customWidth="1"/>
    <col min="3868" max="4104" width="9" style="15"/>
    <col min="4105" max="4105" width="14.09765625" style="15" customWidth="1"/>
    <col min="4106" max="4106" width="14.69921875" style="15" bestFit="1" customWidth="1"/>
    <col min="4107" max="4107" width="21.3984375" style="15" bestFit="1" customWidth="1"/>
    <col min="4108" max="4108" width="14.69921875" style="15" bestFit="1" customWidth="1"/>
    <col min="4109" max="4109" width="21.3984375" style="15" bestFit="1" customWidth="1"/>
    <col min="4110" max="4110" width="14.69921875" style="15" bestFit="1" customWidth="1"/>
    <col min="4111" max="4111" width="21.3984375" style="15" bestFit="1" customWidth="1"/>
    <col min="4112" max="4112" width="14.69921875" style="15" bestFit="1" customWidth="1"/>
    <col min="4113" max="4113" width="21.3984375" style="15" bestFit="1" customWidth="1"/>
    <col min="4114" max="4114" width="14.69921875" style="15" bestFit="1" customWidth="1"/>
    <col min="4115" max="4115" width="21.3984375" style="15" bestFit="1" customWidth="1"/>
    <col min="4116" max="4116" width="16.59765625" style="15" bestFit="1" customWidth="1"/>
    <col min="4117" max="4117" width="14.09765625" style="15" bestFit="1" customWidth="1"/>
    <col min="4118" max="4118" width="16.59765625" style="15" bestFit="1" customWidth="1"/>
    <col min="4119" max="4119" width="14.09765625" style="15" bestFit="1" customWidth="1"/>
    <col min="4120" max="4120" width="14.3984375" style="15" bestFit="1" customWidth="1"/>
    <col min="4121" max="4121" width="14.59765625" style="15" customWidth="1"/>
    <col min="4122" max="4122" width="13.8984375" style="15" bestFit="1" customWidth="1"/>
    <col min="4123" max="4123" width="14.59765625" style="15" customWidth="1"/>
    <col min="4124" max="4360" width="9" style="15"/>
    <col min="4361" max="4361" width="14.09765625" style="15" customWidth="1"/>
    <col min="4362" max="4362" width="14.69921875" style="15" bestFit="1" customWidth="1"/>
    <col min="4363" max="4363" width="21.3984375" style="15" bestFit="1" customWidth="1"/>
    <col min="4364" max="4364" width="14.69921875" style="15" bestFit="1" customWidth="1"/>
    <col min="4365" max="4365" width="21.3984375" style="15" bestFit="1" customWidth="1"/>
    <col min="4366" max="4366" width="14.69921875" style="15" bestFit="1" customWidth="1"/>
    <col min="4367" max="4367" width="21.3984375" style="15" bestFit="1" customWidth="1"/>
    <col min="4368" max="4368" width="14.69921875" style="15" bestFit="1" customWidth="1"/>
    <col min="4369" max="4369" width="21.3984375" style="15" bestFit="1" customWidth="1"/>
    <col min="4370" max="4370" width="14.69921875" style="15" bestFit="1" customWidth="1"/>
    <col min="4371" max="4371" width="21.3984375" style="15" bestFit="1" customWidth="1"/>
    <col min="4372" max="4372" width="16.59765625" style="15" bestFit="1" customWidth="1"/>
    <col min="4373" max="4373" width="14.09765625" style="15" bestFit="1" customWidth="1"/>
    <col min="4374" max="4374" width="16.59765625" style="15" bestFit="1" customWidth="1"/>
    <col min="4375" max="4375" width="14.09765625" style="15" bestFit="1" customWidth="1"/>
    <col min="4376" max="4376" width="14.3984375" style="15" bestFit="1" customWidth="1"/>
    <col min="4377" max="4377" width="14.59765625" style="15" customWidth="1"/>
    <col min="4378" max="4378" width="13.8984375" style="15" bestFit="1" customWidth="1"/>
    <col min="4379" max="4379" width="14.59765625" style="15" customWidth="1"/>
    <col min="4380" max="4616" width="9" style="15"/>
    <col min="4617" max="4617" width="14.09765625" style="15" customWidth="1"/>
    <col min="4618" max="4618" width="14.69921875" style="15" bestFit="1" customWidth="1"/>
    <col min="4619" max="4619" width="21.3984375" style="15" bestFit="1" customWidth="1"/>
    <col min="4620" max="4620" width="14.69921875" style="15" bestFit="1" customWidth="1"/>
    <col min="4621" max="4621" width="21.3984375" style="15" bestFit="1" customWidth="1"/>
    <col min="4622" max="4622" width="14.69921875" style="15" bestFit="1" customWidth="1"/>
    <col min="4623" max="4623" width="21.3984375" style="15" bestFit="1" customWidth="1"/>
    <col min="4624" max="4624" width="14.69921875" style="15" bestFit="1" customWidth="1"/>
    <col min="4625" max="4625" width="21.3984375" style="15" bestFit="1" customWidth="1"/>
    <col min="4626" max="4626" width="14.69921875" style="15" bestFit="1" customWidth="1"/>
    <col min="4627" max="4627" width="21.3984375" style="15" bestFit="1" customWidth="1"/>
    <col min="4628" max="4628" width="16.59765625" style="15" bestFit="1" customWidth="1"/>
    <col min="4629" max="4629" width="14.09765625" style="15" bestFit="1" customWidth="1"/>
    <col min="4630" max="4630" width="16.59765625" style="15" bestFit="1" customWidth="1"/>
    <col min="4631" max="4631" width="14.09765625" style="15" bestFit="1" customWidth="1"/>
    <col min="4632" max="4632" width="14.3984375" style="15" bestFit="1" customWidth="1"/>
    <col min="4633" max="4633" width="14.59765625" style="15" customWidth="1"/>
    <col min="4634" max="4634" width="13.8984375" style="15" bestFit="1" customWidth="1"/>
    <col min="4635" max="4635" width="14.59765625" style="15" customWidth="1"/>
    <col min="4636" max="4872" width="9" style="15"/>
    <col min="4873" max="4873" width="14.09765625" style="15" customWidth="1"/>
    <col min="4874" max="4874" width="14.69921875" style="15" bestFit="1" customWidth="1"/>
    <col min="4875" max="4875" width="21.3984375" style="15" bestFit="1" customWidth="1"/>
    <col min="4876" max="4876" width="14.69921875" style="15" bestFit="1" customWidth="1"/>
    <col min="4877" max="4877" width="21.3984375" style="15" bestFit="1" customWidth="1"/>
    <col min="4878" max="4878" width="14.69921875" style="15" bestFit="1" customWidth="1"/>
    <col min="4879" max="4879" width="21.3984375" style="15" bestFit="1" customWidth="1"/>
    <col min="4880" max="4880" width="14.69921875" style="15" bestFit="1" customWidth="1"/>
    <col min="4881" max="4881" width="21.3984375" style="15" bestFit="1" customWidth="1"/>
    <col min="4882" max="4882" width="14.69921875" style="15" bestFit="1" customWidth="1"/>
    <col min="4883" max="4883" width="21.3984375" style="15" bestFit="1" customWidth="1"/>
    <col min="4884" max="4884" width="16.59765625" style="15" bestFit="1" customWidth="1"/>
    <col min="4885" max="4885" width="14.09765625" style="15" bestFit="1" customWidth="1"/>
    <col min="4886" max="4886" width="16.59765625" style="15" bestFit="1" customWidth="1"/>
    <col min="4887" max="4887" width="14.09765625" style="15" bestFit="1" customWidth="1"/>
    <col min="4888" max="4888" width="14.3984375" style="15" bestFit="1" customWidth="1"/>
    <col min="4889" max="4889" width="14.59765625" style="15" customWidth="1"/>
    <col min="4890" max="4890" width="13.8984375" style="15" bestFit="1" customWidth="1"/>
    <col min="4891" max="4891" width="14.59765625" style="15" customWidth="1"/>
    <col min="4892" max="5128" width="9" style="15"/>
    <col min="5129" max="5129" width="14.09765625" style="15" customWidth="1"/>
    <col min="5130" max="5130" width="14.69921875" style="15" bestFit="1" customWidth="1"/>
    <col min="5131" max="5131" width="21.3984375" style="15" bestFit="1" customWidth="1"/>
    <col min="5132" max="5132" width="14.69921875" style="15" bestFit="1" customWidth="1"/>
    <col min="5133" max="5133" width="21.3984375" style="15" bestFit="1" customWidth="1"/>
    <col min="5134" max="5134" width="14.69921875" style="15" bestFit="1" customWidth="1"/>
    <col min="5135" max="5135" width="21.3984375" style="15" bestFit="1" customWidth="1"/>
    <col min="5136" max="5136" width="14.69921875" style="15" bestFit="1" customWidth="1"/>
    <col min="5137" max="5137" width="21.3984375" style="15" bestFit="1" customWidth="1"/>
    <col min="5138" max="5138" width="14.69921875" style="15" bestFit="1" customWidth="1"/>
    <col min="5139" max="5139" width="21.3984375" style="15" bestFit="1" customWidth="1"/>
    <col min="5140" max="5140" width="16.59765625" style="15" bestFit="1" customWidth="1"/>
    <col min="5141" max="5141" width="14.09765625" style="15" bestFit="1" customWidth="1"/>
    <col min="5142" max="5142" width="16.59765625" style="15" bestFit="1" customWidth="1"/>
    <col min="5143" max="5143" width="14.09765625" style="15" bestFit="1" customWidth="1"/>
    <col min="5144" max="5144" width="14.3984375" style="15" bestFit="1" customWidth="1"/>
    <col min="5145" max="5145" width="14.59765625" style="15" customWidth="1"/>
    <col min="5146" max="5146" width="13.8984375" style="15" bestFit="1" customWidth="1"/>
    <col min="5147" max="5147" width="14.59765625" style="15" customWidth="1"/>
    <col min="5148" max="5384" width="9" style="15"/>
    <col min="5385" max="5385" width="14.09765625" style="15" customWidth="1"/>
    <col min="5386" max="5386" width="14.69921875" style="15" bestFit="1" customWidth="1"/>
    <col min="5387" max="5387" width="21.3984375" style="15" bestFit="1" customWidth="1"/>
    <col min="5388" max="5388" width="14.69921875" style="15" bestFit="1" customWidth="1"/>
    <col min="5389" max="5389" width="21.3984375" style="15" bestFit="1" customWidth="1"/>
    <col min="5390" max="5390" width="14.69921875" style="15" bestFit="1" customWidth="1"/>
    <col min="5391" max="5391" width="21.3984375" style="15" bestFit="1" customWidth="1"/>
    <col min="5392" max="5392" width="14.69921875" style="15" bestFit="1" customWidth="1"/>
    <col min="5393" max="5393" width="21.3984375" style="15" bestFit="1" customWidth="1"/>
    <col min="5394" max="5394" width="14.69921875" style="15" bestFit="1" customWidth="1"/>
    <col min="5395" max="5395" width="21.3984375" style="15" bestFit="1" customWidth="1"/>
    <col min="5396" max="5396" width="16.59765625" style="15" bestFit="1" customWidth="1"/>
    <col min="5397" max="5397" width="14.09765625" style="15" bestFit="1" customWidth="1"/>
    <col min="5398" max="5398" width="16.59765625" style="15" bestFit="1" customWidth="1"/>
    <col min="5399" max="5399" width="14.09765625" style="15" bestFit="1" customWidth="1"/>
    <col min="5400" max="5400" width="14.3984375" style="15" bestFit="1" customWidth="1"/>
    <col min="5401" max="5401" width="14.59765625" style="15" customWidth="1"/>
    <col min="5402" max="5402" width="13.8984375" style="15" bestFit="1" customWidth="1"/>
    <col min="5403" max="5403" width="14.59765625" style="15" customWidth="1"/>
    <col min="5404" max="5640" width="9" style="15"/>
    <col min="5641" max="5641" width="14.09765625" style="15" customWidth="1"/>
    <col min="5642" max="5642" width="14.69921875" style="15" bestFit="1" customWidth="1"/>
    <col min="5643" max="5643" width="21.3984375" style="15" bestFit="1" customWidth="1"/>
    <col min="5644" max="5644" width="14.69921875" style="15" bestFit="1" customWidth="1"/>
    <col min="5645" max="5645" width="21.3984375" style="15" bestFit="1" customWidth="1"/>
    <col min="5646" max="5646" width="14.69921875" style="15" bestFit="1" customWidth="1"/>
    <col min="5647" max="5647" width="21.3984375" style="15" bestFit="1" customWidth="1"/>
    <col min="5648" max="5648" width="14.69921875" style="15" bestFit="1" customWidth="1"/>
    <col min="5649" max="5649" width="21.3984375" style="15" bestFit="1" customWidth="1"/>
    <col min="5650" max="5650" width="14.69921875" style="15" bestFit="1" customWidth="1"/>
    <col min="5651" max="5651" width="21.3984375" style="15" bestFit="1" customWidth="1"/>
    <col min="5652" max="5652" width="16.59765625" style="15" bestFit="1" customWidth="1"/>
    <col min="5653" max="5653" width="14.09765625" style="15" bestFit="1" customWidth="1"/>
    <col min="5654" max="5654" width="16.59765625" style="15" bestFit="1" customWidth="1"/>
    <col min="5655" max="5655" width="14.09765625" style="15" bestFit="1" customWidth="1"/>
    <col min="5656" max="5656" width="14.3984375" style="15" bestFit="1" customWidth="1"/>
    <col min="5657" max="5657" width="14.59765625" style="15" customWidth="1"/>
    <col min="5658" max="5658" width="13.8984375" style="15" bestFit="1" customWidth="1"/>
    <col min="5659" max="5659" width="14.59765625" style="15" customWidth="1"/>
    <col min="5660" max="5896" width="9" style="15"/>
    <col min="5897" max="5897" width="14.09765625" style="15" customWidth="1"/>
    <col min="5898" max="5898" width="14.69921875" style="15" bestFit="1" customWidth="1"/>
    <col min="5899" max="5899" width="21.3984375" style="15" bestFit="1" customWidth="1"/>
    <col min="5900" max="5900" width="14.69921875" style="15" bestFit="1" customWidth="1"/>
    <col min="5901" max="5901" width="21.3984375" style="15" bestFit="1" customWidth="1"/>
    <col min="5902" max="5902" width="14.69921875" style="15" bestFit="1" customWidth="1"/>
    <col min="5903" max="5903" width="21.3984375" style="15" bestFit="1" customWidth="1"/>
    <col min="5904" max="5904" width="14.69921875" style="15" bestFit="1" customWidth="1"/>
    <col min="5905" max="5905" width="21.3984375" style="15" bestFit="1" customWidth="1"/>
    <col min="5906" max="5906" width="14.69921875" style="15" bestFit="1" customWidth="1"/>
    <col min="5907" max="5907" width="21.3984375" style="15" bestFit="1" customWidth="1"/>
    <col min="5908" max="5908" width="16.59765625" style="15" bestFit="1" customWidth="1"/>
    <col min="5909" max="5909" width="14.09765625" style="15" bestFit="1" customWidth="1"/>
    <col min="5910" max="5910" width="16.59765625" style="15" bestFit="1" customWidth="1"/>
    <col min="5911" max="5911" width="14.09765625" style="15" bestFit="1" customWidth="1"/>
    <col min="5912" max="5912" width="14.3984375" style="15" bestFit="1" customWidth="1"/>
    <col min="5913" max="5913" width="14.59765625" style="15" customWidth="1"/>
    <col min="5914" max="5914" width="13.8984375" style="15" bestFit="1" customWidth="1"/>
    <col min="5915" max="5915" width="14.59765625" style="15" customWidth="1"/>
    <col min="5916" max="6152" width="9" style="15"/>
    <col min="6153" max="6153" width="14.09765625" style="15" customWidth="1"/>
    <col min="6154" max="6154" width="14.69921875" style="15" bestFit="1" customWidth="1"/>
    <col min="6155" max="6155" width="21.3984375" style="15" bestFit="1" customWidth="1"/>
    <col min="6156" max="6156" width="14.69921875" style="15" bestFit="1" customWidth="1"/>
    <col min="6157" max="6157" width="21.3984375" style="15" bestFit="1" customWidth="1"/>
    <col min="6158" max="6158" width="14.69921875" style="15" bestFit="1" customWidth="1"/>
    <col min="6159" max="6159" width="21.3984375" style="15" bestFit="1" customWidth="1"/>
    <col min="6160" max="6160" width="14.69921875" style="15" bestFit="1" customWidth="1"/>
    <col min="6161" max="6161" width="21.3984375" style="15" bestFit="1" customWidth="1"/>
    <col min="6162" max="6162" width="14.69921875" style="15" bestFit="1" customWidth="1"/>
    <col min="6163" max="6163" width="21.3984375" style="15" bestFit="1" customWidth="1"/>
    <col min="6164" max="6164" width="16.59765625" style="15" bestFit="1" customWidth="1"/>
    <col min="6165" max="6165" width="14.09765625" style="15" bestFit="1" customWidth="1"/>
    <col min="6166" max="6166" width="16.59765625" style="15" bestFit="1" customWidth="1"/>
    <col min="6167" max="6167" width="14.09765625" style="15" bestFit="1" customWidth="1"/>
    <col min="6168" max="6168" width="14.3984375" style="15" bestFit="1" customWidth="1"/>
    <col min="6169" max="6169" width="14.59765625" style="15" customWidth="1"/>
    <col min="6170" max="6170" width="13.8984375" style="15" bestFit="1" customWidth="1"/>
    <col min="6171" max="6171" width="14.59765625" style="15" customWidth="1"/>
    <col min="6172" max="6408" width="9" style="15"/>
    <col min="6409" max="6409" width="14.09765625" style="15" customWidth="1"/>
    <col min="6410" max="6410" width="14.69921875" style="15" bestFit="1" customWidth="1"/>
    <col min="6411" max="6411" width="21.3984375" style="15" bestFit="1" customWidth="1"/>
    <col min="6412" max="6412" width="14.69921875" style="15" bestFit="1" customWidth="1"/>
    <col min="6413" max="6413" width="21.3984375" style="15" bestFit="1" customWidth="1"/>
    <col min="6414" max="6414" width="14.69921875" style="15" bestFit="1" customWidth="1"/>
    <col min="6415" max="6415" width="21.3984375" style="15" bestFit="1" customWidth="1"/>
    <col min="6416" max="6416" width="14.69921875" style="15" bestFit="1" customWidth="1"/>
    <col min="6417" max="6417" width="21.3984375" style="15" bestFit="1" customWidth="1"/>
    <col min="6418" max="6418" width="14.69921875" style="15" bestFit="1" customWidth="1"/>
    <col min="6419" max="6419" width="21.3984375" style="15" bestFit="1" customWidth="1"/>
    <col min="6420" max="6420" width="16.59765625" style="15" bestFit="1" customWidth="1"/>
    <col min="6421" max="6421" width="14.09765625" style="15" bestFit="1" customWidth="1"/>
    <col min="6422" max="6422" width="16.59765625" style="15" bestFit="1" customWidth="1"/>
    <col min="6423" max="6423" width="14.09765625" style="15" bestFit="1" customWidth="1"/>
    <col min="6424" max="6424" width="14.3984375" style="15" bestFit="1" customWidth="1"/>
    <col min="6425" max="6425" width="14.59765625" style="15" customWidth="1"/>
    <col min="6426" max="6426" width="13.8984375" style="15" bestFit="1" customWidth="1"/>
    <col min="6427" max="6427" width="14.59765625" style="15" customWidth="1"/>
    <col min="6428" max="6664" width="9" style="15"/>
    <col min="6665" max="6665" width="14.09765625" style="15" customWidth="1"/>
    <col min="6666" max="6666" width="14.69921875" style="15" bestFit="1" customWidth="1"/>
    <col min="6667" max="6667" width="21.3984375" style="15" bestFit="1" customWidth="1"/>
    <col min="6668" max="6668" width="14.69921875" style="15" bestFit="1" customWidth="1"/>
    <col min="6669" max="6669" width="21.3984375" style="15" bestFit="1" customWidth="1"/>
    <col min="6670" max="6670" width="14.69921875" style="15" bestFit="1" customWidth="1"/>
    <col min="6671" max="6671" width="21.3984375" style="15" bestFit="1" customWidth="1"/>
    <col min="6672" max="6672" width="14.69921875" style="15" bestFit="1" customWidth="1"/>
    <col min="6673" max="6673" width="21.3984375" style="15" bestFit="1" customWidth="1"/>
    <col min="6674" max="6674" width="14.69921875" style="15" bestFit="1" customWidth="1"/>
    <col min="6675" max="6675" width="21.3984375" style="15" bestFit="1" customWidth="1"/>
    <col min="6676" max="6676" width="16.59765625" style="15" bestFit="1" customWidth="1"/>
    <col min="6677" max="6677" width="14.09765625" style="15" bestFit="1" customWidth="1"/>
    <col min="6678" max="6678" width="16.59765625" style="15" bestFit="1" customWidth="1"/>
    <col min="6679" max="6679" width="14.09765625" style="15" bestFit="1" customWidth="1"/>
    <col min="6680" max="6680" width="14.3984375" style="15" bestFit="1" customWidth="1"/>
    <col min="6681" max="6681" width="14.59765625" style="15" customWidth="1"/>
    <col min="6682" max="6682" width="13.8984375" style="15" bestFit="1" customWidth="1"/>
    <col min="6683" max="6683" width="14.59765625" style="15" customWidth="1"/>
    <col min="6684" max="6920" width="9" style="15"/>
    <col min="6921" max="6921" width="14.09765625" style="15" customWidth="1"/>
    <col min="6922" max="6922" width="14.69921875" style="15" bestFit="1" customWidth="1"/>
    <col min="6923" max="6923" width="21.3984375" style="15" bestFit="1" customWidth="1"/>
    <col min="6924" max="6924" width="14.69921875" style="15" bestFit="1" customWidth="1"/>
    <col min="6925" max="6925" width="21.3984375" style="15" bestFit="1" customWidth="1"/>
    <col min="6926" max="6926" width="14.69921875" style="15" bestFit="1" customWidth="1"/>
    <col min="6927" max="6927" width="21.3984375" style="15" bestFit="1" customWidth="1"/>
    <col min="6928" max="6928" width="14.69921875" style="15" bestFit="1" customWidth="1"/>
    <col min="6929" max="6929" width="21.3984375" style="15" bestFit="1" customWidth="1"/>
    <col min="6930" max="6930" width="14.69921875" style="15" bestFit="1" customWidth="1"/>
    <col min="6931" max="6931" width="21.3984375" style="15" bestFit="1" customWidth="1"/>
    <col min="6932" max="6932" width="16.59765625" style="15" bestFit="1" customWidth="1"/>
    <col min="6933" max="6933" width="14.09765625" style="15" bestFit="1" customWidth="1"/>
    <col min="6934" max="6934" width="16.59765625" style="15" bestFit="1" customWidth="1"/>
    <col min="6935" max="6935" width="14.09765625" style="15" bestFit="1" customWidth="1"/>
    <col min="6936" max="6936" width="14.3984375" style="15" bestFit="1" customWidth="1"/>
    <col min="6937" max="6937" width="14.59765625" style="15" customWidth="1"/>
    <col min="6938" max="6938" width="13.8984375" style="15" bestFit="1" customWidth="1"/>
    <col min="6939" max="6939" width="14.59765625" style="15" customWidth="1"/>
    <col min="6940" max="7176" width="9" style="15"/>
    <col min="7177" max="7177" width="14.09765625" style="15" customWidth="1"/>
    <col min="7178" max="7178" width="14.69921875" style="15" bestFit="1" customWidth="1"/>
    <col min="7179" max="7179" width="21.3984375" style="15" bestFit="1" customWidth="1"/>
    <col min="7180" max="7180" width="14.69921875" style="15" bestFit="1" customWidth="1"/>
    <col min="7181" max="7181" width="21.3984375" style="15" bestFit="1" customWidth="1"/>
    <col min="7182" max="7182" width="14.69921875" style="15" bestFit="1" customWidth="1"/>
    <col min="7183" max="7183" width="21.3984375" style="15" bestFit="1" customWidth="1"/>
    <col min="7184" max="7184" width="14.69921875" style="15" bestFit="1" customWidth="1"/>
    <col min="7185" max="7185" width="21.3984375" style="15" bestFit="1" customWidth="1"/>
    <col min="7186" max="7186" width="14.69921875" style="15" bestFit="1" customWidth="1"/>
    <col min="7187" max="7187" width="21.3984375" style="15" bestFit="1" customWidth="1"/>
    <col min="7188" max="7188" width="16.59765625" style="15" bestFit="1" customWidth="1"/>
    <col min="7189" max="7189" width="14.09765625" style="15" bestFit="1" customWidth="1"/>
    <col min="7190" max="7190" width="16.59765625" style="15" bestFit="1" customWidth="1"/>
    <col min="7191" max="7191" width="14.09765625" style="15" bestFit="1" customWidth="1"/>
    <col min="7192" max="7192" width="14.3984375" style="15" bestFit="1" customWidth="1"/>
    <col min="7193" max="7193" width="14.59765625" style="15" customWidth="1"/>
    <col min="7194" max="7194" width="13.8984375" style="15" bestFit="1" customWidth="1"/>
    <col min="7195" max="7195" width="14.59765625" style="15" customWidth="1"/>
    <col min="7196" max="7432" width="9" style="15"/>
    <col min="7433" max="7433" width="14.09765625" style="15" customWidth="1"/>
    <col min="7434" max="7434" width="14.69921875" style="15" bestFit="1" customWidth="1"/>
    <col min="7435" max="7435" width="21.3984375" style="15" bestFit="1" customWidth="1"/>
    <col min="7436" max="7436" width="14.69921875" style="15" bestFit="1" customWidth="1"/>
    <col min="7437" max="7437" width="21.3984375" style="15" bestFit="1" customWidth="1"/>
    <col min="7438" max="7438" width="14.69921875" style="15" bestFit="1" customWidth="1"/>
    <col min="7439" max="7439" width="21.3984375" style="15" bestFit="1" customWidth="1"/>
    <col min="7440" max="7440" width="14.69921875" style="15" bestFit="1" customWidth="1"/>
    <col min="7441" max="7441" width="21.3984375" style="15" bestFit="1" customWidth="1"/>
    <col min="7442" max="7442" width="14.69921875" style="15" bestFit="1" customWidth="1"/>
    <col min="7443" max="7443" width="21.3984375" style="15" bestFit="1" customWidth="1"/>
    <col min="7444" max="7444" width="16.59765625" style="15" bestFit="1" customWidth="1"/>
    <col min="7445" max="7445" width="14.09765625" style="15" bestFit="1" customWidth="1"/>
    <col min="7446" max="7446" width="16.59765625" style="15" bestFit="1" customWidth="1"/>
    <col min="7447" max="7447" width="14.09765625" style="15" bestFit="1" customWidth="1"/>
    <col min="7448" max="7448" width="14.3984375" style="15" bestFit="1" customWidth="1"/>
    <col min="7449" max="7449" width="14.59765625" style="15" customWidth="1"/>
    <col min="7450" max="7450" width="13.8984375" style="15" bestFit="1" customWidth="1"/>
    <col min="7451" max="7451" width="14.59765625" style="15" customWidth="1"/>
    <col min="7452" max="7688" width="9" style="15"/>
    <col min="7689" max="7689" width="14.09765625" style="15" customWidth="1"/>
    <col min="7690" max="7690" width="14.69921875" style="15" bestFit="1" customWidth="1"/>
    <col min="7691" max="7691" width="21.3984375" style="15" bestFit="1" customWidth="1"/>
    <col min="7692" max="7692" width="14.69921875" style="15" bestFit="1" customWidth="1"/>
    <col min="7693" max="7693" width="21.3984375" style="15" bestFit="1" customWidth="1"/>
    <col min="7694" max="7694" width="14.69921875" style="15" bestFit="1" customWidth="1"/>
    <col min="7695" max="7695" width="21.3984375" style="15" bestFit="1" customWidth="1"/>
    <col min="7696" max="7696" width="14.69921875" style="15" bestFit="1" customWidth="1"/>
    <col min="7697" max="7697" width="21.3984375" style="15" bestFit="1" customWidth="1"/>
    <col min="7698" max="7698" width="14.69921875" style="15" bestFit="1" customWidth="1"/>
    <col min="7699" max="7699" width="21.3984375" style="15" bestFit="1" customWidth="1"/>
    <col min="7700" max="7700" width="16.59765625" style="15" bestFit="1" customWidth="1"/>
    <col min="7701" max="7701" width="14.09765625" style="15" bestFit="1" customWidth="1"/>
    <col min="7702" max="7702" width="16.59765625" style="15" bestFit="1" customWidth="1"/>
    <col min="7703" max="7703" width="14.09765625" style="15" bestFit="1" customWidth="1"/>
    <col min="7704" max="7704" width="14.3984375" style="15" bestFit="1" customWidth="1"/>
    <col min="7705" max="7705" width="14.59765625" style="15" customWidth="1"/>
    <col min="7706" max="7706" width="13.8984375" style="15" bestFit="1" customWidth="1"/>
    <col min="7707" max="7707" width="14.59765625" style="15" customWidth="1"/>
    <col min="7708" max="7944" width="9" style="15"/>
    <col min="7945" max="7945" width="14.09765625" style="15" customWidth="1"/>
    <col min="7946" max="7946" width="14.69921875" style="15" bestFit="1" customWidth="1"/>
    <col min="7947" max="7947" width="21.3984375" style="15" bestFit="1" customWidth="1"/>
    <col min="7948" max="7948" width="14.69921875" style="15" bestFit="1" customWidth="1"/>
    <col min="7949" max="7949" width="21.3984375" style="15" bestFit="1" customWidth="1"/>
    <col min="7950" max="7950" width="14.69921875" style="15" bestFit="1" customWidth="1"/>
    <col min="7951" max="7951" width="21.3984375" style="15" bestFit="1" customWidth="1"/>
    <col min="7952" max="7952" width="14.69921875" style="15" bestFit="1" customWidth="1"/>
    <col min="7953" max="7953" width="21.3984375" style="15" bestFit="1" customWidth="1"/>
    <col min="7954" max="7954" width="14.69921875" style="15" bestFit="1" customWidth="1"/>
    <col min="7955" max="7955" width="21.3984375" style="15" bestFit="1" customWidth="1"/>
    <col min="7956" max="7956" width="16.59765625" style="15" bestFit="1" customWidth="1"/>
    <col min="7957" max="7957" width="14.09765625" style="15" bestFit="1" customWidth="1"/>
    <col min="7958" max="7958" width="16.59765625" style="15" bestFit="1" customWidth="1"/>
    <col min="7959" max="7959" width="14.09765625" style="15" bestFit="1" customWidth="1"/>
    <col min="7960" max="7960" width="14.3984375" style="15" bestFit="1" customWidth="1"/>
    <col min="7961" max="7961" width="14.59765625" style="15" customWidth="1"/>
    <col min="7962" max="7962" width="13.8984375" style="15" bestFit="1" customWidth="1"/>
    <col min="7963" max="7963" width="14.59765625" style="15" customWidth="1"/>
    <col min="7964" max="8200" width="9" style="15"/>
    <col min="8201" max="8201" width="14.09765625" style="15" customWidth="1"/>
    <col min="8202" max="8202" width="14.69921875" style="15" bestFit="1" customWidth="1"/>
    <col min="8203" max="8203" width="21.3984375" style="15" bestFit="1" customWidth="1"/>
    <col min="8204" max="8204" width="14.69921875" style="15" bestFit="1" customWidth="1"/>
    <col min="8205" max="8205" width="21.3984375" style="15" bestFit="1" customWidth="1"/>
    <col min="8206" max="8206" width="14.69921875" style="15" bestFit="1" customWidth="1"/>
    <col min="8207" max="8207" width="21.3984375" style="15" bestFit="1" customWidth="1"/>
    <col min="8208" max="8208" width="14.69921875" style="15" bestFit="1" customWidth="1"/>
    <col min="8209" max="8209" width="21.3984375" style="15" bestFit="1" customWidth="1"/>
    <col min="8210" max="8210" width="14.69921875" style="15" bestFit="1" customWidth="1"/>
    <col min="8211" max="8211" width="21.3984375" style="15" bestFit="1" customWidth="1"/>
    <col min="8212" max="8212" width="16.59765625" style="15" bestFit="1" customWidth="1"/>
    <col min="8213" max="8213" width="14.09765625" style="15" bestFit="1" customWidth="1"/>
    <col min="8214" max="8214" width="16.59765625" style="15" bestFit="1" customWidth="1"/>
    <col min="8215" max="8215" width="14.09765625" style="15" bestFit="1" customWidth="1"/>
    <col min="8216" max="8216" width="14.3984375" style="15" bestFit="1" customWidth="1"/>
    <col min="8217" max="8217" width="14.59765625" style="15" customWidth="1"/>
    <col min="8218" max="8218" width="13.8984375" style="15" bestFit="1" customWidth="1"/>
    <col min="8219" max="8219" width="14.59765625" style="15" customWidth="1"/>
    <col min="8220" max="8456" width="9" style="15"/>
    <col min="8457" max="8457" width="14.09765625" style="15" customWidth="1"/>
    <col min="8458" max="8458" width="14.69921875" style="15" bestFit="1" customWidth="1"/>
    <col min="8459" max="8459" width="21.3984375" style="15" bestFit="1" customWidth="1"/>
    <col min="8460" max="8460" width="14.69921875" style="15" bestFit="1" customWidth="1"/>
    <col min="8461" max="8461" width="21.3984375" style="15" bestFit="1" customWidth="1"/>
    <col min="8462" max="8462" width="14.69921875" style="15" bestFit="1" customWidth="1"/>
    <col min="8463" max="8463" width="21.3984375" style="15" bestFit="1" customWidth="1"/>
    <col min="8464" max="8464" width="14.69921875" style="15" bestFit="1" customWidth="1"/>
    <col min="8465" max="8465" width="21.3984375" style="15" bestFit="1" customWidth="1"/>
    <col min="8466" max="8466" width="14.69921875" style="15" bestFit="1" customWidth="1"/>
    <col min="8467" max="8467" width="21.3984375" style="15" bestFit="1" customWidth="1"/>
    <col min="8468" max="8468" width="16.59765625" style="15" bestFit="1" customWidth="1"/>
    <col min="8469" max="8469" width="14.09765625" style="15" bestFit="1" customWidth="1"/>
    <col min="8470" max="8470" width="16.59765625" style="15" bestFit="1" customWidth="1"/>
    <col min="8471" max="8471" width="14.09765625" style="15" bestFit="1" customWidth="1"/>
    <col min="8472" max="8472" width="14.3984375" style="15" bestFit="1" customWidth="1"/>
    <col min="8473" max="8473" width="14.59765625" style="15" customWidth="1"/>
    <col min="8474" max="8474" width="13.8984375" style="15" bestFit="1" customWidth="1"/>
    <col min="8475" max="8475" width="14.59765625" style="15" customWidth="1"/>
    <col min="8476" max="8712" width="9" style="15"/>
    <col min="8713" max="8713" width="14.09765625" style="15" customWidth="1"/>
    <col min="8714" max="8714" width="14.69921875" style="15" bestFit="1" customWidth="1"/>
    <col min="8715" max="8715" width="21.3984375" style="15" bestFit="1" customWidth="1"/>
    <col min="8716" max="8716" width="14.69921875" style="15" bestFit="1" customWidth="1"/>
    <col min="8717" max="8717" width="21.3984375" style="15" bestFit="1" customWidth="1"/>
    <col min="8718" max="8718" width="14.69921875" style="15" bestFit="1" customWidth="1"/>
    <col min="8719" max="8719" width="21.3984375" style="15" bestFit="1" customWidth="1"/>
    <col min="8720" max="8720" width="14.69921875" style="15" bestFit="1" customWidth="1"/>
    <col min="8721" max="8721" width="21.3984375" style="15" bestFit="1" customWidth="1"/>
    <col min="8722" max="8722" width="14.69921875" style="15" bestFit="1" customWidth="1"/>
    <col min="8723" max="8723" width="21.3984375" style="15" bestFit="1" customWidth="1"/>
    <col min="8724" max="8724" width="16.59765625" style="15" bestFit="1" customWidth="1"/>
    <col min="8725" max="8725" width="14.09765625" style="15" bestFit="1" customWidth="1"/>
    <col min="8726" max="8726" width="16.59765625" style="15" bestFit="1" customWidth="1"/>
    <col min="8727" max="8727" width="14.09765625" style="15" bestFit="1" customWidth="1"/>
    <col min="8728" max="8728" width="14.3984375" style="15" bestFit="1" customWidth="1"/>
    <col min="8729" max="8729" width="14.59765625" style="15" customWidth="1"/>
    <col min="8730" max="8730" width="13.8984375" style="15" bestFit="1" customWidth="1"/>
    <col min="8731" max="8731" width="14.59765625" style="15" customWidth="1"/>
    <col min="8732" max="8968" width="9" style="15"/>
    <col min="8969" max="8969" width="14.09765625" style="15" customWidth="1"/>
    <col min="8970" max="8970" width="14.69921875" style="15" bestFit="1" customWidth="1"/>
    <col min="8971" max="8971" width="21.3984375" style="15" bestFit="1" customWidth="1"/>
    <col min="8972" max="8972" width="14.69921875" style="15" bestFit="1" customWidth="1"/>
    <col min="8973" max="8973" width="21.3984375" style="15" bestFit="1" customWidth="1"/>
    <col min="8974" max="8974" width="14.69921875" style="15" bestFit="1" customWidth="1"/>
    <col min="8975" max="8975" width="21.3984375" style="15" bestFit="1" customWidth="1"/>
    <col min="8976" max="8976" width="14.69921875" style="15" bestFit="1" customWidth="1"/>
    <col min="8977" max="8977" width="21.3984375" style="15" bestFit="1" customWidth="1"/>
    <col min="8978" max="8978" width="14.69921875" style="15" bestFit="1" customWidth="1"/>
    <col min="8979" max="8979" width="21.3984375" style="15" bestFit="1" customWidth="1"/>
    <col min="8980" max="8980" width="16.59765625" style="15" bestFit="1" customWidth="1"/>
    <col min="8981" max="8981" width="14.09765625" style="15" bestFit="1" customWidth="1"/>
    <col min="8982" max="8982" width="16.59765625" style="15" bestFit="1" customWidth="1"/>
    <col min="8983" max="8983" width="14.09765625" style="15" bestFit="1" customWidth="1"/>
    <col min="8984" max="8984" width="14.3984375" style="15" bestFit="1" customWidth="1"/>
    <col min="8985" max="8985" width="14.59765625" style="15" customWidth="1"/>
    <col min="8986" max="8986" width="13.8984375" style="15" bestFit="1" customWidth="1"/>
    <col min="8987" max="8987" width="14.59765625" style="15" customWidth="1"/>
    <col min="8988" max="9224" width="9" style="15"/>
    <col min="9225" max="9225" width="14.09765625" style="15" customWidth="1"/>
    <col min="9226" max="9226" width="14.69921875" style="15" bestFit="1" customWidth="1"/>
    <col min="9227" max="9227" width="21.3984375" style="15" bestFit="1" customWidth="1"/>
    <col min="9228" max="9228" width="14.69921875" style="15" bestFit="1" customWidth="1"/>
    <col min="9229" max="9229" width="21.3984375" style="15" bestFit="1" customWidth="1"/>
    <col min="9230" max="9230" width="14.69921875" style="15" bestFit="1" customWidth="1"/>
    <col min="9231" max="9231" width="21.3984375" style="15" bestFit="1" customWidth="1"/>
    <col min="9232" max="9232" width="14.69921875" style="15" bestFit="1" customWidth="1"/>
    <col min="9233" max="9233" width="21.3984375" style="15" bestFit="1" customWidth="1"/>
    <col min="9234" max="9234" width="14.69921875" style="15" bestFit="1" customWidth="1"/>
    <col min="9235" max="9235" width="21.3984375" style="15" bestFit="1" customWidth="1"/>
    <col min="9236" max="9236" width="16.59765625" style="15" bestFit="1" customWidth="1"/>
    <col min="9237" max="9237" width="14.09765625" style="15" bestFit="1" customWidth="1"/>
    <col min="9238" max="9238" width="16.59765625" style="15" bestFit="1" customWidth="1"/>
    <col min="9239" max="9239" width="14.09765625" style="15" bestFit="1" customWidth="1"/>
    <col min="9240" max="9240" width="14.3984375" style="15" bestFit="1" customWidth="1"/>
    <col min="9241" max="9241" width="14.59765625" style="15" customWidth="1"/>
    <col min="9242" max="9242" width="13.8984375" style="15" bestFit="1" customWidth="1"/>
    <col min="9243" max="9243" width="14.59765625" style="15" customWidth="1"/>
    <col min="9244" max="9480" width="9" style="15"/>
    <col min="9481" max="9481" width="14.09765625" style="15" customWidth="1"/>
    <col min="9482" max="9482" width="14.69921875" style="15" bestFit="1" customWidth="1"/>
    <col min="9483" max="9483" width="21.3984375" style="15" bestFit="1" customWidth="1"/>
    <col min="9484" max="9484" width="14.69921875" style="15" bestFit="1" customWidth="1"/>
    <col min="9485" max="9485" width="21.3984375" style="15" bestFit="1" customWidth="1"/>
    <col min="9486" max="9486" width="14.69921875" style="15" bestFit="1" customWidth="1"/>
    <col min="9487" max="9487" width="21.3984375" style="15" bestFit="1" customWidth="1"/>
    <col min="9488" max="9488" width="14.69921875" style="15" bestFit="1" customWidth="1"/>
    <col min="9489" max="9489" width="21.3984375" style="15" bestFit="1" customWidth="1"/>
    <col min="9490" max="9490" width="14.69921875" style="15" bestFit="1" customWidth="1"/>
    <col min="9491" max="9491" width="21.3984375" style="15" bestFit="1" customWidth="1"/>
    <col min="9492" max="9492" width="16.59765625" style="15" bestFit="1" customWidth="1"/>
    <col min="9493" max="9493" width="14.09765625" style="15" bestFit="1" customWidth="1"/>
    <col min="9494" max="9494" width="16.59765625" style="15" bestFit="1" customWidth="1"/>
    <col min="9495" max="9495" width="14.09765625" style="15" bestFit="1" customWidth="1"/>
    <col min="9496" max="9496" width="14.3984375" style="15" bestFit="1" customWidth="1"/>
    <col min="9497" max="9497" width="14.59765625" style="15" customWidth="1"/>
    <col min="9498" max="9498" width="13.8984375" style="15" bestFit="1" customWidth="1"/>
    <col min="9499" max="9499" width="14.59765625" style="15" customWidth="1"/>
    <col min="9500" max="9736" width="9" style="15"/>
    <col min="9737" max="9737" width="14.09765625" style="15" customWidth="1"/>
    <col min="9738" max="9738" width="14.69921875" style="15" bestFit="1" customWidth="1"/>
    <col min="9739" max="9739" width="21.3984375" style="15" bestFit="1" customWidth="1"/>
    <col min="9740" max="9740" width="14.69921875" style="15" bestFit="1" customWidth="1"/>
    <col min="9741" max="9741" width="21.3984375" style="15" bestFit="1" customWidth="1"/>
    <col min="9742" max="9742" width="14.69921875" style="15" bestFit="1" customWidth="1"/>
    <col min="9743" max="9743" width="21.3984375" style="15" bestFit="1" customWidth="1"/>
    <col min="9744" max="9744" width="14.69921875" style="15" bestFit="1" customWidth="1"/>
    <col min="9745" max="9745" width="21.3984375" style="15" bestFit="1" customWidth="1"/>
    <col min="9746" max="9746" width="14.69921875" style="15" bestFit="1" customWidth="1"/>
    <col min="9747" max="9747" width="21.3984375" style="15" bestFit="1" customWidth="1"/>
    <col min="9748" max="9748" width="16.59765625" style="15" bestFit="1" customWidth="1"/>
    <col min="9749" max="9749" width="14.09765625" style="15" bestFit="1" customWidth="1"/>
    <col min="9750" max="9750" width="16.59765625" style="15" bestFit="1" customWidth="1"/>
    <col min="9751" max="9751" width="14.09765625" style="15" bestFit="1" customWidth="1"/>
    <col min="9752" max="9752" width="14.3984375" style="15" bestFit="1" customWidth="1"/>
    <col min="9753" max="9753" width="14.59765625" style="15" customWidth="1"/>
    <col min="9754" max="9754" width="13.8984375" style="15" bestFit="1" customWidth="1"/>
    <col min="9755" max="9755" width="14.59765625" style="15" customWidth="1"/>
    <col min="9756" max="9992" width="9" style="15"/>
    <col min="9993" max="9993" width="14.09765625" style="15" customWidth="1"/>
    <col min="9994" max="9994" width="14.69921875" style="15" bestFit="1" customWidth="1"/>
    <col min="9995" max="9995" width="21.3984375" style="15" bestFit="1" customWidth="1"/>
    <col min="9996" max="9996" width="14.69921875" style="15" bestFit="1" customWidth="1"/>
    <col min="9997" max="9997" width="21.3984375" style="15" bestFit="1" customWidth="1"/>
    <col min="9998" max="9998" width="14.69921875" style="15" bestFit="1" customWidth="1"/>
    <col min="9999" max="9999" width="21.3984375" style="15" bestFit="1" customWidth="1"/>
    <col min="10000" max="10000" width="14.69921875" style="15" bestFit="1" customWidth="1"/>
    <col min="10001" max="10001" width="21.3984375" style="15" bestFit="1" customWidth="1"/>
    <col min="10002" max="10002" width="14.69921875" style="15" bestFit="1" customWidth="1"/>
    <col min="10003" max="10003" width="21.3984375" style="15" bestFit="1" customWidth="1"/>
    <col min="10004" max="10004" width="16.59765625" style="15" bestFit="1" customWidth="1"/>
    <col min="10005" max="10005" width="14.09765625" style="15" bestFit="1" customWidth="1"/>
    <col min="10006" max="10006" width="16.59765625" style="15" bestFit="1" customWidth="1"/>
    <col min="10007" max="10007" width="14.09765625" style="15" bestFit="1" customWidth="1"/>
    <col min="10008" max="10008" width="14.3984375" style="15" bestFit="1" customWidth="1"/>
    <col min="10009" max="10009" width="14.59765625" style="15" customWidth="1"/>
    <col min="10010" max="10010" width="13.8984375" style="15" bestFit="1" customWidth="1"/>
    <col min="10011" max="10011" width="14.59765625" style="15" customWidth="1"/>
    <col min="10012" max="10248" width="9" style="15"/>
    <col min="10249" max="10249" width="14.09765625" style="15" customWidth="1"/>
    <col min="10250" max="10250" width="14.69921875" style="15" bestFit="1" customWidth="1"/>
    <col min="10251" max="10251" width="21.3984375" style="15" bestFit="1" customWidth="1"/>
    <col min="10252" max="10252" width="14.69921875" style="15" bestFit="1" customWidth="1"/>
    <col min="10253" max="10253" width="21.3984375" style="15" bestFit="1" customWidth="1"/>
    <col min="10254" max="10254" width="14.69921875" style="15" bestFit="1" customWidth="1"/>
    <col min="10255" max="10255" width="21.3984375" style="15" bestFit="1" customWidth="1"/>
    <col min="10256" max="10256" width="14.69921875" style="15" bestFit="1" customWidth="1"/>
    <col min="10257" max="10257" width="21.3984375" style="15" bestFit="1" customWidth="1"/>
    <col min="10258" max="10258" width="14.69921875" style="15" bestFit="1" customWidth="1"/>
    <col min="10259" max="10259" width="21.3984375" style="15" bestFit="1" customWidth="1"/>
    <col min="10260" max="10260" width="16.59765625" style="15" bestFit="1" customWidth="1"/>
    <col min="10261" max="10261" width="14.09765625" style="15" bestFit="1" customWidth="1"/>
    <col min="10262" max="10262" width="16.59765625" style="15" bestFit="1" customWidth="1"/>
    <col min="10263" max="10263" width="14.09765625" style="15" bestFit="1" customWidth="1"/>
    <col min="10264" max="10264" width="14.3984375" style="15" bestFit="1" customWidth="1"/>
    <col min="10265" max="10265" width="14.59765625" style="15" customWidth="1"/>
    <col min="10266" max="10266" width="13.8984375" style="15" bestFit="1" customWidth="1"/>
    <col min="10267" max="10267" width="14.59765625" style="15" customWidth="1"/>
    <col min="10268" max="10504" width="9" style="15"/>
    <col min="10505" max="10505" width="14.09765625" style="15" customWidth="1"/>
    <col min="10506" max="10506" width="14.69921875" style="15" bestFit="1" customWidth="1"/>
    <col min="10507" max="10507" width="21.3984375" style="15" bestFit="1" customWidth="1"/>
    <col min="10508" max="10508" width="14.69921875" style="15" bestFit="1" customWidth="1"/>
    <col min="10509" max="10509" width="21.3984375" style="15" bestFit="1" customWidth="1"/>
    <col min="10510" max="10510" width="14.69921875" style="15" bestFit="1" customWidth="1"/>
    <col min="10511" max="10511" width="21.3984375" style="15" bestFit="1" customWidth="1"/>
    <col min="10512" max="10512" width="14.69921875" style="15" bestFit="1" customWidth="1"/>
    <col min="10513" max="10513" width="21.3984375" style="15" bestFit="1" customWidth="1"/>
    <col min="10514" max="10514" width="14.69921875" style="15" bestFit="1" customWidth="1"/>
    <col min="10515" max="10515" width="21.3984375" style="15" bestFit="1" customWidth="1"/>
    <col min="10516" max="10516" width="16.59765625" style="15" bestFit="1" customWidth="1"/>
    <col min="10517" max="10517" width="14.09765625" style="15" bestFit="1" customWidth="1"/>
    <col min="10518" max="10518" width="16.59765625" style="15" bestFit="1" customWidth="1"/>
    <col min="10519" max="10519" width="14.09765625" style="15" bestFit="1" customWidth="1"/>
    <col min="10520" max="10520" width="14.3984375" style="15" bestFit="1" customWidth="1"/>
    <col min="10521" max="10521" width="14.59765625" style="15" customWidth="1"/>
    <col min="10522" max="10522" width="13.8984375" style="15" bestFit="1" customWidth="1"/>
    <col min="10523" max="10523" width="14.59765625" style="15" customWidth="1"/>
    <col min="10524" max="10760" width="9" style="15"/>
    <col min="10761" max="10761" width="14.09765625" style="15" customWidth="1"/>
    <col min="10762" max="10762" width="14.69921875" style="15" bestFit="1" customWidth="1"/>
    <col min="10763" max="10763" width="21.3984375" style="15" bestFit="1" customWidth="1"/>
    <col min="10764" max="10764" width="14.69921875" style="15" bestFit="1" customWidth="1"/>
    <col min="10765" max="10765" width="21.3984375" style="15" bestFit="1" customWidth="1"/>
    <col min="10766" max="10766" width="14.69921875" style="15" bestFit="1" customWidth="1"/>
    <col min="10767" max="10767" width="21.3984375" style="15" bestFit="1" customWidth="1"/>
    <col min="10768" max="10768" width="14.69921875" style="15" bestFit="1" customWidth="1"/>
    <col min="10769" max="10769" width="21.3984375" style="15" bestFit="1" customWidth="1"/>
    <col min="10770" max="10770" width="14.69921875" style="15" bestFit="1" customWidth="1"/>
    <col min="10771" max="10771" width="21.3984375" style="15" bestFit="1" customWidth="1"/>
    <col min="10772" max="10772" width="16.59765625" style="15" bestFit="1" customWidth="1"/>
    <col min="10773" max="10773" width="14.09765625" style="15" bestFit="1" customWidth="1"/>
    <col min="10774" max="10774" width="16.59765625" style="15" bestFit="1" customWidth="1"/>
    <col min="10775" max="10775" width="14.09765625" style="15" bestFit="1" customWidth="1"/>
    <col min="10776" max="10776" width="14.3984375" style="15" bestFit="1" customWidth="1"/>
    <col min="10777" max="10777" width="14.59765625" style="15" customWidth="1"/>
    <col min="10778" max="10778" width="13.8984375" style="15" bestFit="1" customWidth="1"/>
    <col min="10779" max="10779" width="14.59765625" style="15" customWidth="1"/>
    <col min="10780" max="11016" width="9" style="15"/>
    <col min="11017" max="11017" width="14.09765625" style="15" customWidth="1"/>
    <col min="11018" max="11018" width="14.69921875" style="15" bestFit="1" customWidth="1"/>
    <col min="11019" max="11019" width="21.3984375" style="15" bestFit="1" customWidth="1"/>
    <col min="11020" max="11020" width="14.69921875" style="15" bestFit="1" customWidth="1"/>
    <col min="11021" max="11021" width="21.3984375" style="15" bestFit="1" customWidth="1"/>
    <col min="11022" max="11022" width="14.69921875" style="15" bestFit="1" customWidth="1"/>
    <col min="11023" max="11023" width="21.3984375" style="15" bestFit="1" customWidth="1"/>
    <col min="11024" max="11024" width="14.69921875" style="15" bestFit="1" customWidth="1"/>
    <col min="11025" max="11025" width="21.3984375" style="15" bestFit="1" customWidth="1"/>
    <col min="11026" max="11026" width="14.69921875" style="15" bestFit="1" customWidth="1"/>
    <col min="11027" max="11027" width="21.3984375" style="15" bestFit="1" customWidth="1"/>
    <col min="11028" max="11028" width="16.59765625" style="15" bestFit="1" customWidth="1"/>
    <col min="11029" max="11029" width="14.09765625" style="15" bestFit="1" customWidth="1"/>
    <col min="11030" max="11030" width="16.59765625" style="15" bestFit="1" customWidth="1"/>
    <col min="11031" max="11031" width="14.09765625" style="15" bestFit="1" customWidth="1"/>
    <col min="11032" max="11032" width="14.3984375" style="15" bestFit="1" customWidth="1"/>
    <col min="11033" max="11033" width="14.59765625" style="15" customWidth="1"/>
    <col min="11034" max="11034" width="13.8984375" style="15" bestFit="1" customWidth="1"/>
    <col min="11035" max="11035" width="14.59765625" style="15" customWidth="1"/>
    <col min="11036" max="11272" width="9" style="15"/>
    <col min="11273" max="11273" width="14.09765625" style="15" customWidth="1"/>
    <col min="11274" max="11274" width="14.69921875" style="15" bestFit="1" customWidth="1"/>
    <col min="11275" max="11275" width="21.3984375" style="15" bestFit="1" customWidth="1"/>
    <col min="11276" max="11276" width="14.69921875" style="15" bestFit="1" customWidth="1"/>
    <col min="11277" max="11277" width="21.3984375" style="15" bestFit="1" customWidth="1"/>
    <col min="11278" max="11278" width="14.69921875" style="15" bestFit="1" customWidth="1"/>
    <col min="11279" max="11279" width="21.3984375" style="15" bestFit="1" customWidth="1"/>
    <col min="11280" max="11280" width="14.69921875" style="15" bestFit="1" customWidth="1"/>
    <col min="11281" max="11281" width="21.3984375" style="15" bestFit="1" customWidth="1"/>
    <col min="11282" max="11282" width="14.69921875" style="15" bestFit="1" customWidth="1"/>
    <col min="11283" max="11283" width="21.3984375" style="15" bestFit="1" customWidth="1"/>
    <col min="11284" max="11284" width="16.59765625" style="15" bestFit="1" customWidth="1"/>
    <col min="11285" max="11285" width="14.09765625" style="15" bestFit="1" customWidth="1"/>
    <col min="11286" max="11286" width="16.59765625" style="15" bestFit="1" customWidth="1"/>
    <col min="11287" max="11287" width="14.09765625" style="15" bestFit="1" customWidth="1"/>
    <col min="11288" max="11288" width="14.3984375" style="15" bestFit="1" customWidth="1"/>
    <col min="11289" max="11289" width="14.59765625" style="15" customWidth="1"/>
    <col min="11290" max="11290" width="13.8984375" style="15" bestFit="1" customWidth="1"/>
    <col min="11291" max="11291" width="14.59765625" style="15" customWidth="1"/>
    <col min="11292" max="11528" width="9" style="15"/>
    <col min="11529" max="11529" width="14.09765625" style="15" customWidth="1"/>
    <col min="11530" max="11530" width="14.69921875" style="15" bestFit="1" customWidth="1"/>
    <col min="11531" max="11531" width="21.3984375" style="15" bestFit="1" customWidth="1"/>
    <col min="11532" max="11532" width="14.69921875" style="15" bestFit="1" customWidth="1"/>
    <col min="11533" max="11533" width="21.3984375" style="15" bestFit="1" customWidth="1"/>
    <col min="11534" max="11534" width="14.69921875" style="15" bestFit="1" customWidth="1"/>
    <col min="11535" max="11535" width="21.3984375" style="15" bestFit="1" customWidth="1"/>
    <col min="11536" max="11536" width="14.69921875" style="15" bestFit="1" customWidth="1"/>
    <col min="11537" max="11537" width="21.3984375" style="15" bestFit="1" customWidth="1"/>
    <col min="11538" max="11538" width="14.69921875" style="15" bestFit="1" customWidth="1"/>
    <col min="11539" max="11539" width="21.3984375" style="15" bestFit="1" customWidth="1"/>
    <col min="11540" max="11540" width="16.59765625" style="15" bestFit="1" customWidth="1"/>
    <col min="11541" max="11541" width="14.09765625" style="15" bestFit="1" customWidth="1"/>
    <col min="11542" max="11542" width="16.59765625" style="15" bestFit="1" customWidth="1"/>
    <col min="11543" max="11543" width="14.09765625" style="15" bestFit="1" customWidth="1"/>
    <col min="11544" max="11544" width="14.3984375" style="15" bestFit="1" customWidth="1"/>
    <col min="11545" max="11545" width="14.59765625" style="15" customWidth="1"/>
    <col min="11546" max="11546" width="13.8984375" style="15" bestFit="1" customWidth="1"/>
    <col min="11547" max="11547" width="14.59765625" style="15" customWidth="1"/>
    <col min="11548" max="11784" width="9" style="15"/>
    <col min="11785" max="11785" width="14.09765625" style="15" customWidth="1"/>
    <col min="11786" max="11786" width="14.69921875" style="15" bestFit="1" customWidth="1"/>
    <col min="11787" max="11787" width="21.3984375" style="15" bestFit="1" customWidth="1"/>
    <col min="11788" max="11788" width="14.69921875" style="15" bestFit="1" customWidth="1"/>
    <col min="11789" max="11789" width="21.3984375" style="15" bestFit="1" customWidth="1"/>
    <col min="11790" max="11790" width="14.69921875" style="15" bestFit="1" customWidth="1"/>
    <col min="11791" max="11791" width="21.3984375" style="15" bestFit="1" customWidth="1"/>
    <col min="11792" max="11792" width="14.69921875" style="15" bestFit="1" customWidth="1"/>
    <col min="11793" max="11793" width="21.3984375" style="15" bestFit="1" customWidth="1"/>
    <col min="11794" max="11794" width="14.69921875" style="15" bestFit="1" customWidth="1"/>
    <col min="11795" max="11795" width="21.3984375" style="15" bestFit="1" customWidth="1"/>
    <col min="11796" max="11796" width="16.59765625" style="15" bestFit="1" customWidth="1"/>
    <col min="11797" max="11797" width="14.09765625" style="15" bestFit="1" customWidth="1"/>
    <col min="11798" max="11798" width="16.59765625" style="15" bestFit="1" customWidth="1"/>
    <col min="11799" max="11799" width="14.09765625" style="15" bestFit="1" customWidth="1"/>
    <col min="11800" max="11800" width="14.3984375" style="15" bestFit="1" customWidth="1"/>
    <col min="11801" max="11801" width="14.59765625" style="15" customWidth="1"/>
    <col min="11802" max="11802" width="13.8984375" style="15" bestFit="1" customWidth="1"/>
    <col min="11803" max="11803" width="14.59765625" style="15" customWidth="1"/>
    <col min="11804" max="12040" width="9" style="15"/>
    <col min="12041" max="12041" width="14.09765625" style="15" customWidth="1"/>
    <col min="12042" max="12042" width="14.69921875" style="15" bestFit="1" customWidth="1"/>
    <col min="12043" max="12043" width="21.3984375" style="15" bestFit="1" customWidth="1"/>
    <col min="12044" max="12044" width="14.69921875" style="15" bestFit="1" customWidth="1"/>
    <col min="12045" max="12045" width="21.3984375" style="15" bestFit="1" customWidth="1"/>
    <col min="12046" max="12046" width="14.69921875" style="15" bestFit="1" customWidth="1"/>
    <col min="12047" max="12047" width="21.3984375" style="15" bestFit="1" customWidth="1"/>
    <col min="12048" max="12048" width="14.69921875" style="15" bestFit="1" customWidth="1"/>
    <col min="12049" max="12049" width="21.3984375" style="15" bestFit="1" customWidth="1"/>
    <col min="12050" max="12050" width="14.69921875" style="15" bestFit="1" customWidth="1"/>
    <col min="12051" max="12051" width="21.3984375" style="15" bestFit="1" customWidth="1"/>
    <col min="12052" max="12052" width="16.59765625" style="15" bestFit="1" customWidth="1"/>
    <col min="12053" max="12053" width="14.09765625" style="15" bestFit="1" customWidth="1"/>
    <col min="12054" max="12054" width="16.59765625" style="15" bestFit="1" customWidth="1"/>
    <col min="12055" max="12055" width="14.09765625" style="15" bestFit="1" customWidth="1"/>
    <col min="12056" max="12056" width="14.3984375" style="15" bestFit="1" customWidth="1"/>
    <col min="12057" max="12057" width="14.59765625" style="15" customWidth="1"/>
    <col min="12058" max="12058" width="13.8984375" style="15" bestFit="1" customWidth="1"/>
    <col min="12059" max="12059" width="14.59765625" style="15" customWidth="1"/>
    <col min="12060" max="12296" width="9" style="15"/>
    <col min="12297" max="12297" width="14.09765625" style="15" customWidth="1"/>
    <col min="12298" max="12298" width="14.69921875" style="15" bestFit="1" customWidth="1"/>
    <col min="12299" max="12299" width="21.3984375" style="15" bestFit="1" customWidth="1"/>
    <col min="12300" max="12300" width="14.69921875" style="15" bestFit="1" customWidth="1"/>
    <col min="12301" max="12301" width="21.3984375" style="15" bestFit="1" customWidth="1"/>
    <col min="12302" max="12302" width="14.69921875" style="15" bestFit="1" customWidth="1"/>
    <col min="12303" max="12303" width="21.3984375" style="15" bestFit="1" customWidth="1"/>
    <col min="12304" max="12304" width="14.69921875" style="15" bestFit="1" customWidth="1"/>
    <col min="12305" max="12305" width="21.3984375" style="15" bestFit="1" customWidth="1"/>
    <col min="12306" max="12306" width="14.69921875" style="15" bestFit="1" customWidth="1"/>
    <col min="12307" max="12307" width="21.3984375" style="15" bestFit="1" customWidth="1"/>
    <col min="12308" max="12308" width="16.59765625" style="15" bestFit="1" customWidth="1"/>
    <col min="12309" max="12309" width="14.09765625" style="15" bestFit="1" customWidth="1"/>
    <col min="12310" max="12310" width="16.59765625" style="15" bestFit="1" customWidth="1"/>
    <col min="12311" max="12311" width="14.09765625" style="15" bestFit="1" customWidth="1"/>
    <col min="12312" max="12312" width="14.3984375" style="15" bestFit="1" customWidth="1"/>
    <col min="12313" max="12313" width="14.59765625" style="15" customWidth="1"/>
    <col min="12314" max="12314" width="13.8984375" style="15" bestFit="1" customWidth="1"/>
    <col min="12315" max="12315" width="14.59765625" style="15" customWidth="1"/>
    <col min="12316" max="12552" width="9" style="15"/>
    <col min="12553" max="12553" width="14.09765625" style="15" customWidth="1"/>
    <col min="12554" max="12554" width="14.69921875" style="15" bestFit="1" customWidth="1"/>
    <col min="12555" max="12555" width="21.3984375" style="15" bestFit="1" customWidth="1"/>
    <col min="12556" max="12556" width="14.69921875" style="15" bestFit="1" customWidth="1"/>
    <col min="12557" max="12557" width="21.3984375" style="15" bestFit="1" customWidth="1"/>
    <col min="12558" max="12558" width="14.69921875" style="15" bestFit="1" customWidth="1"/>
    <col min="12559" max="12559" width="21.3984375" style="15" bestFit="1" customWidth="1"/>
    <col min="12560" max="12560" width="14.69921875" style="15" bestFit="1" customWidth="1"/>
    <col min="12561" max="12561" width="21.3984375" style="15" bestFit="1" customWidth="1"/>
    <col min="12562" max="12562" width="14.69921875" style="15" bestFit="1" customWidth="1"/>
    <col min="12563" max="12563" width="21.3984375" style="15" bestFit="1" customWidth="1"/>
    <col min="12564" max="12564" width="16.59765625" style="15" bestFit="1" customWidth="1"/>
    <col min="12565" max="12565" width="14.09765625" style="15" bestFit="1" customWidth="1"/>
    <col min="12566" max="12566" width="16.59765625" style="15" bestFit="1" customWidth="1"/>
    <col min="12567" max="12567" width="14.09765625" style="15" bestFit="1" customWidth="1"/>
    <col min="12568" max="12568" width="14.3984375" style="15" bestFit="1" customWidth="1"/>
    <col min="12569" max="12569" width="14.59765625" style="15" customWidth="1"/>
    <col min="12570" max="12570" width="13.8984375" style="15" bestFit="1" customWidth="1"/>
    <col min="12571" max="12571" width="14.59765625" style="15" customWidth="1"/>
    <col min="12572" max="12808" width="9" style="15"/>
    <col min="12809" max="12809" width="14.09765625" style="15" customWidth="1"/>
    <col min="12810" max="12810" width="14.69921875" style="15" bestFit="1" customWidth="1"/>
    <col min="12811" max="12811" width="21.3984375" style="15" bestFit="1" customWidth="1"/>
    <col min="12812" max="12812" width="14.69921875" style="15" bestFit="1" customWidth="1"/>
    <col min="12813" max="12813" width="21.3984375" style="15" bestFit="1" customWidth="1"/>
    <col min="12814" max="12814" width="14.69921875" style="15" bestFit="1" customWidth="1"/>
    <col min="12815" max="12815" width="21.3984375" style="15" bestFit="1" customWidth="1"/>
    <col min="12816" max="12816" width="14.69921875" style="15" bestFit="1" customWidth="1"/>
    <col min="12817" max="12817" width="21.3984375" style="15" bestFit="1" customWidth="1"/>
    <col min="12818" max="12818" width="14.69921875" style="15" bestFit="1" customWidth="1"/>
    <col min="12819" max="12819" width="21.3984375" style="15" bestFit="1" customWidth="1"/>
    <col min="12820" max="12820" width="16.59765625" style="15" bestFit="1" customWidth="1"/>
    <col min="12821" max="12821" width="14.09765625" style="15" bestFit="1" customWidth="1"/>
    <col min="12822" max="12822" width="16.59765625" style="15" bestFit="1" customWidth="1"/>
    <col min="12823" max="12823" width="14.09765625" style="15" bestFit="1" customWidth="1"/>
    <col min="12824" max="12824" width="14.3984375" style="15" bestFit="1" customWidth="1"/>
    <col min="12825" max="12825" width="14.59765625" style="15" customWidth="1"/>
    <col min="12826" max="12826" width="13.8984375" style="15" bestFit="1" customWidth="1"/>
    <col min="12827" max="12827" width="14.59765625" style="15" customWidth="1"/>
    <col min="12828" max="13064" width="9" style="15"/>
    <col min="13065" max="13065" width="14.09765625" style="15" customWidth="1"/>
    <col min="13066" max="13066" width="14.69921875" style="15" bestFit="1" customWidth="1"/>
    <col min="13067" max="13067" width="21.3984375" style="15" bestFit="1" customWidth="1"/>
    <col min="13068" max="13068" width="14.69921875" style="15" bestFit="1" customWidth="1"/>
    <col min="13069" max="13069" width="21.3984375" style="15" bestFit="1" customWidth="1"/>
    <col min="13070" max="13070" width="14.69921875" style="15" bestFit="1" customWidth="1"/>
    <col min="13071" max="13071" width="21.3984375" style="15" bestFit="1" customWidth="1"/>
    <col min="13072" max="13072" width="14.69921875" style="15" bestFit="1" customWidth="1"/>
    <col min="13073" max="13073" width="21.3984375" style="15" bestFit="1" customWidth="1"/>
    <col min="13074" max="13074" width="14.69921875" style="15" bestFit="1" customWidth="1"/>
    <col min="13075" max="13075" width="21.3984375" style="15" bestFit="1" customWidth="1"/>
    <col min="13076" max="13076" width="16.59765625" style="15" bestFit="1" customWidth="1"/>
    <col min="13077" max="13077" width="14.09765625" style="15" bestFit="1" customWidth="1"/>
    <col min="13078" max="13078" width="16.59765625" style="15" bestFit="1" customWidth="1"/>
    <col min="13079" max="13079" width="14.09765625" style="15" bestFit="1" customWidth="1"/>
    <col min="13080" max="13080" width="14.3984375" style="15" bestFit="1" customWidth="1"/>
    <col min="13081" max="13081" width="14.59765625" style="15" customWidth="1"/>
    <col min="13082" max="13082" width="13.8984375" style="15" bestFit="1" customWidth="1"/>
    <col min="13083" max="13083" width="14.59765625" style="15" customWidth="1"/>
    <col min="13084" max="13320" width="9" style="15"/>
    <col min="13321" max="13321" width="14.09765625" style="15" customWidth="1"/>
    <col min="13322" max="13322" width="14.69921875" style="15" bestFit="1" customWidth="1"/>
    <col min="13323" max="13323" width="21.3984375" style="15" bestFit="1" customWidth="1"/>
    <col min="13324" max="13324" width="14.69921875" style="15" bestFit="1" customWidth="1"/>
    <col min="13325" max="13325" width="21.3984375" style="15" bestFit="1" customWidth="1"/>
    <col min="13326" max="13326" width="14.69921875" style="15" bestFit="1" customWidth="1"/>
    <col min="13327" max="13327" width="21.3984375" style="15" bestFit="1" customWidth="1"/>
    <col min="13328" max="13328" width="14.69921875" style="15" bestFit="1" customWidth="1"/>
    <col min="13329" max="13329" width="21.3984375" style="15" bestFit="1" customWidth="1"/>
    <col min="13330" max="13330" width="14.69921875" style="15" bestFit="1" customWidth="1"/>
    <col min="13331" max="13331" width="21.3984375" style="15" bestFit="1" customWidth="1"/>
    <col min="13332" max="13332" width="16.59765625" style="15" bestFit="1" customWidth="1"/>
    <col min="13333" max="13333" width="14.09765625" style="15" bestFit="1" customWidth="1"/>
    <col min="13334" max="13334" width="16.59765625" style="15" bestFit="1" customWidth="1"/>
    <col min="13335" max="13335" width="14.09765625" style="15" bestFit="1" customWidth="1"/>
    <col min="13336" max="13336" width="14.3984375" style="15" bestFit="1" customWidth="1"/>
    <col min="13337" max="13337" width="14.59765625" style="15" customWidth="1"/>
    <col min="13338" max="13338" width="13.8984375" style="15" bestFit="1" customWidth="1"/>
    <col min="13339" max="13339" width="14.59765625" style="15" customWidth="1"/>
    <col min="13340" max="13576" width="9" style="15"/>
    <col min="13577" max="13577" width="14.09765625" style="15" customWidth="1"/>
    <col min="13578" max="13578" width="14.69921875" style="15" bestFit="1" customWidth="1"/>
    <col min="13579" max="13579" width="21.3984375" style="15" bestFit="1" customWidth="1"/>
    <col min="13580" max="13580" width="14.69921875" style="15" bestFit="1" customWidth="1"/>
    <col min="13581" max="13581" width="21.3984375" style="15" bestFit="1" customWidth="1"/>
    <col min="13582" max="13582" width="14.69921875" style="15" bestFit="1" customWidth="1"/>
    <col min="13583" max="13583" width="21.3984375" style="15" bestFit="1" customWidth="1"/>
    <col min="13584" max="13584" width="14.69921875" style="15" bestFit="1" customWidth="1"/>
    <col min="13585" max="13585" width="21.3984375" style="15" bestFit="1" customWidth="1"/>
    <col min="13586" max="13586" width="14.69921875" style="15" bestFit="1" customWidth="1"/>
    <col min="13587" max="13587" width="21.3984375" style="15" bestFit="1" customWidth="1"/>
    <col min="13588" max="13588" width="16.59765625" style="15" bestFit="1" customWidth="1"/>
    <col min="13589" max="13589" width="14.09765625" style="15" bestFit="1" customWidth="1"/>
    <col min="13590" max="13590" width="16.59765625" style="15" bestFit="1" customWidth="1"/>
    <col min="13591" max="13591" width="14.09765625" style="15" bestFit="1" customWidth="1"/>
    <col min="13592" max="13592" width="14.3984375" style="15" bestFit="1" customWidth="1"/>
    <col min="13593" max="13593" width="14.59765625" style="15" customWidth="1"/>
    <col min="13594" max="13594" width="13.8984375" style="15" bestFit="1" customWidth="1"/>
    <col min="13595" max="13595" width="14.59765625" style="15" customWidth="1"/>
    <col min="13596" max="13832" width="9" style="15"/>
    <col min="13833" max="13833" width="14.09765625" style="15" customWidth="1"/>
    <col min="13834" max="13834" width="14.69921875" style="15" bestFit="1" customWidth="1"/>
    <col min="13835" max="13835" width="21.3984375" style="15" bestFit="1" customWidth="1"/>
    <col min="13836" max="13836" width="14.69921875" style="15" bestFit="1" customWidth="1"/>
    <col min="13837" max="13837" width="21.3984375" style="15" bestFit="1" customWidth="1"/>
    <col min="13838" max="13838" width="14.69921875" style="15" bestFit="1" customWidth="1"/>
    <col min="13839" max="13839" width="21.3984375" style="15" bestFit="1" customWidth="1"/>
    <col min="13840" max="13840" width="14.69921875" style="15" bestFit="1" customWidth="1"/>
    <col min="13841" max="13841" width="21.3984375" style="15" bestFit="1" customWidth="1"/>
    <col min="13842" max="13842" width="14.69921875" style="15" bestFit="1" customWidth="1"/>
    <col min="13843" max="13843" width="21.3984375" style="15" bestFit="1" customWidth="1"/>
    <col min="13844" max="13844" width="16.59765625" style="15" bestFit="1" customWidth="1"/>
    <col min="13845" max="13845" width="14.09765625" style="15" bestFit="1" customWidth="1"/>
    <col min="13846" max="13846" width="16.59765625" style="15" bestFit="1" customWidth="1"/>
    <col min="13847" max="13847" width="14.09765625" style="15" bestFit="1" customWidth="1"/>
    <col min="13848" max="13848" width="14.3984375" style="15" bestFit="1" customWidth="1"/>
    <col min="13849" max="13849" width="14.59765625" style="15" customWidth="1"/>
    <col min="13850" max="13850" width="13.8984375" style="15" bestFit="1" customWidth="1"/>
    <col min="13851" max="13851" width="14.59765625" style="15" customWidth="1"/>
    <col min="13852" max="14088" width="9" style="15"/>
    <col min="14089" max="14089" width="14.09765625" style="15" customWidth="1"/>
    <col min="14090" max="14090" width="14.69921875" style="15" bestFit="1" customWidth="1"/>
    <col min="14091" max="14091" width="21.3984375" style="15" bestFit="1" customWidth="1"/>
    <col min="14092" max="14092" width="14.69921875" style="15" bestFit="1" customWidth="1"/>
    <col min="14093" max="14093" width="21.3984375" style="15" bestFit="1" customWidth="1"/>
    <col min="14094" max="14094" width="14.69921875" style="15" bestFit="1" customWidth="1"/>
    <col min="14095" max="14095" width="21.3984375" style="15" bestFit="1" customWidth="1"/>
    <col min="14096" max="14096" width="14.69921875" style="15" bestFit="1" customWidth="1"/>
    <col min="14097" max="14097" width="21.3984375" style="15" bestFit="1" customWidth="1"/>
    <col min="14098" max="14098" width="14.69921875" style="15" bestFit="1" customWidth="1"/>
    <col min="14099" max="14099" width="21.3984375" style="15" bestFit="1" customWidth="1"/>
    <col min="14100" max="14100" width="16.59765625" style="15" bestFit="1" customWidth="1"/>
    <col min="14101" max="14101" width="14.09765625" style="15" bestFit="1" customWidth="1"/>
    <col min="14102" max="14102" width="16.59765625" style="15" bestFit="1" customWidth="1"/>
    <col min="14103" max="14103" width="14.09765625" style="15" bestFit="1" customWidth="1"/>
    <col min="14104" max="14104" width="14.3984375" style="15" bestFit="1" customWidth="1"/>
    <col min="14105" max="14105" width="14.59765625" style="15" customWidth="1"/>
    <col min="14106" max="14106" width="13.8984375" style="15" bestFit="1" customWidth="1"/>
    <col min="14107" max="14107" width="14.59765625" style="15" customWidth="1"/>
    <col min="14108" max="14344" width="9" style="15"/>
    <col min="14345" max="14345" width="14.09765625" style="15" customWidth="1"/>
    <col min="14346" max="14346" width="14.69921875" style="15" bestFit="1" customWidth="1"/>
    <col min="14347" max="14347" width="21.3984375" style="15" bestFit="1" customWidth="1"/>
    <col min="14348" max="14348" width="14.69921875" style="15" bestFit="1" customWidth="1"/>
    <col min="14349" max="14349" width="21.3984375" style="15" bestFit="1" customWidth="1"/>
    <col min="14350" max="14350" width="14.69921875" style="15" bestFit="1" customWidth="1"/>
    <col min="14351" max="14351" width="21.3984375" style="15" bestFit="1" customWidth="1"/>
    <col min="14352" max="14352" width="14.69921875" style="15" bestFit="1" customWidth="1"/>
    <col min="14353" max="14353" width="21.3984375" style="15" bestFit="1" customWidth="1"/>
    <col min="14354" max="14354" width="14.69921875" style="15" bestFit="1" customWidth="1"/>
    <col min="14355" max="14355" width="21.3984375" style="15" bestFit="1" customWidth="1"/>
    <col min="14356" max="14356" width="16.59765625" style="15" bestFit="1" customWidth="1"/>
    <col min="14357" max="14357" width="14.09765625" style="15" bestFit="1" customWidth="1"/>
    <col min="14358" max="14358" width="16.59765625" style="15" bestFit="1" customWidth="1"/>
    <col min="14359" max="14359" width="14.09765625" style="15" bestFit="1" customWidth="1"/>
    <col min="14360" max="14360" width="14.3984375" style="15" bestFit="1" customWidth="1"/>
    <col min="14361" max="14361" width="14.59765625" style="15" customWidth="1"/>
    <col min="14362" max="14362" width="13.8984375" style="15" bestFit="1" customWidth="1"/>
    <col min="14363" max="14363" width="14.59765625" style="15" customWidth="1"/>
    <col min="14364" max="14600" width="9" style="15"/>
    <col min="14601" max="14601" width="14.09765625" style="15" customWidth="1"/>
    <col min="14602" max="14602" width="14.69921875" style="15" bestFit="1" customWidth="1"/>
    <col min="14603" max="14603" width="21.3984375" style="15" bestFit="1" customWidth="1"/>
    <col min="14604" max="14604" width="14.69921875" style="15" bestFit="1" customWidth="1"/>
    <col min="14605" max="14605" width="21.3984375" style="15" bestFit="1" customWidth="1"/>
    <col min="14606" max="14606" width="14.69921875" style="15" bestFit="1" customWidth="1"/>
    <col min="14607" max="14607" width="21.3984375" style="15" bestFit="1" customWidth="1"/>
    <col min="14608" max="14608" width="14.69921875" style="15" bestFit="1" customWidth="1"/>
    <col min="14609" max="14609" width="21.3984375" style="15" bestFit="1" customWidth="1"/>
    <col min="14610" max="14610" width="14.69921875" style="15" bestFit="1" customWidth="1"/>
    <col min="14611" max="14611" width="21.3984375" style="15" bestFit="1" customWidth="1"/>
    <col min="14612" max="14612" width="16.59765625" style="15" bestFit="1" customWidth="1"/>
    <col min="14613" max="14613" width="14.09765625" style="15" bestFit="1" customWidth="1"/>
    <col min="14614" max="14614" width="16.59765625" style="15" bestFit="1" customWidth="1"/>
    <col min="14615" max="14615" width="14.09765625" style="15" bestFit="1" customWidth="1"/>
    <col min="14616" max="14616" width="14.3984375" style="15" bestFit="1" customWidth="1"/>
    <col min="14617" max="14617" width="14.59765625" style="15" customWidth="1"/>
    <col min="14618" max="14618" width="13.8984375" style="15" bestFit="1" customWidth="1"/>
    <col min="14619" max="14619" width="14.59765625" style="15" customWidth="1"/>
    <col min="14620" max="14856" width="9" style="15"/>
    <col min="14857" max="14857" width="14.09765625" style="15" customWidth="1"/>
    <col min="14858" max="14858" width="14.69921875" style="15" bestFit="1" customWidth="1"/>
    <col min="14859" max="14859" width="21.3984375" style="15" bestFit="1" customWidth="1"/>
    <col min="14860" max="14860" width="14.69921875" style="15" bestFit="1" customWidth="1"/>
    <col min="14861" max="14861" width="21.3984375" style="15" bestFit="1" customWidth="1"/>
    <col min="14862" max="14862" width="14.69921875" style="15" bestFit="1" customWidth="1"/>
    <col min="14863" max="14863" width="21.3984375" style="15" bestFit="1" customWidth="1"/>
    <col min="14864" max="14864" width="14.69921875" style="15" bestFit="1" customWidth="1"/>
    <col min="14865" max="14865" width="21.3984375" style="15" bestFit="1" customWidth="1"/>
    <col min="14866" max="14866" width="14.69921875" style="15" bestFit="1" customWidth="1"/>
    <col min="14867" max="14867" width="21.3984375" style="15" bestFit="1" customWidth="1"/>
    <col min="14868" max="14868" width="16.59765625" style="15" bestFit="1" customWidth="1"/>
    <col min="14869" max="14869" width="14.09765625" style="15" bestFit="1" customWidth="1"/>
    <col min="14870" max="14870" width="16.59765625" style="15" bestFit="1" customWidth="1"/>
    <col min="14871" max="14871" width="14.09765625" style="15" bestFit="1" customWidth="1"/>
    <col min="14872" max="14872" width="14.3984375" style="15" bestFit="1" customWidth="1"/>
    <col min="14873" max="14873" width="14.59765625" style="15" customWidth="1"/>
    <col min="14874" max="14874" width="13.8984375" style="15" bestFit="1" customWidth="1"/>
    <col min="14875" max="14875" width="14.59765625" style="15" customWidth="1"/>
    <col min="14876" max="15112" width="9" style="15"/>
    <col min="15113" max="15113" width="14.09765625" style="15" customWidth="1"/>
    <col min="15114" max="15114" width="14.69921875" style="15" bestFit="1" customWidth="1"/>
    <col min="15115" max="15115" width="21.3984375" style="15" bestFit="1" customWidth="1"/>
    <col min="15116" max="15116" width="14.69921875" style="15" bestFit="1" customWidth="1"/>
    <col min="15117" max="15117" width="21.3984375" style="15" bestFit="1" customWidth="1"/>
    <col min="15118" max="15118" width="14.69921875" style="15" bestFit="1" customWidth="1"/>
    <col min="15119" max="15119" width="21.3984375" style="15" bestFit="1" customWidth="1"/>
    <col min="15120" max="15120" width="14.69921875" style="15" bestFit="1" customWidth="1"/>
    <col min="15121" max="15121" width="21.3984375" style="15" bestFit="1" customWidth="1"/>
    <col min="15122" max="15122" width="14.69921875" style="15" bestFit="1" customWidth="1"/>
    <col min="15123" max="15123" width="21.3984375" style="15" bestFit="1" customWidth="1"/>
    <col min="15124" max="15124" width="16.59765625" style="15" bestFit="1" customWidth="1"/>
    <col min="15125" max="15125" width="14.09765625" style="15" bestFit="1" customWidth="1"/>
    <col min="15126" max="15126" width="16.59765625" style="15" bestFit="1" customWidth="1"/>
    <col min="15127" max="15127" width="14.09765625" style="15" bestFit="1" customWidth="1"/>
    <col min="15128" max="15128" width="14.3984375" style="15" bestFit="1" customWidth="1"/>
    <col min="15129" max="15129" width="14.59765625" style="15" customWidth="1"/>
    <col min="15130" max="15130" width="13.8984375" style="15" bestFit="1" customWidth="1"/>
    <col min="15131" max="15131" width="14.59765625" style="15" customWidth="1"/>
    <col min="15132" max="15368" width="9" style="15"/>
    <col min="15369" max="15369" width="14.09765625" style="15" customWidth="1"/>
    <col min="15370" max="15370" width="14.69921875" style="15" bestFit="1" customWidth="1"/>
    <col min="15371" max="15371" width="21.3984375" style="15" bestFit="1" customWidth="1"/>
    <col min="15372" max="15372" width="14.69921875" style="15" bestFit="1" customWidth="1"/>
    <col min="15373" max="15373" width="21.3984375" style="15" bestFit="1" customWidth="1"/>
    <col min="15374" max="15374" width="14.69921875" style="15" bestFit="1" customWidth="1"/>
    <col min="15375" max="15375" width="21.3984375" style="15" bestFit="1" customWidth="1"/>
    <col min="15376" max="15376" width="14.69921875" style="15" bestFit="1" customWidth="1"/>
    <col min="15377" max="15377" width="21.3984375" style="15" bestFit="1" customWidth="1"/>
    <col min="15378" max="15378" width="14.69921875" style="15" bestFit="1" customWidth="1"/>
    <col min="15379" max="15379" width="21.3984375" style="15" bestFit="1" customWidth="1"/>
    <col min="15380" max="15380" width="16.59765625" style="15" bestFit="1" customWidth="1"/>
    <col min="15381" max="15381" width="14.09765625" style="15" bestFit="1" customWidth="1"/>
    <col min="15382" max="15382" width="16.59765625" style="15" bestFit="1" customWidth="1"/>
    <col min="15383" max="15383" width="14.09765625" style="15" bestFit="1" customWidth="1"/>
    <col min="15384" max="15384" width="14.3984375" style="15" bestFit="1" customWidth="1"/>
    <col min="15385" max="15385" width="14.59765625" style="15" customWidth="1"/>
    <col min="15386" max="15386" width="13.8984375" style="15" bestFit="1" customWidth="1"/>
    <col min="15387" max="15387" width="14.59765625" style="15" customWidth="1"/>
    <col min="15388" max="15624" width="9" style="15"/>
    <col min="15625" max="15625" width="14.09765625" style="15" customWidth="1"/>
    <col min="15626" max="15626" width="14.69921875" style="15" bestFit="1" customWidth="1"/>
    <col min="15627" max="15627" width="21.3984375" style="15" bestFit="1" customWidth="1"/>
    <col min="15628" max="15628" width="14.69921875" style="15" bestFit="1" customWidth="1"/>
    <col min="15629" max="15629" width="21.3984375" style="15" bestFit="1" customWidth="1"/>
    <col min="15630" max="15630" width="14.69921875" style="15" bestFit="1" customWidth="1"/>
    <col min="15631" max="15631" width="21.3984375" style="15" bestFit="1" customWidth="1"/>
    <col min="15632" max="15632" width="14.69921875" style="15" bestFit="1" customWidth="1"/>
    <col min="15633" max="15633" width="21.3984375" style="15" bestFit="1" customWidth="1"/>
    <col min="15634" max="15634" width="14.69921875" style="15" bestFit="1" customWidth="1"/>
    <col min="15635" max="15635" width="21.3984375" style="15" bestFit="1" customWidth="1"/>
    <col min="15636" max="15636" width="16.59765625" style="15" bestFit="1" customWidth="1"/>
    <col min="15637" max="15637" width="14.09765625" style="15" bestFit="1" customWidth="1"/>
    <col min="15638" max="15638" width="16.59765625" style="15" bestFit="1" customWidth="1"/>
    <col min="15639" max="15639" width="14.09765625" style="15" bestFit="1" customWidth="1"/>
    <col min="15640" max="15640" width="14.3984375" style="15" bestFit="1" customWidth="1"/>
    <col min="15641" max="15641" width="14.59765625" style="15" customWidth="1"/>
    <col min="15642" max="15642" width="13.8984375" style="15" bestFit="1" customWidth="1"/>
    <col min="15643" max="15643" width="14.59765625" style="15" customWidth="1"/>
    <col min="15644" max="15880" width="9" style="15"/>
    <col min="15881" max="15881" width="14.09765625" style="15" customWidth="1"/>
    <col min="15882" max="15882" width="14.69921875" style="15" bestFit="1" customWidth="1"/>
    <col min="15883" max="15883" width="21.3984375" style="15" bestFit="1" customWidth="1"/>
    <col min="15884" max="15884" width="14.69921875" style="15" bestFit="1" customWidth="1"/>
    <col min="15885" max="15885" width="21.3984375" style="15" bestFit="1" customWidth="1"/>
    <col min="15886" max="15886" width="14.69921875" style="15" bestFit="1" customWidth="1"/>
    <col min="15887" max="15887" width="21.3984375" style="15" bestFit="1" customWidth="1"/>
    <col min="15888" max="15888" width="14.69921875" style="15" bestFit="1" customWidth="1"/>
    <col min="15889" max="15889" width="21.3984375" style="15" bestFit="1" customWidth="1"/>
    <col min="15890" max="15890" width="14.69921875" style="15" bestFit="1" customWidth="1"/>
    <col min="15891" max="15891" width="21.3984375" style="15" bestFit="1" customWidth="1"/>
    <col min="15892" max="15892" width="16.59765625" style="15" bestFit="1" customWidth="1"/>
    <col min="15893" max="15893" width="14.09765625" style="15" bestFit="1" customWidth="1"/>
    <col min="15894" max="15894" width="16.59765625" style="15" bestFit="1" customWidth="1"/>
    <col min="15895" max="15895" width="14.09765625" style="15" bestFit="1" customWidth="1"/>
    <col min="15896" max="15896" width="14.3984375" style="15" bestFit="1" customWidth="1"/>
    <col min="15897" max="15897" width="14.59765625" style="15" customWidth="1"/>
    <col min="15898" max="15898" width="13.8984375" style="15" bestFit="1" customWidth="1"/>
    <col min="15899" max="15899" width="14.59765625" style="15" customWidth="1"/>
    <col min="15900" max="16136" width="9" style="15"/>
    <col min="16137" max="16137" width="14.09765625" style="15" customWidth="1"/>
    <col min="16138" max="16138" width="14.69921875" style="15" bestFit="1" customWidth="1"/>
    <col min="16139" max="16139" width="21.3984375" style="15" bestFit="1" customWidth="1"/>
    <col min="16140" max="16140" width="14.69921875" style="15" bestFit="1" customWidth="1"/>
    <col min="16141" max="16141" width="21.3984375" style="15" bestFit="1" customWidth="1"/>
    <col min="16142" max="16142" width="14.69921875" style="15" bestFit="1" customWidth="1"/>
    <col min="16143" max="16143" width="21.3984375" style="15" bestFit="1" customWidth="1"/>
    <col min="16144" max="16144" width="14.69921875" style="15" bestFit="1" customWidth="1"/>
    <col min="16145" max="16145" width="21.3984375" style="15" bestFit="1" customWidth="1"/>
    <col min="16146" max="16146" width="14.69921875" style="15" bestFit="1" customWidth="1"/>
    <col min="16147" max="16147" width="21.3984375" style="15" bestFit="1" customWidth="1"/>
    <col min="16148" max="16148" width="16.59765625" style="15" bestFit="1" customWidth="1"/>
    <col min="16149" max="16149" width="14.09765625" style="15" bestFit="1" customWidth="1"/>
    <col min="16150" max="16150" width="16.59765625" style="15" bestFit="1" customWidth="1"/>
    <col min="16151" max="16151" width="14.09765625" style="15" bestFit="1" customWidth="1"/>
    <col min="16152" max="16152" width="14.3984375" style="15" bestFit="1" customWidth="1"/>
    <col min="16153" max="16153" width="14.59765625" style="15" customWidth="1"/>
    <col min="16154" max="16154" width="13.8984375" style="15" bestFit="1" customWidth="1"/>
    <col min="16155" max="16155" width="14.59765625" style="15" customWidth="1"/>
    <col min="16156" max="16384" width="9" style="15"/>
  </cols>
  <sheetData>
    <row r="1" spans="1:27" s="13" customFormat="1" ht="33.6" x14ac:dyDescent="0.95">
      <c r="A1" s="1611" t="s">
        <v>982</v>
      </c>
      <c r="B1" s="1611"/>
      <c r="C1" s="1611"/>
      <c r="D1" s="1611"/>
      <c r="E1" s="140"/>
      <c r="G1" s="140"/>
      <c r="I1" s="140"/>
      <c r="K1" s="140"/>
      <c r="M1" s="140"/>
      <c r="O1" s="140"/>
      <c r="Q1" s="140"/>
      <c r="S1" s="140"/>
      <c r="U1" s="140"/>
      <c r="W1" s="140"/>
      <c r="Z1" s="140"/>
    </row>
    <row r="2" spans="1:27" s="13" customFormat="1" ht="33.6" x14ac:dyDescent="0.95">
      <c r="A2" s="1612" t="s">
        <v>983</v>
      </c>
      <c r="B2" s="1612"/>
      <c r="C2" s="1612"/>
      <c r="D2" s="1612"/>
      <c r="E2" s="140"/>
      <c r="G2" s="140"/>
      <c r="I2" s="140"/>
      <c r="K2" s="140"/>
      <c r="M2" s="140"/>
      <c r="O2" s="140"/>
      <c r="Q2" s="140"/>
      <c r="S2" s="140"/>
      <c r="U2" s="140"/>
      <c r="W2" s="140"/>
      <c r="Z2" s="140"/>
    </row>
    <row r="3" spans="1:27" ht="25.8" x14ac:dyDescent="0.7">
      <c r="A3" s="157"/>
      <c r="C3" s="596"/>
      <c r="Y3" s="1569" t="s">
        <v>439</v>
      </c>
      <c r="Z3" s="1569"/>
      <c r="AA3" s="1569"/>
    </row>
    <row r="4" spans="1:27" s="352" customFormat="1" ht="25.8" x14ac:dyDescent="0.25">
      <c r="A4" s="1599" t="s">
        <v>265</v>
      </c>
      <c r="B4" s="1602" t="s">
        <v>586</v>
      </c>
      <c r="C4" s="1603"/>
      <c r="D4" s="1603"/>
      <c r="E4" s="1603"/>
      <c r="F4" s="1603"/>
      <c r="G4" s="1603"/>
      <c r="H4" s="1603"/>
      <c r="I4" s="1603"/>
      <c r="J4" s="1603"/>
      <c r="K4" s="1603"/>
      <c r="L4" s="1603"/>
      <c r="M4" s="1603"/>
      <c r="N4" s="1603"/>
      <c r="O4" s="1604"/>
      <c r="P4" s="1605" t="s">
        <v>593</v>
      </c>
      <c r="Q4" s="1606"/>
      <c r="R4" s="1605" t="s">
        <v>499</v>
      </c>
      <c r="S4" s="1606"/>
      <c r="T4" s="1605" t="s">
        <v>500</v>
      </c>
      <c r="U4" s="1606"/>
      <c r="V4" s="1605" t="s">
        <v>443</v>
      </c>
      <c r="W4" s="1606"/>
      <c r="X4" s="1613" t="s">
        <v>592</v>
      </c>
      <c r="Y4" s="1614"/>
      <c r="Z4" s="1614"/>
      <c r="AA4" s="1615"/>
    </row>
    <row r="5" spans="1:27" s="20" customFormat="1" ht="62.25" customHeight="1" x14ac:dyDescent="0.25">
      <c r="A5" s="1600"/>
      <c r="B5" s="1609" t="s">
        <v>188</v>
      </c>
      <c r="C5" s="1586"/>
      <c r="D5" s="1586"/>
      <c r="E5" s="1586"/>
      <c r="F5" s="1586"/>
      <c r="G5" s="1586"/>
      <c r="H5" s="1586"/>
      <c r="I5" s="1586"/>
      <c r="J5" s="1586"/>
      <c r="K5" s="1587"/>
      <c r="L5" s="1588" t="s">
        <v>193</v>
      </c>
      <c r="M5" s="1589"/>
      <c r="N5" s="1588" t="s">
        <v>194</v>
      </c>
      <c r="O5" s="1589"/>
      <c r="P5" s="1607"/>
      <c r="Q5" s="1608"/>
      <c r="R5" s="1607"/>
      <c r="S5" s="1608"/>
      <c r="T5" s="1607"/>
      <c r="U5" s="1608"/>
      <c r="V5" s="1607"/>
      <c r="W5" s="1608"/>
      <c r="X5" s="1616"/>
      <c r="Y5" s="1617"/>
      <c r="Z5" s="1617"/>
      <c r="AA5" s="1618"/>
    </row>
    <row r="6" spans="1:27" s="20" customFormat="1" ht="39.75" customHeight="1" x14ac:dyDescent="0.25">
      <c r="A6" s="1600"/>
      <c r="B6" s="1610" t="s">
        <v>189</v>
      </c>
      <c r="C6" s="1591"/>
      <c r="D6" s="1610" t="s">
        <v>587</v>
      </c>
      <c r="E6" s="1591"/>
      <c r="F6" s="1610" t="s">
        <v>191</v>
      </c>
      <c r="G6" s="1591"/>
      <c r="H6" s="1610" t="s">
        <v>192</v>
      </c>
      <c r="I6" s="1591"/>
      <c r="J6" s="1610" t="s">
        <v>316</v>
      </c>
      <c r="K6" s="1591"/>
      <c r="L6" s="353" t="s">
        <v>256</v>
      </c>
      <c r="M6" s="598" t="s">
        <v>257</v>
      </c>
      <c r="N6" s="353" t="s">
        <v>256</v>
      </c>
      <c r="O6" s="598" t="s">
        <v>257</v>
      </c>
      <c r="P6" s="353" t="s">
        <v>256</v>
      </c>
      <c r="Q6" s="598" t="s">
        <v>257</v>
      </c>
      <c r="R6" s="353" t="s">
        <v>256</v>
      </c>
      <c r="S6" s="598" t="s">
        <v>257</v>
      </c>
      <c r="T6" s="353" t="s">
        <v>256</v>
      </c>
      <c r="U6" s="598" t="s">
        <v>257</v>
      </c>
      <c r="V6" s="353" t="s">
        <v>256</v>
      </c>
      <c r="W6" s="598" t="s">
        <v>257</v>
      </c>
      <c r="X6" s="353" t="s">
        <v>256</v>
      </c>
      <c r="Y6" s="1581" t="s">
        <v>258</v>
      </c>
      <c r="Z6" s="598" t="s">
        <v>257</v>
      </c>
      <c r="AA6" s="1581" t="s">
        <v>258</v>
      </c>
    </row>
    <row r="7" spans="1:27" s="20" customFormat="1" ht="60" customHeight="1" x14ac:dyDescent="0.25">
      <c r="A7" s="1600"/>
      <c r="B7" s="510" t="s">
        <v>648</v>
      </c>
      <c r="C7" s="599" t="s">
        <v>446</v>
      </c>
      <c r="D7" s="510" t="s">
        <v>648</v>
      </c>
      <c r="E7" s="599" t="s">
        <v>446</v>
      </c>
      <c r="F7" s="510" t="s">
        <v>648</v>
      </c>
      <c r="G7" s="599" t="s">
        <v>446</v>
      </c>
      <c r="H7" s="510" t="s">
        <v>648</v>
      </c>
      <c r="I7" s="599" t="s">
        <v>446</v>
      </c>
      <c r="J7" s="510" t="s">
        <v>648</v>
      </c>
      <c r="K7" s="599" t="s">
        <v>446</v>
      </c>
      <c r="L7" s="353" t="s">
        <v>259</v>
      </c>
      <c r="M7" s="598" t="s">
        <v>260</v>
      </c>
      <c r="N7" s="353" t="s">
        <v>259</v>
      </c>
      <c r="O7" s="598" t="s">
        <v>260</v>
      </c>
      <c r="P7" s="353" t="s">
        <v>259</v>
      </c>
      <c r="Q7" s="598" t="s">
        <v>260</v>
      </c>
      <c r="R7" s="353" t="s">
        <v>259</v>
      </c>
      <c r="S7" s="598" t="s">
        <v>260</v>
      </c>
      <c r="T7" s="353" t="s">
        <v>259</v>
      </c>
      <c r="U7" s="598" t="s">
        <v>260</v>
      </c>
      <c r="V7" s="353" t="s">
        <v>259</v>
      </c>
      <c r="W7" s="598" t="s">
        <v>260</v>
      </c>
      <c r="X7" s="353" t="s">
        <v>259</v>
      </c>
      <c r="Y7" s="1582"/>
      <c r="Z7" s="598" t="s">
        <v>260</v>
      </c>
      <c r="AA7" s="1582"/>
    </row>
    <row r="8" spans="1:27" s="20" customFormat="1" ht="60" customHeight="1" x14ac:dyDescent="0.25">
      <c r="A8" s="1601"/>
      <c r="B8" s="556" t="s">
        <v>649</v>
      </c>
      <c r="C8" s="600" t="s">
        <v>262</v>
      </c>
      <c r="D8" s="556" t="s">
        <v>649</v>
      </c>
      <c r="E8" s="600" t="s">
        <v>262</v>
      </c>
      <c r="F8" s="556" t="s">
        <v>649</v>
      </c>
      <c r="G8" s="600" t="s">
        <v>262</v>
      </c>
      <c r="H8" s="556" t="s">
        <v>649</v>
      </c>
      <c r="I8" s="600" t="s">
        <v>262</v>
      </c>
      <c r="J8" s="556" t="s">
        <v>649</v>
      </c>
      <c r="K8" s="600" t="s">
        <v>262</v>
      </c>
      <c r="L8" s="556" t="s">
        <v>649</v>
      </c>
      <c r="M8" s="600" t="s">
        <v>262</v>
      </c>
      <c r="N8" s="556" t="s">
        <v>649</v>
      </c>
      <c r="O8" s="600" t="s">
        <v>262</v>
      </c>
      <c r="P8" s="556" t="s">
        <v>649</v>
      </c>
      <c r="Q8" s="600" t="s">
        <v>262</v>
      </c>
      <c r="R8" s="556" t="s">
        <v>649</v>
      </c>
      <c r="S8" s="600" t="s">
        <v>262</v>
      </c>
      <c r="T8" s="556" t="s">
        <v>649</v>
      </c>
      <c r="U8" s="600" t="s">
        <v>262</v>
      </c>
      <c r="V8" s="556" t="s">
        <v>649</v>
      </c>
      <c r="W8" s="600" t="s">
        <v>262</v>
      </c>
      <c r="X8" s="556" t="s">
        <v>649</v>
      </c>
      <c r="Y8" s="354" t="s">
        <v>263</v>
      </c>
      <c r="Z8" s="600" t="s">
        <v>262</v>
      </c>
      <c r="AA8" s="354" t="s">
        <v>263</v>
      </c>
    </row>
    <row r="9" spans="1:27" s="413" customFormat="1" ht="53.25" customHeight="1" x14ac:dyDescent="0.25">
      <c r="A9" s="409" t="s">
        <v>636</v>
      </c>
      <c r="B9" s="410">
        <v>12566</v>
      </c>
      <c r="C9" s="616">
        <v>11423064.249</v>
      </c>
      <c r="D9" s="410">
        <v>2621</v>
      </c>
      <c r="E9" s="616">
        <v>1006035.757</v>
      </c>
      <c r="F9" s="410">
        <v>1092</v>
      </c>
      <c r="G9" s="616">
        <v>598107.92000000004</v>
      </c>
      <c r="H9" s="410">
        <v>0</v>
      </c>
      <c r="I9" s="616">
        <v>0</v>
      </c>
      <c r="J9" s="410">
        <v>16279</v>
      </c>
      <c r="K9" s="616">
        <v>13027207.925999999</v>
      </c>
      <c r="L9" s="410">
        <v>0</v>
      </c>
      <c r="M9" s="616">
        <v>0</v>
      </c>
      <c r="N9" s="410">
        <v>121</v>
      </c>
      <c r="O9" s="616">
        <v>136585286.05608678</v>
      </c>
      <c r="P9" s="410">
        <v>124</v>
      </c>
      <c r="Q9" s="616">
        <v>42580.7</v>
      </c>
      <c r="R9" s="410">
        <v>0</v>
      </c>
      <c r="S9" s="616">
        <v>0</v>
      </c>
      <c r="T9" s="410">
        <v>0</v>
      </c>
      <c r="U9" s="616">
        <v>0</v>
      </c>
      <c r="V9" s="410">
        <v>6469</v>
      </c>
      <c r="W9" s="616">
        <v>2120250</v>
      </c>
      <c r="X9" s="411">
        <v>22993</v>
      </c>
      <c r="Y9" s="412">
        <v>0.64648531075606697</v>
      </c>
      <c r="Z9" s="617">
        <v>151775324.68208677</v>
      </c>
      <c r="AA9" s="412">
        <v>4.7758445176193103</v>
      </c>
    </row>
    <row r="10" spans="1:27" s="413" customFormat="1" ht="53.25" customHeight="1" x14ac:dyDescent="0.25">
      <c r="A10" s="414" t="s">
        <v>159</v>
      </c>
      <c r="B10" s="410">
        <v>390155</v>
      </c>
      <c r="C10" s="616">
        <v>87377671.976999998</v>
      </c>
      <c r="D10" s="410">
        <v>158298</v>
      </c>
      <c r="E10" s="616">
        <v>37545785.544000007</v>
      </c>
      <c r="F10" s="410">
        <v>149906</v>
      </c>
      <c r="G10" s="616">
        <v>26706681.300000001</v>
      </c>
      <c r="H10" s="410">
        <v>0</v>
      </c>
      <c r="I10" s="616">
        <v>0</v>
      </c>
      <c r="J10" s="410">
        <v>698359</v>
      </c>
      <c r="K10" s="616">
        <v>151630138.82099998</v>
      </c>
      <c r="L10" s="410">
        <v>0</v>
      </c>
      <c r="M10" s="616">
        <v>0</v>
      </c>
      <c r="N10" s="410">
        <v>3741</v>
      </c>
      <c r="O10" s="616">
        <v>152603518.30691001</v>
      </c>
      <c r="P10" s="410">
        <v>1989</v>
      </c>
      <c r="Q10" s="616">
        <v>666764.86699999997</v>
      </c>
      <c r="R10" s="410">
        <v>27464</v>
      </c>
      <c r="S10" s="616">
        <v>66415564.437140003</v>
      </c>
      <c r="T10" s="410">
        <v>2791</v>
      </c>
      <c r="U10" s="616">
        <v>1352863.30748</v>
      </c>
      <c r="V10" s="410">
        <v>175560</v>
      </c>
      <c r="W10" s="616">
        <v>454969357.93000001</v>
      </c>
      <c r="X10" s="411">
        <v>909904</v>
      </c>
      <c r="Y10" s="412">
        <v>25.583419745061036</v>
      </c>
      <c r="Z10" s="617">
        <v>827638207.66952991</v>
      </c>
      <c r="AA10" s="412">
        <v>26.042911816859448</v>
      </c>
    </row>
    <row r="11" spans="1:27" s="413" customFormat="1" ht="53.25" customHeight="1" x14ac:dyDescent="0.25">
      <c r="A11" s="414" t="s">
        <v>692</v>
      </c>
      <c r="B11" s="410">
        <v>745</v>
      </c>
      <c r="C11" s="616">
        <v>1881217.8151999996</v>
      </c>
      <c r="D11" s="410">
        <v>5830</v>
      </c>
      <c r="E11" s="616">
        <v>1067725.5830000001</v>
      </c>
      <c r="F11" s="410">
        <v>460</v>
      </c>
      <c r="G11" s="616">
        <v>248700</v>
      </c>
      <c r="H11" s="410">
        <v>1301</v>
      </c>
      <c r="I11" s="616">
        <v>521534.04599999997</v>
      </c>
      <c r="J11" s="410">
        <v>8336</v>
      </c>
      <c r="K11" s="616">
        <v>3719177.4441999998</v>
      </c>
      <c r="L11" s="410">
        <v>0</v>
      </c>
      <c r="M11" s="616">
        <v>0</v>
      </c>
      <c r="N11" s="410">
        <v>3</v>
      </c>
      <c r="O11" s="616">
        <v>9725638</v>
      </c>
      <c r="P11" s="410">
        <v>192</v>
      </c>
      <c r="Q11" s="616">
        <v>170514.89999999991</v>
      </c>
      <c r="R11" s="410">
        <v>0</v>
      </c>
      <c r="S11" s="616">
        <v>0</v>
      </c>
      <c r="T11" s="410">
        <v>0</v>
      </c>
      <c r="U11" s="616">
        <v>0</v>
      </c>
      <c r="V11" s="410">
        <v>228</v>
      </c>
      <c r="W11" s="616">
        <v>42932</v>
      </c>
      <c r="X11" s="411">
        <v>8759</v>
      </c>
      <c r="Y11" s="412">
        <v>0.2462734239513065</v>
      </c>
      <c r="Z11" s="617">
        <v>13658262.3442</v>
      </c>
      <c r="AA11" s="412">
        <v>0.4297782757071088</v>
      </c>
    </row>
    <row r="12" spans="1:27" s="413" customFormat="1" ht="53.25" customHeight="1" x14ac:dyDescent="0.25">
      <c r="A12" s="414" t="s">
        <v>160</v>
      </c>
      <c r="B12" s="410">
        <v>28594</v>
      </c>
      <c r="C12" s="616">
        <v>7440105</v>
      </c>
      <c r="D12" s="410">
        <v>60341</v>
      </c>
      <c r="E12" s="616">
        <v>11838926</v>
      </c>
      <c r="F12" s="410">
        <v>7274</v>
      </c>
      <c r="G12" s="616">
        <v>2269022</v>
      </c>
      <c r="H12" s="410">
        <v>0</v>
      </c>
      <c r="I12" s="616">
        <v>0</v>
      </c>
      <c r="J12" s="410">
        <v>96209</v>
      </c>
      <c r="K12" s="616">
        <v>21548053</v>
      </c>
      <c r="L12" s="410">
        <v>0</v>
      </c>
      <c r="M12" s="616">
        <v>0</v>
      </c>
      <c r="N12" s="410">
        <v>1750</v>
      </c>
      <c r="O12" s="616">
        <v>93574010.527040005</v>
      </c>
      <c r="P12" s="410">
        <v>296</v>
      </c>
      <c r="Q12" s="616">
        <v>136871</v>
      </c>
      <c r="R12" s="410">
        <v>747</v>
      </c>
      <c r="S12" s="616">
        <v>1662708</v>
      </c>
      <c r="T12" s="410">
        <v>0</v>
      </c>
      <c r="U12" s="616">
        <v>0</v>
      </c>
      <c r="V12" s="410">
        <v>7703</v>
      </c>
      <c r="W12" s="616">
        <v>5499225</v>
      </c>
      <c r="X12" s="411">
        <v>106705</v>
      </c>
      <c r="Y12" s="412">
        <v>3.0001833203247132</v>
      </c>
      <c r="Z12" s="617">
        <v>122420867.52704</v>
      </c>
      <c r="AA12" s="412">
        <v>3.8521612801413334</v>
      </c>
    </row>
    <row r="13" spans="1:27" s="413" customFormat="1" ht="53.25" customHeight="1" x14ac:dyDescent="0.25">
      <c r="A13" s="414" t="s">
        <v>161</v>
      </c>
      <c r="B13" s="410">
        <v>41151</v>
      </c>
      <c r="C13" s="616">
        <v>13640851.881999999</v>
      </c>
      <c r="D13" s="410">
        <v>126431</v>
      </c>
      <c r="E13" s="616">
        <v>28249709.375</v>
      </c>
      <c r="F13" s="410">
        <v>7230</v>
      </c>
      <c r="G13" s="616">
        <v>2145232</v>
      </c>
      <c r="H13" s="410">
        <v>0</v>
      </c>
      <c r="I13" s="616">
        <v>0</v>
      </c>
      <c r="J13" s="410">
        <v>174812</v>
      </c>
      <c r="K13" s="616">
        <v>44035793.256999999</v>
      </c>
      <c r="L13" s="410">
        <v>0</v>
      </c>
      <c r="M13" s="616">
        <v>0</v>
      </c>
      <c r="N13" s="410">
        <v>1116</v>
      </c>
      <c r="O13" s="616">
        <v>158291694</v>
      </c>
      <c r="P13" s="410">
        <v>264</v>
      </c>
      <c r="Q13" s="616">
        <v>132109.79200000037</v>
      </c>
      <c r="R13" s="410">
        <v>227</v>
      </c>
      <c r="S13" s="616">
        <v>491941</v>
      </c>
      <c r="T13" s="410">
        <v>0</v>
      </c>
      <c r="U13" s="616">
        <v>0</v>
      </c>
      <c r="V13" s="410">
        <v>6082</v>
      </c>
      <c r="W13" s="616">
        <v>8039150</v>
      </c>
      <c r="X13" s="411">
        <v>182501</v>
      </c>
      <c r="Y13" s="412">
        <v>5.1313102117293514</v>
      </c>
      <c r="Z13" s="617">
        <v>210990688.04899999</v>
      </c>
      <c r="AA13" s="412">
        <v>6.6391471927219765</v>
      </c>
    </row>
    <row r="14" spans="1:27" s="413" customFormat="1" ht="53.25" customHeight="1" x14ac:dyDescent="0.25">
      <c r="A14" s="414" t="s">
        <v>162</v>
      </c>
      <c r="B14" s="410">
        <v>0</v>
      </c>
      <c r="C14" s="616">
        <v>0</v>
      </c>
      <c r="D14" s="410">
        <v>18</v>
      </c>
      <c r="E14" s="616">
        <v>2980</v>
      </c>
      <c r="F14" s="410">
        <v>0</v>
      </c>
      <c r="G14" s="616">
        <v>0</v>
      </c>
      <c r="H14" s="410">
        <v>0</v>
      </c>
      <c r="I14" s="616">
        <v>0</v>
      </c>
      <c r="J14" s="410">
        <v>18</v>
      </c>
      <c r="K14" s="616">
        <v>2980</v>
      </c>
      <c r="L14" s="410">
        <v>1</v>
      </c>
      <c r="M14" s="616">
        <v>500</v>
      </c>
      <c r="N14" s="410">
        <v>23</v>
      </c>
      <c r="O14" s="616">
        <v>4233774.2699999996</v>
      </c>
      <c r="P14" s="410">
        <v>0</v>
      </c>
      <c r="Q14" s="616">
        <v>0</v>
      </c>
      <c r="R14" s="410">
        <v>0</v>
      </c>
      <c r="S14" s="616">
        <v>0</v>
      </c>
      <c r="T14" s="410">
        <v>0</v>
      </c>
      <c r="U14" s="616">
        <v>0</v>
      </c>
      <c r="V14" s="410">
        <v>1</v>
      </c>
      <c r="W14" s="616">
        <v>319049</v>
      </c>
      <c r="X14" s="411">
        <v>43</v>
      </c>
      <c r="Y14" s="412">
        <v>1.2090144114517845E-3</v>
      </c>
      <c r="Z14" s="617">
        <v>4556303.2699999996</v>
      </c>
      <c r="AA14" s="412">
        <v>0.14337110487636912</v>
      </c>
    </row>
    <row r="15" spans="1:27" s="413" customFormat="1" ht="53.25" customHeight="1" x14ac:dyDescent="0.25">
      <c r="A15" s="414" t="s">
        <v>163</v>
      </c>
      <c r="B15" s="410">
        <v>496</v>
      </c>
      <c r="C15" s="616">
        <v>286877.38</v>
      </c>
      <c r="D15" s="410">
        <v>1333</v>
      </c>
      <c r="E15" s="616">
        <v>252737.21</v>
      </c>
      <c r="F15" s="410">
        <v>733</v>
      </c>
      <c r="G15" s="616">
        <v>60090</v>
      </c>
      <c r="H15" s="410">
        <v>0</v>
      </c>
      <c r="I15" s="616">
        <v>0</v>
      </c>
      <c r="J15" s="410">
        <v>2562</v>
      </c>
      <c r="K15" s="616">
        <v>599704.59</v>
      </c>
      <c r="L15" s="410">
        <v>0</v>
      </c>
      <c r="M15" s="616">
        <v>0</v>
      </c>
      <c r="N15" s="410">
        <v>457</v>
      </c>
      <c r="O15" s="616">
        <v>129522078.30999999</v>
      </c>
      <c r="P15" s="410">
        <v>237</v>
      </c>
      <c r="Q15" s="616">
        <v>66321.27</v>
      </c>
      <c r="R15" s="410">
        <v>0</v>
      </c>
      <c r="S15" s="616">
        <v>0</v>
      </c>
      <c r="T15" s="410">
        <v>0</v>
      </c>
      <c r="U15" s="616">
        <v>0</v>
      </c>
      <c r="V15" s="410">
        <v>14</v>
      </c>
      <c r="W15" s="616">
        <v>269759</v>
      </c>
      <c r="X15" s="411">
        <v>3270</v>
      </c>
      <c r="Y15" s="412">
        <v>9.1941328498775232E-2</v>
      </c>
      <c r="Z15" s="617">
        <v>130457863.16999999</v>
      </c>
      <c r="AA15" s="412">
        <v>4.1050577352137232</v>
      </c>
    </row>
    <row r="16" spans="1:27" s="413" customFormat="1" ht="53.25" customHeight="1" x14ac:dyDescent="0.25">
      <c r="A16" s="414" t="s">
        <v>164</v>
      </c>
      <c r="B16" s="410">
        <v>53146</v>
      </c>
      <c r="C16" s="616">
        <v>24421515.43500001</v>
      </c>
      <c r="D16" s="410">
        <v>202920</v>
      </c>
      <c r="E16" s="616">
        <v>33886379.215000041</v>
      </c>
      <c r="F16" s="410">
        <v>63838</v>
      </c>
      <c r="G16" s="616">
        <v>23697576.424999978</v>
      </c>
      <c r="H16" s="410">
        <v>0</v>
      </c>
      <c r="I16" s="616">
        <v>0</v>
      </c>
      <c r="J16" s="410">
        <v>319904</v>
      </c>
      <c r="K16" s="616">
        <v>82005471.075000018</v>
      </c>
      <c r="L16" s="410">
        <v>2895</v>
      </c>
      <c r="M16" s="616">
        <v>340847.66899999988</v>
      </c>
      <c r="N16" s="410">
        <v>153334</v>
      </c>
      <c r="O16" s="616">
        <v>114382357.93168199</v>
      </c>
      <c r="P16" s="410">
        <v>1748</v>
      </c>
      <c r="Q16" s="616">
        <v>480189.78500000248</v>
      </c>
      <c r="R16" s="410">
        <v>4731</v>
      </c>
      <c r="S16" s="616">
        <v>23827493.559999987</v>
      </c>
      <c r="T16" s="410">
        <v>0</v>
      </c>
      <c r="U16" s="616">
        <v>0</v>
      </c>
      <c r="V16" s="410">
        <v>63016</v>
      </c>
      <c r="W16" s="616">
        <v>27909360</v>
      </c>
      <c r="X16" s="411">
        <v>545628</v>
      </c>
      <c r="Y16" s="412">
        <v>15.341211983525913</v>
      </c>
      <c r="Z16" s="617">
        <v>248945720.02068201</v>
      </c>
      <c r="AA16" s="412">
        <v>7.8334607725987535</v>
      </c>
    </row>
    <row r="17" spans="1:27" s="413" customFormat="1" ht="53.25" customHeight="1" x14ac:dyDescent="0.25">
      <c r="A17" s="414" t="s">
        <v>165</v>
      </c>
      <c r="B17" s="410">
        <v>6008</v>
      </c>
      <c r="C17" s="616">
        <v>2134231.88</v>
      </c>
      <c r="D17" s="410">
        <v>10068</v>
      </c>
      <c r="E17" s="616">
        <v>3693676.8899999997</v>
      </c>
      <c r="F17" s="410">
        <v>0</v>
      </c>
      <c r="G17" s="616">
        <v>0</v>
      </c>
      <c r="H17" s="410">
        <v>1951</v>
      </c>
      <c r="I17" s="616">
        <v>398087.15</v>
      </c>
      <c r="J17" s="410">
        <v>18027</v>
      </c>
      <c r="K17" s="616">
        <v>6225995.9199999999</v>
      </c>
      <c r="L17" s="410">
        <v>0</v>
      </c>
      <c r="M17" s="616">
        <v>0</v>
      </c>
      <c r="N17" s="410">
        <v>757</v>
      </c>
      <c r="O17" s="616">
        <v>115132434</v>
      </c>
      <c r="P17" s="410">
        <v>36</v>
      </c>
      <c r="Q17" s="616">
        <v>8580.9</v>
      </c>
      <c r="R17" s="410">
        <v>570</v>
      </c>
      <c r="S17" s="616">
        <v>463680</v>
      </c>
      <c r="T17" s="410">
        <v>0</v>
      </c>
      <c r="U17" s="616">
        <v>0</v>
      </c>
      <c r="V17" s="410">
        <v>1139</v>
      </c>
      <c r="W17" s="616">
        <v>562900</v>
      </c>
      <c r="X17" s="411">
        <v>20529</v>
      </c>
      <c r="Y17" s="412">
        <v>0.5772059733184578</v>
      </c>
      <c r="Z17" s="617">
        <v>122393590.82000001</v>
      </c>
      <c r="AA17" s="412">
        <v>3.8513029765135958</v>
      </c>
    </row>
    <row r="18" spans="1:27" s="413" customFormat="1" ht="53.25" customHeight="1" x14ac:dyDescent="0.25">
      <c r="A18" s="414" t="s">
        <v>166</v>
      </c>
      <c r="B18" s="410">
        <v>171278</v>
      </c>
      <c r="C18" s="616">
        <v>52117489.029999994</v>
      </c>
      <c r="D18" s="410">
        <v>85131</v>
      </c>
      <c r="E18" s="616">
        <v>18395085.041999999</v>
      </c>
      <c r="F18" s="410">
        <v>21688</v>
      </c>
      <c r="G18" s="616">
        <v>11427590.498</v>
      </c>
      <c r="H18" s="410">
        <v>0</v>
      </c>
      <c r="I18" s="616">
        <v>0</v>
      </c>
      <c r="J18" s="410">
        <v>278097</v>
      </c>
      <c r="K18" s="616">
        <v>81940164.569999993</v>
      </c>
      <c r="L18" s="410">
        <v>0</v>
      </c>
      <c r="M18" s="616">
        <v>0</v>
      </c>
      <c r="N18" s="410">
        <v>465</v>
      </c>
      <c r="O18" s="616">
        <v>102209744.59899999</v>
      </c>
      <c r="P18" s="410">
        <v>950</v>
      </c>
      <c r="Q18" s="616">
        <v>252192.78700000001</v>
      </c>
      <c r="R18" s="410">
        <v>8586</v>
      </c>
      <c r="S18" s="616">
        <v>12647112.066</v>
      </c>
      <c r="T18" s="410">
        <v>1457</v>
      </c>
      <c r="U18" s="616">
        <v>369568.3</v>
      </c>
      <c r="V18" s="410">
        <v>4858</v>
      </c>
      <c r="W18" s="616">
        <v>1953757.75</v>
      </c>
      <c r="X18" s="411">
        <v>294413</v>
      </c>
      <c r="Y18" s="412">
        <v>8.2778967422966101</v>
      </c>
      <c r="Z18" s="617">
        <v>199372540.07199997</v>
      </c>
      <c r="AA18" s="412">
        <v>6.2735642599424279</v>
      </c>
    </row>
    <row r="19" spans="1:27" s="413" customFormat="1" ht="53.25" customHeight="1" x14ac:dyDescent="0.25">
      <c r="A19" s="414" t="s">
        <v>690</v>
      </c>
      <c r="B19" s="410">
        <v>225</v>
      </c>
      <c r="C19" s="616">
        <v>54375.849000000002</v>
      </c>
      <c r="D19" s="410">
        <v>984</v>
      </c>
      <c r="E19" s="616">
        <v>229039.15300000005</v>
      </c>
      <c r="F19" s="410">
        <v>322</v>
      </c>
      <c r="G19" s="616">
        <v>43900</v>
      </c>
      <c r="H19" s="410">
        <v>0</v>
      </c>
      <c r="I19" s="616">
        <v>0</v>
      </c>
      <c r="J19" s="410">
        <v>1531</v>
      </c>
      <c r="K19" s="616">
        <v>327315.00200000004</v>
      </c>
      <c r="L19" s="410">
        <v>13</v>
      </c>
      <c r="M19" s="616">
        <v>533.48</v>
      </c>
      <c r="N19" s="410">
        <v>38</v>
      </c>
      <c r="O19" s="616">
        <v>16086000</v>
      </c>
      <c r="P19" s="410">
        <v>1</v>
      </c>
      <c r="Q19" s="616">
        <v>140</v>
      </c>
      <c r="R19" s="410">
        <v>7</v>
      </c>
      <c r="S19" s="616">
        <v>2250</v>
      </c>
      <c r="T19" s="410">
        <v>0</v>
      </c>
      <c r="U19" s="616">
        <v>0</v>
      </c>
      <c r="V19" s="410">
        <v>23</v>
      </c>
      <c r="W19" s="616">
        <v>35700</v>
      </c>
      <c r="X19" s="411">
        <v>1613</v>
      </c>
      <c r="Y19" s="412">
        <v>4.5352098736551827E-2</v>
      </c>
      <c r="Z19" s="617">
        <v>16451938.482000001</v>
      </c>
      <c r="AA19" s="412">
        <v>0.51768560118747209</v>
      </c>
    </row>
    <row r="20" spans="1:27" s="413" customFormat="1" ht="53.25" customHeight="1" x14ac:dyDescent="0.25">
      <c r="A20" s="414" t="s">
        <v>167</v>
      </c>
      <c r="B20" s="410">
        <v>124720</v>
      </c>
      <c r="C20" s="616">
        <v>33701937.078579977</v>
      </c>
      <c r="D20" s="410">
        <v>95429</v>
      </c>
      <c r="E20" s="616">
        <v>39341259.860369787</v>
      </c>
      <c r="F20" s="410">
        <v>38128</v>
      </c>
      <c r="G20" s="616">
        <v>52297238.403609999</v>
      </c>
      <c r="H20" s="410">
        <v>0</v>
      </c>
      <c r="I20" s="616">
        <v>0</v>
      </c>
      <c r="J20" s="410">
        <v>258277</v>
      </c>
      <c r="K20" s="616">
        <v>125340435.34255977</v>
      </c>
      <c r="L20" s="410">
        <v>165</v>
      </c>
      <c r="M20" s="616">
        <v>18403.311999999998</v>
      </c>
      <c r="N20" s="410">
        <v>350</v>
      </c>
      <c r="O20" s="616">
        <v>130325043.19180971</v>
      </c>
      <c r="P20" s="410">
        <v>393</v>
      </c>
      <c r="Q20" s="616">
        <v>238556.53435999999</v>
      </c>
      <c r="R20" s="410">
        <v>648</v>
      </c>
      <c r="S20" s="616">
        <v>1885943.8642300002</v>
      </c>
      <c r="T20" s="410">
        <v>272</v>
      </c>
      <c r="U20" s="616">
        <v>360743.8</v>
      </c>
      <c r="V20" s="410">
        <v>106232</v>
      </c>
      <c r="W20" s="616">
        <v>50502764.868365265</v>
      </c>
      <c r="X20" s="411">
        <v>366337</v>
      </c>
      <c r="Y20" s="412">
        <v>10.300156103442148</v>
      </c>
      <c r="Z20" s="617">
        <v>308671890.91332477</v>
      </c>
      <c r="AA20" s="412">
        <v>9.7128367937899487</v>
      </c>
    </row>
    <row r="21" spans="1:27" s="413" customFormat="1" ht="53.25" customHeight="1" x14ac:dyDescent="0.25">
      <c r="A21" s="414" t="s">
        <v>168</v>
      </c>
      <c r="B21" s="410">
        <v>20768</v>
      </c>
      <c r="C21" s="616">
        <v>3672185.2</v>
      </c>
      <c r="D21" s="410">
        <v>30624</v>
      </c>
      <c r="E21" s="616">
        <v>5419474.6500000004</v>
      </c>
      <c r="F21" s="410">
        <v>129</v>
      </c>
      <c r="G21" s="616">
        <v>308584.82</v>
      </c>
      <c r="H21" s="410">
        <v>0</v>
      </c>
      <c r="I21" s="616">
        <v>0</v>
      </c>
      <c r="J21" s="410">
        <v>51521</v>
      </c>
      <c r="K21" s="616">
        <v>9400244.6699999999</v>
      </c>
      <c r="L21" s="410">
        <v>72811</v>
      </c>
      <c r="M21" s="616">
        <v>8162123.4499999993</v>
      </c>
      <c r="N21" s="410">
        <v>54600</v>
      </c>
      <c r="O21" s="616">
        <v>83227138.539999992</v>
      </c>
      <c r="P21" s="410">
        <v>35</v>
      </c>
      <c r="Q21" s="616">
        <v>13943.69</v>
      </c>
      <c r="R21" s="410">
        <v>23</v>
      </c>
      <c r="S21" s="616">
        <v>16136</v>
      </c>
      <c r="T21" s="410">
        <v>0</v>
      </c>
      <c r="U21" s="616">
        <v>0</v>
      </c>
      <c r="V21" s="410">
        <v>24331</v>
      </c>
      <c r="W21" s="616">
        <v>9600370</v>
      </c>
      <c r="X21" s="411">
        <v>203321</v>
      </c>
      <c r="Y21" s="412">
        <v>5.7166981197857734</v>
      </c>
      <c r="Z21" s="617">
        <v>110419956.34999999</v>
      </c>
      <c r="AA21" s="412">
        <v>3.4745341133317384</v>
      </c>
    </row>
    <row r="22" spans="1:27" s="413" customFormat="1" ht="53.25" customHeight="1" x14ac:dyDescent="0.25">
      <c r="A22" s="415" t="s">
        <v>169</v>
      </c>
      <c r="B22" s="410">
        <v>11161</v>
      </c>
      <c r="C22" s="616">
        <v>3868494.8899099999</v>
      </c>
      <c r="D22" s="410">
        <v>2757</v>
      </c>
      <c r="E22" s="616">
        <v>702638.77258999995</v>
      </c>
      <c r="F22" s="410">
        <v>2155</v>
      </c>
      <c r="G22" s="616">
        <v>1899374.96728</v>
      </c>
      <c r="H22" s="410">
        <v>0</v>
      </c>
      <c r="I22" s="616">
        <v>0</v>
      </c>
      <c r="J22" s="410">
        <v>16073</v>
      </c>
      <c r="K22" s="616">
        <v>6470508.6297799991</v>
      </c>
      <c r="L22" s="410">
        <v>146</v>
      </c>
      <c r="M22" s="616">
        <v>5903.3</v>
      </c>
      <c r="N22" s="410">
        <v>10</v>
      </c>
      <c r="O22" s="616">
        <v>12212090.978</v>
      </c>
      <c r="P22" s="410">
        <v>39</v>
      </c>
      <c r="Q22" s="616">
        <v>21064.437020000001</v>
      </c>
      <c r="R22" s="410">
        <v>0</v>
      </c>
      <c r="S22" s="616">
        <v>0</v>
      </c>
      <c r="T22" s="410">
        <v>0</v>
      </c>
      <c r="U22" s="616">
        <v>0</v>
      </c>
      <c r="V22" s="410">
        <v>7319</v>
      </c>
      <c r="W22" s="616">
        <v>3864820</v>
      </c>
      <c r="X22" s="411">
        <v>23587</v>
      </c>
      <c r="Y22" s="412">
        <v>0.6631865796026335</v>
      </c>
      <c r="Z22" s="617">
        <v>22574387.344799999</v>
      </c>
      <c r="AA22" s="412">
        <v>0.71033789099185685</v>
      </c>
    </row>
    <row r="23" spans="1:27" s="413" customFormat="1" ht="53.25" customHeight="1" x14ac:dyDescent="0.25">
      <c r="A23" s="414" t="s">
        <v>170</v>
      </c>
      <c r="B23" s="410">
        <v>4051</v>
      </c>
      <c r="C23" s="616">
        <v>1449902</v>
      </c>
      <c r="D23" s="410">
        <v>42003</v>
      </c>
      <c r="E23" s="616">
        <v>9811148.1440000013</v>
      </c>
      <c r="F23" s="410">
        <v>12102</v>
      </c>
      <c r="G23" s="616">
        <v>3918483.1199975591</v>
      </c>
      <c r="H23" s="410">
        <v>5541</v>
      </c>
      <c r="I23" s="616">
        <v>840464.40419999999</v>
      </c>
      <c r="J23" s="410">
        <v>63697</v>
      </c>
      <c r="K23" s="616">
        <v>16019997.668197557</v>
      </c>
      <c r="L23" s="410">
        <v>0</v>
      </c>
      <c r="M23" s="616">
        <v>0</v>
      </c>
      <c r="N23" s="410">
        <v>194960</v>
      </c>
      <c r="O23" s="616">
        <v>82111622.482690111</v>
      </c>
      <c r="P23" s="410">
        <v>1914</v>
      </c>
      <c r="Q23" s="616">
        <v>403854.01699999999</v>
      </c>
      <c r="R23" s="410">
        <v>2108</v>
      </c>
      <c r="S23" s="616">
        <v>8828661.1359999999</v>
      </c>
      <c r="T23" s="410">
        <v>0</v>
      </c>
      <c r="U23" s="616">
        <v>0</v>
      </c>
      <c r="V23" s="410">
        <v>6098</v>
      </c>
      <c r="W23" s="616">
        <v>2476600</v>
      </c>
      <c r="X23" s="411">
        <v>268777</v>
      </c>
      <c r="Y23" s="412">
        <v>7.5570992201575882</v>
      </c>
      <c r="Z23" s="617">
        <v>109840735.30388767</v>
      </c>
      <c r="AA23" s="412">
        <v>3.4563080303807738</v>
      </c>
    </row>
    <row r="24" spans="1:27" s="413" customFormat="1" ht="53.25" customHeight="1" x14ac:dyDescent="0.25">
      <c r="A24" s="414" t="s">
        <v>171</v>
      </c>
      <c r="B24" s="410">
        <v>303</v>
      </c>
      <c r="C24" s="616">
        <v>28150</v>
      </c>
      <c r="D24" s="410">
        <v>1017</v>
      </c>
      <c r="E24" s="616">
        <v>87566</v>
      </c>
      <c r="F24" s="410">
        <v>9691</v>
      </c>
      <c r="G24" s="616">
        <v>2277477</v>
      </c>
      <c r="H24" s="410">
        <v>0</v>
      </c>
      <c r="I24" s="616">
        <v>0</v>
      </c>
      <c r="J24" s="410">
        <v>11011</v>
      </c>
      <c r="K24" s="616">
        <v>2393193</v>
      </c>
      <c r="L24" s="410">
        <v>150</v>
      </c>
      <c r="M24" s="616">
        <v>7390.1880000000001</v>
      </c>
      <c r="N24" s="410">
        <v>363</v>
      </c>
      <c r="O24" s="616">
        <v>17161758.758099999</v>
      </c>
      <c r="P24" s="410">
        <v>0</v>
      </c>
      <c r="Q24" s="616">
        <v>0</v>
      </c>
      <c r="R24" s="410">
        <v>0</v>
      </c>
      <c r="S24" s="616">
        <v>0</v>
      </c>
      <c r="T24" s="410">
        <v>0</v>
      </c>
      <c r="U24" s="616">
        <v>0</v>
      </c>
      <c r="V24" s="410">
        <v>0</v>
      </c>
      <c r="W24" s="616">
        <v>0</v>
      </c>
      <c r="X24" s="411">
        <v>11524</v>
      </c>
      <c r="Y24" s="412">
        <v>0.32401586226907825</v>
      </c>
      <c r="Z24" s="617">
        <v>19562341.9461</v>
      </c>
      <c r="AA24" s="412">
        <v>0.61555924015165431</v>
      </c>
    </row>
    <row r="25" spans="1:27" s="413" customFormat="1" ht="53.25" hidden="1" customHeight="1" x14ac:dyDescent="0.25">
      <c r="A25" s="414" t="s">
        <v>172</v>
      </c>
      <c r="B25" s="410">
        <v>0</v>
      </c>
      <c r="C25" s="616">
        <v>0</v>
      </c>
      <c r="D25" s="410">
        <v>0</v>
      </c>
      <c r="E25" s="616">
        <v>0</v>
      </c>
      <c r="F25" s="410">
        <v>0</v>
      </c>
      <c r="G25" s="616">
        <v>0</v>
      </c>
      <c r="H25" s="410">
        <v>0</v>
      </c>
      <c r="I25" s="616">
        <v>0</v>
      </c>
      <c r="J25" s="410">
        <v>0</v>
      </c>
      <c r="K25" s="616">
        <v>0</v>
      </c>
      <c r="L25" s="410">
        <v>0</v>
      </c>
      <c r="M25" s="410">
        <v>0</v>
      </c>
      <c r="N25" s="410">
        <v>0</v>
      </c>
      <c r="O25" s="616">
        <v>0</v>
      </c>
      <c r="P25" s="410">
        <v>0</v>
      </c>
      <c r="Q25" s="616">
        <v>0</v>
      </c>
      <c r="R25" s="410">
        <v>0</v>
      </c>
      <c r="S25" s="616">
        <v>0</v>
      </c>
      <c r="T25" s="410">
        <v>0</v>
      </c>
      <c r="U25" s="616">
        <v>0</v>
      </c>
      <c r="V25" s="410">
        <v>0</v>
      </c>
      <c r="W25" s="616">
        <v>0</v>
      </c>
      <c r="X25" s="411">
        <v>0</v>
      </c>
      <c r="Y25" s="412">
        <v>0</v>
      </c>
      <c r="Z25" s="617">
        <v>0</v>
      </c>
      <c r="AA25" s="412">
        <v>0</v>
      </c>
    </row>
    <row r="26" spans="1:27" s="413" customFormat="1" ht="53.25" customHeight="1" x14ac:dyDescent="0.25">
      <c r="A26" s="414" t="s">
        <v>700</v>
      </c>
      <c r="B26" s="410">
        <v>198</v>
      </c>
      <c r="C26" s="616">
        <v>65146.430000000008</v>
      </c>
      <c r="D26" s="410">
        <v>1258</v>
      </c>
      <c r="E26" s="616">
        <v>253554.266</v>
      </c>
      <c r="F26" s="410">
        <v>61</v>
      </c>
      <c r="G26" s="616">
        <v>45228.95</v>
      </c>
      <c r="H26" s="410">
        <v>0</v>
      </c>
      <c r="I26" s="616">
        <v>0</v>
      </c>
      <c r="J26" s="410">
        <v>1517</v>
      </c>
      <c r="K26" s="616">
        <v>363929.64600000001</v>
      </c>
      <c r="L26" s="410">
        <v>0</v>
      </c>
      <c r="M26" s="616">
        <v>0</v>
      </c>
      <c r="N26" s="410">
        <v>269</v>
      </c>
      <c r="O26" s="616">
        <v>48674903.469999999</v>
      </c>
      <c r="P26" s="410">
        <v>4</v>
      </c>
      <c r="Q26" s="616">
        <v>119.08500000000001</v>
      </c>
      <c r="R26" s="410">
        <v>0</v>
      </c>
      <c r="S26" s="616">
        <v>0</v>
      </c>
      <c r="T26" s="410">
        <v>0</v>
      </c>
      <c r="U26" s="616">
        <v>0</v>
      </c>
      <c r="V26" s="410">
        <v>94</v>
      </c>
      <c r="W26" s="616">
        <v>27347062.244000003</v>
      </c>
      <c r="X26" s="411">
        <v>1884</v>
      </c>
      <c r="Y26" s="412">
        <v>5.2971701190120048E-2</v>
      </c>
      <c r="Z26" s="617">
        <v>76386014.444999993</v>
      </c>
      <c r="AA26" s="412">
        <v>2.4036036758549524</v>
      </c>
    </row>
    <row r="27" spans="1:27" s="413" customFormat="1" ht="53.25" customHeight="1" x14ac:dyDescent="0.25">
      <c r="A27" s="414" t="s">
        <v>894</v>
      </c>
      <c r="B27" s="410">
        <v>5614</v>
      </c>
      <c r="C27" s="616">
        <v>1086780.5390000001</v>
      </c>
      <c r="D27" s="410">
        <v>8405</v>
      </c>
      <c r="E27" s="616">
        <v>2274963.1421300001</v>
      </c>
      <c r="F27" s="410">
        <v>41</v>
      </c>
      <c r="G27" s="616">
        <v>11645</v>
      </c>
      <c r="H27" s="410">
        <v>0</v>
      </c>
      <c r="I27" s="616">
        <v>0</v>
      </c>
      <c r="J27" s="410">
        <v>14060</v>
      </c>
      <c r="K27" s="616">
        <v>3373388.6811299999</v>
      </c>
      <c r="L27" s="410">
        <v>0</v>
      </c>
      <c r="M27" s="616">
        <v>0</v>
      </c>
      <c r="N27" s="410">
        <v>219</v>
      </c>
      <c r="O27" s="616">
        <v>83411243.930000007</v>
      </c>
      <c r="P27" s="410">
        <v>34</v>
      </c>
      <c r="Q27" s="616">
        <v>5018.8739999999998</v>
      </c>
      <c r="R27" s="410">
        <v>0</v>
      </c>
      <c r="S27" s="616">
        <v>0</v>
      </c>
      <c r="T27" s="410">
        <v>0</v>
      </c>
      <c r="U27" s="616">
        <v>0</v>
      </c>
      <c r="V27" s="410">
        <v>6170</v>
      </c>
      <c r="W27" s="616">
        <v>2038465</v>
      </c>
      <c r="X27" s="411">
        <v>20483</v>
      </c>
      <c r="Y27" s="412">
        <v>0.5759126090643466</v>
      </c>
      <c r="Z27" s="617">
        <v>88828116.485130012</v>
      </c>
      <c r="AA27" s="412">
        <v>2.7951135931651687</v>
      </c>
    </row>
    <row r="28" spans="1:27" s="413" customFormat="1" ht="53.25" customHeight="1" x14ac:dyDescent="0.25">
      <c r="A28" s="414" t="s">
        <v>173</v>
      </c>
      <c r="B28" s="410">
        <v>98960</v>
      </c>
      <c r="C28" s="616">
        <v>21845909.511999991</v>
      </c>
      <c r="D28" s="410">
        <v>318671</v>
      </c>
      <c r="E28" s="616">
        <v>57102278.519999899</v>
      </c>
      <c r="F28" s="410">
        <v>9388</v>
      </c>
      <c r="G28" s="616">
        <v>2603713</v>
      </c>
      <c r="H28" s="410">
        <v>0</v>
      </c>
      <c r="I28" s="616">
        <v>0</v>
      </c>
      <c r="J28" s="410">
        <v>427019</v>
      </c>
      <c r="K28" s="616">
        <v>81551901.031999886</v>
      </c>
      <c r="L28" s="410">
        <v>24382</v>
      </c>
      <c r="M28" s="616">
        <v>541671.29300000006</v>
      </c>
      <c r="N28" s="410">
        <v>442</v>
      </c>
      <c r="O28" s="616">
        <v>173141007.81000012</v>
      </c>
      <c r="P28" s="410">
        <v>1197</v>
      </c>
      <c r="Q28" s="616">
        <v>554799.87900000205</v>
      </c>
      <c r="R28" s="410">
        <v>89</v>
      </c>
      <c r="S28" s="616">
        <v>239218.06654999999</v>
      </c>
      <c r="T28" s="410">
        <v>6621</v>
      </c>
      <c r="U28" s="616">
        <v>5331922.2781199999</v>
      </c>
      <c r="V28" s="410">
        <v>20767</v>
      </c>
      <c r="W28" s="616">
        <v>9629500</v>
      </c>
      <c r="X28" s="411">
        <v>480517</v>
      </c>
      <c r="Y28" s="412">
        <v>13.510511115059934</v>
      </c>
      <c r="Z28" s="617">
        <v>270990020.35867</v>
      </c>
      <c r="AA28" s="412">
        <v>8.5271186589149668</v>
      </c>
    </row>
    <row r="29" spans="1:27" s="413" customFormat="1" ht="53.25" customHeight="1" x14ac:dyDescent="0.25">
      <c r="A29" s="414" t="s">
        <v>174</v>
      </c>
      <c r="B29" s="410">
        <v>15172</v>
      </c>
      <c r="C29" s="616">
        <v>3597032.1919999998</v>
      </c>
      <c r="D29" s="410">
        <v>9830</v>
      </c>
      <c r="E29" s="616">
        <v>3949779.3640000001</v>
      </c>
      <c r="F29" s="410">
        <v>20626</v>
      </c>
      <c r="G29" s="616">
        <v>18206502.695999999</v>
      </c>
      <c r="H29" s="410">
        <v>0</v>
      </c>
      <c r="I29" s="616">
        <v>0</v>
      </c>
      <c r="J29" s="410">
        <v>45628</v>
      </c>
      <c r="K29" s="616">
        <v>25753314.252</v>
      </c>
      <c r="L29" s="410">
        <v>40</v>
      </c>
      <c r="M29" s="616">
        <v>6964.9340000000002</v>
      </c>
      <c r="N29" s="410">
        <v>1431</v>
      </c>
      <c r="O29" s="616">
        <v>77240689.569000006</v>
      </c>
      <c r="P29" s="410">
        <v>87</v>
      </c>
      <c r="Q29" s="616">
        <v>56152.694000000003</v>
      </c>
      <c r="R29" s="410">
        <v>6</v>
      </c>
      <c r="S29" s="616">
        <v>8400</v>
      </c>
      <c r="T29" s="410">
        <v>0</v>
      </c>
      <c r="U29" s="616">
        <v>0</v>
      </c>
      <c r="V29" s="410">
        <v>8808</v>
      </c>
      <c r="W29" s="616">
        <v>4755300</v>
      </c>
      <c r="X29" s="411">
        <v>56000</v>
      </c>
      <c r="Y29" s="412">
        <v>1.5745303963093007</v>
      </c>
      <c r="Z29" s="617">
        <v>107820821.44900002</v>
      </c>
      <c r="AA29" s="412">
        <v>3.3927483277075301</v>
      </c>
    </row>
    <row r="30" spans="1:27" s="413" customFormat="1" ht="53.25" customHeight="1" x14ac:dyDescent="0.25">
      <c r="A30" s="416" t="s">
        <v>691</v>
      </c>
      <c r="B30" s="410">
        <v>12337</v>
      </c>
      <c r="C30" s="616">
        <v>5824245.6459999997</v>
      </c>
      <c r="D30" s="410">
        <v>7074</v>
      </c>
      <c r="E30" s="616">
        <v>2942635.0019999999</v>
      </c>
      <c r="F30" s="410">
        <v>4311</v>
      </c>
      <c r="G30" s="616">
        <v>2255668.7829999998</v>
      </c>
      <c r="H30" s="410">
        <v>19</v>
      </c>
      <c r="I30" s="616">
        <v>9540</v>
      </c>
      <c r="J30" s="410">
        <v>23741</v>
      </c>
      <c r="K30" s="616">
        <v>11032089.431</v>
      </c>
      <c r="L30" s="410">
        <v>0</v>
      </c>
      <c r="M30" s="616">
        <v>0</v>
      </c>
      <c r="N30" s="410">
        <v>4</v>
      </c>
      <c r="O30" s="616">
        <v>1133979.696</v>
      </c>
      <c r="P30" s="410">
        <v>205</v>
      </c>
      <c r="Q30" s="616">
        <v>165056.484</v>
      </c>
      <c r="R30" s="410">
        <v>0</v>
      </c>
      <c r="S30" s="616">
        <v>0</v>
      </c>
      <c r="T30" s="410">
        <v>0</v>
      </c>
      <c r="U30" s="616">
        <v>0</v>
      </c>
      <c r="V30" s="410">
        <v>3878</v>
      </c>
      <c r="W30" s="616">
        <v>1892050</v>
      </c>
      <c r="X30" s="411">
        <v>27828</v>
      </c>
      <c r="Y30" s="412">
        <v>0.78242914050884327</v>
      </c>
      <c r="Z30" s="617">
        <v>14223175.611</v>
      </c>
      <c r="AA30" s="412">
        <v>0.44755414232988416</v>
      </c>
    </row>
    <row r="31" spans="1:27" s="13" customFormat="1" ht="60.75" customHeight="1" x14ac:dyDescent="0.95">
      <c r="A31" s="405" t="s">
        <v>250</v>
      </c>
      <c r="B31" s="406">
        <v>997648</v>
      </c>
      <c r="C31" s="622">
        <v>275917183.98469001</v>
      </c>
      <c r="D31" s="406">
        <v>1171043</v>
      </c>
      <c r="E31" s="622">
        <v>258053377.49008974</v>
      </c>
      <c r="F31" s="406">
        <v>349175</v>
      </c>
      <c r="G31" s="622">
        <v>151020816.88288751</v>
      </c>
      <c r="H31" s="406">
        <v>8812</v>
      </c>
      <c r="I31" s="622">
        <v>1769625.6002</v>
      </c>
      <c r="J31" s="406">
        <v>2526678</v>
      </c>
      <c r="K31" s="622">
        <v>686761003.95786726</v>
      </c>
      <c r="L31" s="406">
        <v>100603</v>
      </c>
      <c r="M31" s="622">
        <v>9084337.6259999983</v>
      </c>
      <c r="N31" s="406">
        <v>414453</v>
      </c>
      <c r="O31" s="622">
        <v>1740986014.4263189</v>
      </c>
      <c r="P31" s="406">
        <v>9745</v>
      </c>
      <c r="Q31" s="622">
        <v>3414831.6953800046</v>
      </c>
      <c r="R31" s="406">
        <v>45206</v>
      </c>
      <c r="S31" s="622">
        <v>116489108.12991999</v>
      </c>
      <c r="T31" s="406">
        <v>11141</v>
      </c>
      <c r="U31" s="622">
        <v>7415097.6855999995</v>
      </c>
      <c r="V31" s="406">
        <v>448790</v>
      </c>
      <c r="W31" s="622">
        <v>613828372.79236519</v>
      </c>
      <c r="X31" s="407">
        <v>3556616</v>
      </c>
      <c r="Y31" s="419">
        <v>100</v>
      </c>
      <c r="Z31" s="407">
        <v>3177978766.3134513</v>
      </c>
      <c r="AA31" s="419">
        <v>100</v>
      </c>
    </row>
    <row r="32" spans="1:27" x14ac:dyDescent="0.7">
      <c r="A32" s="18"/>
      <c r="B32" s="19"/>
      <c r="C32" s="612"/>
      <c r="D32" s="19"/>
      <c r="E32" s="612"/>
      <c r="F32" s="19"/>
      <c r="G32" s="612"/>
      <c r="H32" s="19"/>
      <c r="I32" s="612"/>
      <c r="J32" s="19"/>
      <c r="K32" s="612"/>
      <c r="L32" s="19"/>
      <c r="M32" s="612"/>
      <c r="N32" s="19"/>
      <c r="O32" s="612"/>
      <c r="P32" s="19"/>
      <c r="Q32" s="612"/>
      <c r="R32" s="19"/>
      <c r="S32" s="612"/>
      <c r="T32" s="19"/>
      <c r="U32" s="612"/>
      <c r="V32" s="19"/>
      <c r="W32" s="612"/>
      <c r="X32" s="19"/>
      <c r="Y32" s="19"/>
      <c r="Z32" s="611"/>
      <c r="AA32" s="19"/>
    </row>
    <row r="33" spans="24:25" x14ac:dyDescent="0.7">
      <c r="X33" s="158"/>
      <c r="Y33" s="158"/>
    </row>
  </sheetData>
  <mergeCells count="20">
    <mergeCell ref="A1:D1"/>
    <mergeCell ref="A2:D2"/>
    <mergeCell ref="Y3:AA3"/>
    <mergeCell ref="V4:W5"/>
    <mergeCell ref="X4:AA5"/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</mergeCells>
  <printOptions horizontalCentered="1"/>
  <pageMargins left="0.16" right="0.16" top="0.75" bottom="0.75" header="0.3" footer="0.3"/>
  <pageSetup paperSize="9" scale="26" orientation="landscape" r:id="rId1"/>
  <headerFooter alignWithMargins="0">
    <oddFooter>&amp;C&amp;16 14</oddFooter>
  </headerFooter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</sheetPr>
  <dimension ref="A1:AA159"/>
  <sheetViews>
    <sheetView view="pageBreakPreview" topLeftCell="A31" zoomScale="55" zoomScaleNormal="40" zoomScaleSheetLayoutView="55" workbookViewId="0">
      <pane xSplit="1" topLeftCell="B1" activePane="topRight" state="frozen"/>
      <selection activeCell="C45" sqref="C45"/>
      <selection pane="topRight" activeCell="A35" sqref="A35"/>
    </sheetView>
  </sheetViews>
  <sheetFormatPr defaultColWidth="9" defaultRowHeight="25.8" x14ac:dyDescent="0.5"/>
  <cols>
    <col min="1" max="1" width="15.8984375" style="28" customWidth="1"/>
    <col min="2" max="2" width="16.8984375" style="28" bestFit="1" customWidth="1"/>
    <col min="3" max="3" width="23.09765625" style="28" bestFit="1" customWidth="1"/>
    <col min="4" max="4" width="16.8984375" style="28" bestFit="1" customWidth="1"/>
    <col min="5" max="5" width="23.09765625" style="28" bestFit="1" customWidth="1"/>
    <col min="6" max="6" width="16.8984375" style="28" bestFit="1" customWidth="1"/>
    <col min="7" max="7" width="23.09765625" style="28" bestFit="1" customWidth="1"/>
    <col min="8" max="8" width="16.8984375" style="28" bestFit="1" customWidth="1"/>
    <col min="9" max="9" width="23.09765625" style="28" bestFit="1" customWidth="1"/>
    <col min="10" max="10" width="16.8984375" style="28" bestFit="1" customWidth="1"/>
    <col min="11" max="11" width="23.09765625" style="28" bestFit="1" customWidth="1"/>
    <col min="12" max="12" width="16.8984375" style="28" bestFit="1" customWidth="1"/>
    <col min="13" max="13" width="16.59765625" style="28" bestFit="1" customWidth="1"/>
    <col min="14" max="14" width="16.8984375" style="28" bestFit="1" customWidth="1"/>
    <col min="15" max="15" width="18.09765625" style="28" bestFit="1" customWidth="1"/>
    <col min="16" max="16" width="15.69921875" style="28" customWidth="1"/>
    <col min="17" max="17" width="16.19921875" style="28" bestFit="1" customWidth="1"/>
    <col min="18" max="19" width="16.19921875" style="28" customWidth="1"/>
    <col min="20" max="21" width="19.59765625" style="28" customWidth="1"/>
    <col min="22" max="23" width="23.09765625" style="28" customWidth="1"/>
    <col min="24" max="24" width="19.19921875" style="28" bestFit="1" customWidth="1"/>
    <col min="25" max="25" width="16.19921875" style="28" customWidth="1"/>
    <col min="26" max="26" width="22.8984375" style="1058" bestFit="1" customWidth="1"/>
    <col min="27" max="27" width="15.69921875" style="28" customWidth="1"/>
    <col min="28" max="16384" width="9" style="28"/>
  </cols>
  <sheetData>
    <row r="1" spans="1:27" x14ac:dyDescent="0.5">
      <c r="A1" s="1053" t="s">
        <v>984</v>
      </c>
    </row>
    <row r="2" spans="1:27" x14ac:dyDescent="0.5">
      <c r="A2" s="1059" t="s">
        <v>985</v>
      </c>
    </row>
    <row r="3" spans="1:27" x14ac:dyDescent="0.5">
      <c r="A3" s="1060"/>
      <c r="X3" s="1620" t="s">
        <v>439</v>
      </c>
      <c r="Y3" s="1620"/>
      <c r="Z3" s="1620"/>
      <c r="AA3" s="1620"/>
    </row>
    <row r="4" spans="1:27" s="1061" customFormat="1" ht="50.25" customHeight="1" x14ac:dyDescent="0.25">
      <c r="A4" s="1599" t="s">
        <v>265</v>
      </c>
      <c r="B4" s="1621" t="s">
        <v>586</v>
      </c>
      <c r="C4" s="1603"/>
      <c r="D4" s="1603"/>
      <c r="E4" s="1603"/>
      <c r="F4" s="1603"/>
      <c r="G4" s="1603"/>
      <c r="H4" s="1603"/>
      <c r="I4" s="1603"/>
      <c r="J4" s="1603"/>
      <c r="K4" s="1603"/>
      <c r="L4" s="1603"/>
      <c r="M4" s="1603"/>
      <c r="N4" s="1603"/>
      <c r="O4" s="1604"/>
      <c r="P4" s="1605" t="s">
        <v>593</v>
      </c>
      <c r="Q4" s="1606"/>
      <c r="R4" s="1605" t="s">
        <v>499</v>
      </c>
      <c r="S4" s="1606"/>
      <c r="T4" s="1605" t="s">
        <v>500</v>
      </c>
      <c r="U4" s="1606"/>
      <c r="V4" s="1605" t="s">
        <v>443</v>
      </c>
      <c r="W4" s="1606"/>
      <c r="X4" s="1613" t="s">
        <v>592</v>
      </c>
      <c r="Y4" s="1614"/>
      <c r="Z4" s="1614"/>
      <c r="AA4" s="1615"/>
    </row>
    <row r="5" spans="1:27" s="1061" customFormat="1" ht="50.25" customHeight="1" x14ac:dyDescent="0.25">
      <c r="A5" s="1600"/>
      <c r="B5" s="1609" t="s">
        <v>188</v>
      </c>
      <c r="C5" s="1586"/>
      <c r="D5" s="1586"/>
      <c r="E5" s="1586"/>
      <c r="F5" s="1586"/>
      <c r="G5" s="1586"/>
      <c r="H5" s="1586"/>
      <c r="I5" s="1586"/>
      <c r="J5" s="1586"/>
      <c r="K5" s="1587"/>
      <c r="L5" s="1588" t="s">
        <v>193</v>
      </c>
      <c r="M5" s="1589"/>
      <c r="N5" s="1588" t="s">
        <v>194</v>
      </c>
      <c r="O5" s="1589"/>
      <c r="P5" s="1607"/>
      <c r="Q5" s="1608"/>
      <c r="R5" s="1607"/>
      <c r="S5" s="1608"/>
      <c r="T5" s="1607"/>
      <c r="U5" s="1608"/>
      <c r="V5" s="1607"/>
      <c r="W5" s="1608"/>
      <c r="X5" s="1616"/>
      <c r="Y5" s="1617"/>
      <c r="Z5" s="1617"/>
      <c r="AA5" s="1618"/>
    </row>
    <row r="6" spans="1:27" s="1061" customFormat="1" ht="50.25" customHeight="1" x14ac:dyDescent="0.25">
      <c r="A6" s="1600"/>
      <c r="B6" s="1610" t="s">
        <v>189</v>
      </c>
      <c r="C6" s="1591"/>
      <c r="D6" s="1610" t="s">
        <v>587</v>
      </c>
      <c r="E6" s="1591"/>
      <c r="F6" s="1610" t="s">
        <v>191</v>
      </c>
      <c r="G6" s="1591"/>
      <c r="H6" s="1610" t="s">
        <v>588</v>
      </c>
      <c r="I6" s="1591"/>
      <c r="J6" s="1610" t="s">
        <v>316</v>
      </c>
      <c r="K6" s="1591"/>
      <c r="L6" s="353" t="s">
        <v>256</v>
      </c>
      <c r="M6" s="353" t="s">
        <v>257</v>
      </c>
      <c r="N6" s="353" t="s">
        <v>256</v>
      </c>
      <c r="O6" s="353" t="s">
        <v>257</v>
      </c>
      <c r="P6" s="353" t="s">
        <v>256</v>
      </c>
      <c r="Q6" s="353" t="s">
        <v>257</v>
      </c>
      <c r="R6" s="353" t="s">
        <v>256</v>
      </c>
      <c r="S6" s="353" t="s">
        <v>257</v>
      </c>
      <c r="T6" s="353" t="s">
        <v>256</v>
      </c>
      <c r="U6" s="353" t="s">
        <v>257</v>
      </c>
      <c r="V6" s="353" t="s">
        <v>256</v>
      </c>
      <c r="W6" s="353" t="s">
        <v>257</v>
      </c>
      <c r="X6" s="353" t="s">
        <v>256</v>
      </c>
      <c r="Y6" s="1581" t="s">
        <v>258</v>
      </c>
      <c r="Z6" s="353" t="s">
        <v>257</v>
      </c>
      <c r="AA6" s="1581" t="s">
        <v>258</v>
      </c>
    </row>
    <row r="7" spans="1:27" s="1061" customFormat="1" ht="51.6" x14ac:dyDescent="0.25">
      <c r="A7" s="1600"/>
      <c r="B7" s="510" t="s">
        <v>648</v>
      </c>
      <c r="C7" s="510" t="s">
        <v>650</v>
      </c>
      <c r="D7" s="510" t="s">
        <v>648</v>
      </c>
      <c r="E7" s="510" t="s">
        <v>650</v>
      </c>
      <c r="F7" s="510" t="s">
        <v>648</v>
      </c>
      <c r="G7" s="510" t="s">
        <v>650</v>
      </c>
      <c r="H7" s="510" t="s">
        <v>648</v>
      </c>
      <c r="I7" s="510" t="s">
        <v>650</v>
      </c>
      <c r="J7" s="510" t="s">
        <v>648</v>
      </c>
      <c r="K7" s="510" t="s">
        <v>650</v>
      </c>
      <c r="L7" s="353" t="s">
        <v>259</v>
      </c>
      <c r="M7" s="353" t="s">
        <v>260</v>
      </c>
      <c r="N7" s="353" t="s">
        <v>259</v>
      </c>
      <c r="O7" s="353" t="s">
        <v>260</v>
      </c>
      <c r="P7" s="353" t="s">
        <v>259</v>
      </c>
      <c r="Q7" s="353" t="s">
        <v>260</v>
      </c>
      <c r="R7" s="353" t="s">
        <v>259</v>
      </c>
      <c r="S7" s="353" t="s">
        <v>260</v>
      </c>
      <c r="T7" s="353" t="s">
        <v>259</v>
      </c>
      <c r="U7" s="353" t="s">
        <v>260</v>
      </c>
      <c r="V7" s="353" t="s">
        <v>259</v>
      </c>
      <c r="W7" s="353" t="s">
        <v>260</v>
      </c>
      <c r="X7" s="353" t="s">
        <v>259</v>
      </c>
      <c r="Y7" s="1582"/>
      <c r="Z7" s="353" t="s">
        <v>260</v>
      </c>
      <c r="AA7" s="1582"/>
    </row>
    <row r="8" spans="1:27" s="1061" customFormat="1" ht="51.6" x14ac:dyDescent="0.25">
      <c r="A8" s="1601"/>
      <c r="B8" s="556" t="s">
        <v>653</v>
      </c>
      <c r="C8" s="354" t="s">
        <v>262</v>
      </c>
      <c r="D8" s="556" t="s">
        <v>653</v>
      </c>
      <c r="E8" s="354" t="s">
        <v>262</v>
      </c>
      <c r="F8" s="556" t="s">
        <v>653</v>
      </c>
      <c r="G8" s="354" t="s">
        <v>262</v>
      </c>
      <c r="H8" s="556" t="s">
        <v>653</v>
      </c>
      <c r="I8" s="354" t="s">
        <v>262</v>
      </c>
      <c r="J8" s="556" t="s">
        <v>653</v>
      </c>
      <c r="K8" s="354" t="s">
        <v>262</v>
      </c>
      <c r="L8" s="556" t="s">
        <v>649</v>
      </c>
      <c r="M8" s="354" t="s">
        <v>262</v>
      </c>
      <c r="N8" s="556" t="s">
        <v>649</v>
      </c>
      <c r="O8" s="354" t="s">
        <v>262</v>
      </c>
      <c r="P8" s="556" t="s">
        <v>649</v>
      </c>
      <c r="Q8" s="354" t="s">
        <v>262</v>
      </c>
      <c r="R8" s="556" t="s">
        <v>649</v>
      </c>
      <c r="S8" s="354" t="s">
        <v>262</v>
      </c>
      <c r="T8" s="556" t="s">
        <v>649</v>
      </c>
      <c r="U8" s="354" t="s">
        <v>262</v>
      </c>
      <c r="V8" s="556" t="s">
        <v>649</v>
      </c>
      <c r="W8" s="354" t="s">
        <v>262</v>
      </c>
      <c r="X8" s="556" t="s">
        <v>649</v>
      </c>
      <c r="Y8" s="354" t="s">
        <v>263</v>
      </c>
      <c r="Z8" s="354" t="s">
        <v>262</v>
      </c>
      <c r="AA8" s="354" t="s">
        <v>263</v>
      </c>
    </row>
    <row r="9" spans="1:27" ht="53.25" customHeight="1" x14ac:dyDescent="0.5">
      <c r="A9" s="1062" t="s">
        <v>636</v>
      </c>
      <c r="B9" s="1063">
        <v>0</v>
      </c>
      <c r="C9" s="1063">
        <v>0</v>
      </c>
      <c r="D9" s="1063">
        <v>1770</v>
      </c>
      <c r="E9" s="1063">
        <v>566006.96400000004</v>
      </c>
      <c r="F9" s="1063">
        <v>0</v>
      </c>
      <c r="G9" s="1063">
        <v>0</v>
      </c>
      <c r="H9" s="1063">
        <v>0</v>
      </c>
      <c r="I9" s="1063">
        <v>0</v>
      </c>
      <c r="J9" s="1063">
        <v>1770</v>
      </c>
      <c r="K9" s="1063">
        <v>566006.96400000004</v>
      </c>
      <c r="L9" s="1063">
        <v>0</v>
      </c>
      <c r="M9" s="1063">
        <v>0</v>
      </c>
      <c r="N9" s="1063">
        <v>121</v>
      </c>
      <c r="O9" s="1063">
        <v>44376612.695736803</v>
      </c>
      <c r="P9" s="1063">
        <v>0</v>
      </c>
      <c r="Q9" s="1063">
        <v>0</v>
      </c>
      <c r="R9" s="1063">
        <v>0</v>
      </c>
      <c r="S9" s="1063">
        <v>0</v>
      </c>
      <c r="T9" s="1063">
        <v>0</v>
      </c>
      <c r="U9" s="1063">
        <v>0</v>
      </c>
      <c r="V9" s="1063">
        <v>61</v>
      </c>
      <c r="W9" s="1063">
        <v>23700</v>
      </c>
      <c r="X9" s="1064">
        <f>J9+L9+N9+P9+R9+T9+V9</f>
        <v>1952</v>
      </c>
      <c r="Y9" s="1065">
        <f t="shared" ref="Y9:Y31" si="0">(X9*100)/X$31</f>
        <v>0.14710681145232557</v>
      </c>
      <c r="Z9" s="756">
        <f>K9+M9+O9+Q9+S9+U9+W9</f>
        <v>44966319.659736805</v>
      </c>
      <c r="AA9" s="1066">
        <f t="shared" ref="AA9:AA31" si="1">(Z9*100)/Z$31</f>
        <v>4.3294438116078853</v>
      </c>
    </row>
    <row r="10" spans="1:27" ht="53.25" customHeight="1" x14ac:dyDescent="0.5">
      <c r="A10" s="1067" t="s">
        <v>159</v>
      </c>
      <c r="B10" s="1063">
        <v>14</v>
      </c>
      <c r="C10" s="1063">
        <v>1205.422</v>
      </c>
      <c r="D10" s="1063">
        <v>74280</v>
      </c>
      <c r="E10" s="1063">
        <v>21021419.171</v>
      </c>
      <c r="F10" s="1063">
        <v>105683</v>
      </c>
      <c r="G10" s="1063">
        <v>16363814.657</v>
      </c>
      <c r="H10" s="1063">
        <v>0</v>
      </c>
      <c r="I10" s="1063">
        <v>0</v>
      </c>
      <c r="J10" s="1063">
        <v>179977</v>
      </c>
      <c r="K10" s="1063">
        <v>37386439.25</v>
      </c>
      <c r="L10" s="1068">
        <v>0</v>
      </c>
      <c r="M10" s="1065">
        <v>0</v>
      </c>
      <c r="N10" s="1065">
        <v>0</v>
      </c>
      <c r="O10" s="1065">
        <v>0</v>
      </c>
      <c r="P10" s="1065">
        <v>0</v>
      </c>
      <c r="Q10" s="1065">
        <v>0</v>
      </c>
      <c r="R10" s="1065">
        <v>0</v>
      </c>
      <c r="S10" s="1065">
        <v>0</v>
      </c>
      <c r="T10" s="1065">
        <v>0</v>
      </c>
      <c r="U10" s="1065">
        <v>0</v>
      </c>
      <c r="V10" s="1065">
        <v>0</v>
      </c>
      <c r="W10" s="1065">
        <v>0</v>
      </c>
      <c r="X10" s="1064">
        <f>J10+L10+N10+P10+R10+T10+V10</f>
        <v>179977</v>
      </c>
      <c r="Y10" s="1065">
        <f t="shared" si="0"/>
        <v>13.563443957354098</v>
      </c>
      <c r="Z10" s="756">
        <f t="shared" ref="Z10:Z30" si="2">K10+M10+O10+Q10+S10+U10+W10</f>
        <v>37386439.25</v>
      </c>
      <c r="AA10" s="1066">
        <f t="shared" si="1"/>
        <v>3.5996383353983847</v>
      </c>
    </row>
    <row r="11" spans="1:27" ht="53.25" customHeight="1" x14ac:dyDescent="0.5">
      <c r="A11" s="1067" t="s">
        <v>699</v>
      </c>
      <c r="B11" s="1063">
        <v>2</v>
      </c>
      <c r="C11" s="1063">
        <v>400</v>
      </c>
      <c r="D11" s="1063">
        <v>3238</v>
      </c>
      <c r="E11" s="1063">
        <v>866806.12300000002</v>
      </c>
      <c r="F11" s="1063">
        <v>0</v>
      </c>
      <c r="G11" s="1063">
        <v>0</v>
      </c>
      <c r="H11" s="1063">
        <v>0</v>
      </c>
      <c r="I11" s="1063">
        <v>0</v>
      </c>
      <c r="J11" s="1063">
        <v>3240</v>
      </c>
      <c r="K11" s="1063">
        <v>867206.12300000002</v>
      </c>
      <c r="L11" s="1063">
        <v>0</v>
      </c>
      <c r="M11" s="1063">
        <v>0</v>
      </c>
      <c r="N11" s="1063">
        <v>3</v>
      </c>
      <c r="O11" s="1063">
        <v>9725.6380000000008</v>
      </c>
      <c r="P11" s="1063">
        <v>0</v>
      </c>
      <c r="Q11" s="1063">
        <v>0</v>
      </c>
      <c r="R11" s="1063">
        <v>0</v>
      </c>
      <c r="S11" s="1063">
        <v>0</v>
      </c>
      <c r="T11" s="1063">
        <v>0</v>
      </c>
      <c r="U11" s="1063">
        <v>0</v>
      </c>
      <c r="V11" s="1063">
        <v>97</v>
      </c>
      <c r="W11" s="1063">
        <v>38900</v>
      </c>
      <c r="X11" s="1064">
        <f t="shared" ref="X11:X30" si="3">J11+L11+N11+P11+R11+T11+V11</f>
        <v>3340</v>
      </c>
      <c r="Y11" s="1065">
        <f t="shared" si="0"/>
        <v>0.25170940074322101</v>
      </c>
      <c r="Z11" s="756">
        <f t="shared" si="2"/>
        <v>915831.76100000006</v>
      </c>
      <c r="AA11" s="1066">
        <f t="shared" si="1"/>
        <v>8.8178044815300546E-2</v>
      </c>
    </row>
    <row r="12" spans="1:27" ht="53.25" customHeight="1" x14ac:dyDescent="0.5">
      <c r="A12" s="1067" t="s">
        <v>160</v>
      </c>
      <c r="B12" s="1063">
        <v>480</v>
      </c>
      <c r="C12" s="1063">
        <v>105440</v>
      </c>
      <c r="D12" s="1063">
        <v>31451</v>
      </c>
      <c r="E12" s="1063">
        <v>5102565</v>
      </c>
      <c r="F12" s="1063">
        <v>77</v>
      </c>
      <c r="G12" s="1063">
        <v>77247</v>
      </c>
      <c r="H12" s="1063">
        <v>0</v>
      </c>
      <c r="I12" s="1063">
        <v>0</v>
      </c>
      <c r="J12" s="1063">
        <v>32008</v>
      </c>
      <c r="K12" s="1063">
        <v>5285252</v>
      </c>
      <c r="L12" s="1063">
        <v>0</v>
      </c>
      <c r="M12" s="1063">
        <v>0</v>
      </c>
      <c r="N12" s="1063">
        <v>1741</v>
      </c>
      <c r="O12" s="1063">
        <v>66337277.233000003</v>
      </c>
      <c r="P12" s="1063">
        <v>8</v>
      </c>
      <c r="Q12" s="1063">
        <v>611</v>
      </c>
      <c r="R12" s="1063">
        <v>0</v>
      </c>
      <c r="S12" s="1063">
        <v>0</v>
      </c>
      <c r="T12" s="1063">
        <v>0</v>
      </c>
      <c r="U12" s="1063">
        <v>0</v>
      </c>
      <c r="V12" s="1063">
        <v>177</v>
      </c>
      <c r="W12" s="1063">
        <v>133290</v>
      </c>
      <c r="X12" s="1064">
        <f t="shared" si="3"/>
        <v>33934</v>
      </c>
      <c r="Y12" s="1065">
        <f t="shared" si="0"/>
        <v>2.5573373667127131</v>
      </c>
      <c r="Z12" s="756">
        <f t="shared" si="2"/>
        <v>71756430.23300001</v>
      </c>
      <c r="AA12" s="1066">
        <f t="shared" si="1"/>
        <v>6.9088472253491346</v>
      </c>
    </row>
    <row r="13" spans="1:27" ht="53.25" customHeight="1" x14ac:dyDescent="0.5">
      <c r="A13" s="1067" t="s">
        <v>161</v>
      </c>
      <c r="B13" s="1063">
        <v>14021</v>
      </c>
      <c r="C13" s="1063">
        <v>3422123</v>
      </c>
      <c r="D13" s="1063">
        <v>100063</v>
      </c>
      <c r="E13" s="1063">
        <v>22574941</v>
      </c>
      <c r="F13" s="1063">
        <v>2131</v>
      </c>
      <c r="G13" s="1063">
        <v>913138</v>
      </c>
      <c r="H13" s="1063">
        <v>0</v>
      </c>
      <c r="I13" s="1063">
        <v>0</v>
      </c>
      <c r="J13" s="1063">
        <v>116215</v>
      </c>
      <c r="K13" s="1063">
        <v>26910202</v>
      </c>
      <c r="L13" s="1063">
        <v>0</v>
      </c>
      <c r="M13" s="1063">
        <v>0</v>
      </c>
      <c r="N13" s="1063">
        <v>0</v>
      </c>
      <c r="O13" s="1063">
        <v>0</v>
      </c>
      <c r="P13" s="1063">
        <v>5</v>
      </c>
      <c r="Q13" s="1063">
        <v>270</v>
      </c>
      <c r="R13" s="1063">
        <v>0</v>
      </c>
      <c r="S13" s="1063">
        <v>0</v>
      </c>
      <c r="T13" s="1063">
        <v>0</v>
      </c>
      <c r="U13" s="1063">
        <v>0</v>
      </c>
      <c r="V13" s="1063">
        <v>5520</v>
      </c>
      <c r="W13" s="1063">
        <v>4259550</v>
      </c>
      <c r="X13" s="1064">
        <f t="shared" si="3"/>
        <v>121740</v>
      </c>
      <c r="Y13" s="1065">
        <f t="shared" si="0"/>
        <v>9.174581570802312</v>
      </c>
      <c r="Z13" s="756">
        <f t="shared" si="2"/>
        <v>31170022</v>
      </c>
      <c r="AA13" s="1066">
        <f t="shared" si="1"/>
        <v>3.0011097167112815</v>
      </c>
    </row>
    <row r="14" spans="1:27" ht="53.25" customHeight="1" x14ac:dyDescent="0.5">
      <c r="A14" s="1067" t="s">
        <v>162</v>
      </c>
      <c r="B14" s="1063">
        <v>0</v>
      </c>
      <c r="C14" s="1063">
        <v>0</v>
      </c>
      <c r="D14" s="1063">
        <v>7</v>
      </c>
      <c r="E14" s="1063">
        <v>700</v>
      </c>
      <c r="F14" s="1063">
        <v>0</v>
      </c>
      <c r="G14" s="1063">
        <v>0</v>
      </c>
      <c r="H14" s="1063">
        <v>0</v>
      </c>
      <c r="I14" s="1063">
        <v>0</v>
      </c>
      <c r="J14" s="1063">
        <v>7</v>
      </c>
      <c r="K14" s="1063">
        <v>700</v>
      </c>
      <c r="L14" s="1063">
        <v>0</v>
      </c>
      <c r="M14" s="1063">
        <v>0</v>
      </c>
      <c r="N14" s="1063">
        <v>23</v>
      </c>
      <c r="O14" s="1063">
        <v>4233774.2699999996</v>
      </c>
      <c r="P14" s="1063">
        <v>0</v>
      </c>
      <c r="Q14" s="1063">
        <v>0</v>
      </c>
      <c r="R14" s="1063">
        <v>0</v>
      </c>
      <c r="S14" s="1063">
        <v>0</v>
      </c>
      <c r="T14" s="1063">
        <v>0</v>
      </c>
      <c r="U14" s="1063">
        <v>0</v>
      </c>
      <c r="V14" s="1063">
        <v>1</v>
      </c>
      <c r="W14" s="1063">
        <v>319049</v>
      </c>
      <c r="X14" s="1064">
        <f t="shared" si="3"/>
        <v>31</v>
      </c>
      <c r="Y14" s="1065">
        <f t="shared" si="0"/>
        <v>2.3362249769580392E-3</v>
      </c>
      <c r="Z14" s="756">
        <f t="shared" si="2"/>
        <v>4553523.2699999996</v>
      </c>
      <c r="AA14" s="1066">
        <f t="shared" si="1"/>
        <v>0.43842198542137462</v>
      </c>
    </row>
    <row r="15" spans="1:27" ht="53.25" customHeight="1" x14ac:dyDescent="0.5">
      <c r="A15" s="1067" t="s">
        <v>163</v>
      </c>
      <c r="B15" s="1063">
        <v>93</v>
      </c>
      <c r="C15" s="1063">
        <v>4028.46</v>
      </c>
      <c r="D15" s="1063">
        <v>896</v>
      </c>
      <c r="E15" s="1063">
        <v>152301.71</v>
      </c>
      <c r="F15" s="1063">
        <v>5</v>
      </c>
      <c r="G15" s="1063">
        <v>3160</v>
      </c>
      <c r="H15" s="1063">
        <v>0</v>
      </c>
      <c r="I15" s="1063">
        <v>0</v>
      </c>
      <c r="J15" s="1063">
        <v>994</v>
      </c>
      <c r="K15" s="1063">
        <v>159490.16999999998</v>
      </c>
      <c r="L15" s="1063">
        <v>0</v>
      </c>
      <c r="M15" s="1063">
        <v>0</v>
      </c>
      <c r="N15" s="1063">
        <v>0</v>
      </c>
      <c r="O15" s="1063">
        <v>71717540.590000004</v>
      </c>
      <c r="P15" s="1063">
        <v>6</v>
      </c>
      <c r="Q15" s="1063">
        <v>1560.25</v>
      </c>
      <c r="R15" s="1063">
        <v>0</v>
      </c>
      <c r="S15" s="1063">
        <v>0</v>
      </c>
      <c r="T15" s="1063">
        <v>0</v>
      </c>
      <c r="U15" s="1063">
        <v>0</v>
      </c>
      <c r="V15" s="1063">
        <v>0</v>
      </c>
      <c r="W15" s="1063">
        <v>0</v>
      </c>
      <c r="X15" s="1064">
        <f t="shared" si="3"/>
        <v>1000</v>
      </c>
      <c r="Y15" s="1065">
        <f t="shared" si="0"/>
        <v>7.5362096030904491E-2</v>
      </c>
      <c r="Z15" s="756">
        <f t="shared" si="2"/>
        <v>71878591.010000005</v>
      </c>
      <c r="AA15" s="1066">
        <f t="shared" si="1"/>
        <v>6.9206091001035279</v>
      </c>
    </row>
    <row r="16" spans="1:27" ht="53.25" customHeight="1" x14ac:dyDescent="0.5">
      <c r="A16" s="1067" t="s">
        <v>164</v>
      </c>
      <c r="B16" s="1063">
        <v>173</v>
      </c>
      <c r="C16" s="1063">
        <v>28323.784</v>
      </c>
      <c r="D16" s="1063">
        <v>59509</v>
      </c>
      <c r="E16" s="1063">
        <v>12371038.534</v>
      </c>
      <c r="F16" s="1063">
        <v>14</v>
      </c>
      <c r="G16" s="1063">
        <v>11200</v>
      </c>
      <c r="H16" s="1063">
        <v>0</v>
      </c>
      <c r="I16" s="1063">
        <v>0</v>
      </c>
      <c r="J16" s="1063">
        <v>59696</v>
      </c>
      <c r="K16" s="1063">
        <v>12410562.318</v>
      </c>
      <c r="L16" s="1063">
        <v>814</v>
      </c>
      <c r="M16" s="1063">
        <v>104431.773</v>
      </c>
      <c r="N16" s="1063">
        <v>89499</v>
      </c>
      <c r="O16" s="1063">
        <v>79184249.409016997</v>
      </c>
      <c r="P16" s="1063">
        <v>0</v>
      </c>
      <c r="Q16" s="1063">
        <v>0</v>
      </c>
      <c r="R16" s="1063">
        <v>0</v>
      </c>
      <c r="S16" s="1063">
        <v>0</v>
      </c>
      <c r="T16" s="1063">
        <v>0</v>
      </c>
      <c r="U16" s="1063">
        <v>0</v>
      </c>
      <c r="V16" s="1063">
        <v>24420</v>
      </c>
      <c r="W16" s="1063">
        <v>60260</v>
      </c>
      <c r="X16" s="1064">
        <f t="shared" si="3"/>
        <v>174429</v>
      </c>
      <c r="Y16" s="1065">
        <f t="shared" si="0"/>
        <v>13.145335048574639</v>
      </c>
      <c r="Z16" s="756">
        <f t="shared" si="2"/>
        <v>91759503.500017002</v>
      </c>
      <c r="AA16" s="1066">
        <f t="shared" si="1"/>
        <v>8.8347816230127734</v>
      </c>
    </row>
    <row r="17" spans="1:27" ht="53.25" customHeight="1" x14ac:dyDescent="0.5">
      <c r="A17" s="1067" t="s">
        <v>165</v>
      </c>
      <c r="B17" s="1063">
        <v>48</v>
      </c>
      <c r="C17" s="1063">
        <v>8860.11</v>
      </c>
      <c r="D17" s="1063">
        <v>748</v>
      </c>
      <c r="E17" s="1063">
        <v>49610</v>
      </c>
      <c r="F17" s="1063">
        <v>0</v>
      </c>
      <c r="G17" s="1063">
        <v>0</v>
      </c>
      <c r="H17" s="1063">
        <v>1853</v>
      </c>
      <c r="I17" s="1063">
        <v>365003.88</v>
      </c>
      <c r="J17" s="1063">
        <v>2649</v>
      </c>
      <c r="K17" s="1063">
        <v>423473.99</v>
      </c>
      <c r="L17" s="1063">
        <v>0</v>
      </c>
      <c r="M17" s="1063">
        <v>0</v>
      </c>
      <c r="N17" s="1063">
        <v>757</v>
      </c>
      <c r="O17" s="1063">
        <v>101532786.73</v>
      </c>
      <c r="P17" s="1063">
        <v>1</v>
      </c>
      <c r="Q17" s="1063">
        <v>75</v>
      </c>
      <c r="R17" s="1063">
        <v>0</v>
      </c>
      <c r="S17" s="1063">
        <v>0</v>
      </c>
      <c r="T17" s="1063">
        <v>0</v>
      </c>
      <c r="U17" s="1063">
        <v>0</v>
      </c>
      <c r="V17" s="1063">
        <v>3</v>
      </c>
      <c r="W17" s="1063">
        <v>4000</v>
      </c>
      <c r="X17" s="1064">
        <f t="shared" si="3"/>
        <v>3410</v>
      </c>
      <c r="Y17" s="1065">
        <f t="shared" si="0"/>
        <v>0.2569847474653843</v>
      </c>
      <c r="Z17" s="756">
        <f t="shared" si="2"/>
        <v>101960335.72</v>
      </c>
      <c r="AA17" s="1066">
        <f t="shared" si="1"/>
        <v>9.8169373845304424</v>
      </c>
    </row>
    <row r="18" spans="1:27" ht="53.25" customHeight="1" x14ac:dyDescent="0.5">
      <c r="A18" s="1067" t="s">
        <v>166</v>
      </c>
      <c r="B18" s="1063">
        <v>2093</v>
      </c>
      <c r="C18" s="1063">
        <v>458049.70299999998</v>
      </c>
      <c r="D18" s="1063">
        <v>67591</v>
      </c>
      <c r="E18" s="1063">
        <v>14540161.085999999</v>
      </c>
      <c r="F18" s="1063">
        <v>399</v>
      </c>
      <c r="G18" s="1063">
        <v>249939.30100000001</v>
      </c>
      <c r="H18" s="1063">
        <v>0</v>
      </c>
      <c r="I18" s="1063">
        <v>0</v>
      </c>
      <c r="J18" s="1063">
        <v>70083</v>
      </c>
      <c r="K18" s="1063">
        <v>15248150.09</v>
      </c>
      <c r="L18" s="1063">
        <v>0</v>
      </c>
      <c r="M18" s="1063">
        <v>0</v>
      </c>
      <c r="N18" s="1063">
        <v>0</v>
      </c>
      <c r="O18" s="1063">
        <v>42762166.188000001</v>
      </c>
      <c r="P18" s="1063">
        <v>17</v>
      </c>
      <c r="Q18" s="1063">
        <v>4411.5010000000002</v>
      </c>
      <c r="R18" s="1063">
        <v>0</v>
      </c>
      <c r="S18" s="1063">
        <v>0</v>
      </c>
      <c r="T18" s="1063">
        <v>0</v>
      </c>
      <c r="U18" s="1063">
        <v>0</v>
      </c>
      <c r="V18" s="1063">
        <v>0</v>
      </c>
      <c r="W18" s="1063">
        <v>0</v>
      </c>
      <c r="X18" s="1064">
        <f t="shared" si="3"/>
        <v>70100</v>
      </c>
      <c r="Y18" s="1065">
        <f t="shared" si="0"/>
        <v>5.2828829317664043</v>
      </c>
      <c r="Z18" s="756">
        <f t="shared" si="2"/>
        <v>58014727.778999999</v>
      </c>
      <c r="AA18" s="1066">
        <f t="shared" si="1"/>
        <v>5.5857696619500876</v>
      </c>
    </row>
    <row r="19" spans="1:27" ht="53.25" customHeight="1" x14ac:dyDescent="0.5">
      <c r="A19" s="1067" t="s">
        <v>690</v>
      </c>
      <c r="B19" s="1063">
        <v>60</v>
      </c>
      <c r="C19" s="1063">
        <v>14080.743</v>
      </c>
      <c r="D19" s="1063">
        <v>748</v>
      </c>
      <c r="E19" s="1063">
        <v>177342.2</v>
      </c>
      <c r="F19" s="1063">
        <v>0</v>
      </c>
      <c r="G19" s="1063">
        <v>0</v>
      </c>
      <c r="H19" s="1063">
        <v>0</v>
      </c>
      <c r="I19" s="1063">
        <v>0</v>
      </c>
      <c r="J19" s="1063">
        <v>808</v>
      </c>
      <c r="K19" s="1063">
        <v>191422.943</v>
      </c>
      <c r="L19" s="1063">
        <v>3</v>
      </c>
      <c r="M19" s="1063">
        <v>33.479999999999997</v>
      </c>
      <c r="N19" s="1063">
        <v>38</v>
      </c>
      <c r="O19" s="1063">
        <v>16086000</v>
      </c>
      <c r="P19" s="1063">
        <v>0</v>
      </c>
      <c r="Q19" s="1063">
        <v>0</v>
      </c>
      <c r="R19" s="1063">
        <v>0</v>
      </c>
      <c r="S19" s="1063">
        <v>0</v>
      </c>
      <c r="T19" s="1063">
        <v>0</v>
      </c>
      <c r="U19" s="1063">
        <v>0</v>
      </c>
      <c r="V19" s="1063">
        <v>3</v>
      </c>
      <c r="W19" s="1063">
        <v>5000</v>
      </c>
      <c r="X19" s="1064">
        <f t="shared" si="3"/>
        <v>852</v>
      </c>
      <c r="Y19" s="1065">
        <f t="shared" si="0"/>
        <v>6.4208505818330625E-2</v>
      </c>
      <c r="Z19" s="756">
        <f t="shared" si="2"/>
        <v>16282456.423</v>
      </c>
      <c r="AA19" s="1066">
        <f t="shared" si="1"/>
        <v>1.5677062461808116</v>
      </c>
    </row>
    <row r="20" spans="1:27" ht="53.25" customHeight="1" x14ac:dyDescent="0.5">
      <c r="A20" s="1067" t="s">
        <v>167</v>
      </c>
      <c r="B20" s="1063">
        <v>27367</v>
      </c>
      <c r="C20" s="1063">
        <v>8076820.7992399801</v>
      </c>
      <c r="D20" s="1063">
        <v>62689</v>
      </c>
      <c r="E20" s="1063">
        <v>23633066.184259888</v>
      </c>
      <c r="F20" s="1063">
        <v>24457</v>
      </c>
      <c r="G20" s="1063">
        <v>40953844.52437</v>
      </c>
      <c r="H20" s="1063">
        <v>0</v>
      </c>
      <c r="I20" s="1063">
        <v>0</v>
      </c>
      <c r="J20" s="1063">
        <v>114513</v>
      </c>
      <c r="K20" s="1063">
        <v>72663731.507869869</v>
      </c>
      <c r="L20" s="1063">
        <v>50</v>
      </c>
      <c r="M20" s="1063">
        <v>4921.7749999999996</v>
      </c>
      <c r="N20" s="1063">
        <v>0</v>
      </c>
      <c r="O20" s="1063">
        <v>31285705.028339598</v>
      </c>
      <c r="P20" s="1063">
        <v>20</v>
      </c>
      <c r="Q20" s="1063">
        <v>1935.5930000000001</v>
      </c>
      <c r="R20" s="1063">
        <v>0</v>
      </c>
      <c r="S20" s="1063">
        <v>0</v>
      </c>
      <c r="T20" s="1063">
        <v>3</v>
      </c>
      <c r="U20" s="1063">
        <v>275</v>
      </c>
      <c r="V20" s="1063">
        <v>102734</v>
      </c>
      <c r="W20" s="1063">
        <v>34721915</v>
      </c>
      <c r="X20" s="1064">
        <f t="shared" si="3"/>
        <v>217320</v>
      </c>
      <c r="Y20" s="1065">
        <f t="shared" si="0"/>
        <v>16.377690709436163</v>
      </c>
      <c r="Z20" s="756">
        <f t="shared" si="2"/>
        <v>138678483.90420946</v>
      </c>
      <c r="AA20" s="1066">
        <f t="shared" si="1"/>
        <v>13.352231369734421</v>
      </c>
    </row>
    <row r="21" spans="1:27" ht="53.25" customHeight="1" x14ac:dyDescent="0.5">
      <c r="A21" s="1067" t="s">
        <v>168</v>
      </c>
      <c r="B21" s="1063">
        <v>760</v>
      </c>
      <c r="C21" s="1063">
        <v>72258.84</v>
      </c>
      <c r="D21" s="1063">
        <v>11010</v>
      </c>
      <c r="E21" s="1063">
        <v>1731252.32</v>
      </c>
      <c r="F21" s="1063">
        <v>62</v>
      </c>
      <c r="G21" s="1063">
        <v>73171.259999999995</v>
      </c>
      <c r="H21" s="1063">
        <v>0</v>
      </c>
      <c r="I21" s="1063">
        <v>0</v>
      </c>
      <c r="J21" s="1063">
        <v>11832</v>
      </c>
      <c r="K21" s="1063">
        <v>1876682.42</v>
      </c>
      <c r="L21" s="1063">
        <v>34348</v>
      </c>
      <c r="M21" s="1063">
        <v>3497104.86</v>
      </c>
      <c r="N21" s="1063">
        <v>53552</v>
      </c>
      <c r="O21" s="1063">
        <v>22791843.949999999</v>
      </c>
      <c r="P21" s="1063">
        <v>0</v>
      </c>
      <c r="Q21" s="1063">
        <v>0</v>
      </c>
      <c r="R21" s="1063">
        <v>0</v>
      </c>
      <c r="S21" s="1063">
        <v>0</v>
      </c>
      <c r="T21" s="1063">
        <v>0</v>
      </c>
      <c r="U21" s="1063">
        <v>0</v>
      </c>
      <c r="V21" s="1063">
        <v>8687</v>
      </c>
      <c r="W21" s="1063">
        <v>2629520</v>
      </c>
      <c r="X21" s="1064">
        <f t="shared" si="3"/>
        <v>108419</v>
      </c>
      <c r="Y21" s="1065">
        <f t="shared" si="0"/>
        <v>8.1706830895746343</v>
      </c>
      <c r="Z21" s="756">
        <f t="shared" si="2"/>
        <v>30795151.229999997</v>
      </c>
      <c r="AA21" s="1069">
        <f t="shared" si="1"/>
        <v>2.965016437394441</v>
      </c>
    </row>
    <row r="22" spans="1:27" ht="53.25" customHeight="1" x14ac:dyDescent="0.5">
      <c r="A22" s="1070" t="s">
        <v>169</v>
      </c>
      <c r="B22" s="1063">
        <v>10</v>
      </c>
      <c r="C22" s="1063">
        <v>5400.424</v>
      </c>
      <c r="D22" s="1063">
        <v>1893</v>
      </c>
      <c r="E22" s="1063">
        <v>504762.22145999997</v>
      </c>
      <c r="F22" s="1063">
        <v>315</v>
      </c>
      <c r="G22" s="1063">
        <v>138231.04344000001</v>
      </c>
      <c r="H22" s="1063">
        <v>0</v>
      </c>
      <c r="I22" s="1063">
        <v>0</v>
      </c>
      <c r="J22" s="1063">
        <v>2218</v>
      </c>
      <c r="K22" s="1063">
        <v>648393.68889999995</v>
      </c>
      <c r="L22" s="1063">
        <v>141</v>
      </c>
      <c r="M22" s="1063">
        <v>5675.3</v>
      </c>
      <c r="N22" s="1063">
        <v>7</v>
      </c>
      <c r="O22" s="1063">
        <v>10220641.993000001</v>
      </c>
      <c r="P22" s="1063">
        <v>0</v>
      </c>
      <c r="Q22" s="1063">
        <v>0</v>
      </c>
      <c r="R22" s="1063">
        <v>0</v>
      </c>
      <c r="S22" s="1063">
        <v>0</v>
      </c>
      <c r="T22" s="1063">
        <v>0</v>
      </c>
      <c r="U22" s="1063">
        <v>0</v>
      </c>
      <c r="V22" s="1063">
        <v>7284</v>
      </c>
      <c r="W22" s="1063">
        <v>3766550</v>
      </c>
      <c r="X22" s="1064">
        <f t="shared" si="3"/>
        <v>9650</v>
      </c>
      <c r="Y22" s="1065">
        <f t="shared" si="0"/>
        <v>0.7272442266982283</v>
      </c>
      <c r="Z22" s="756">
        <f t="shared" si="2"/>
        <v>14641260.981900001</v>
      </c>
      <c r="AA22" s="1066">
        <f t="shared" si="1"/>
        <v>1.4096887900074579</v>
      </c>
    </row>
    <row r="23" spans="1:27" ht="53.25" customHeight="1" x14ac:dyDescent="0.5">
      <c r="A23" s="1067" t="s">
        <v>170</v>
      </c>
      <c r="B23" s="1063">
        <v>54</v>
      </c>
      <c r="C23" s="1063">
        <v>8260</v>
      </c>
      <c r="D23" s="1063">
        <v>19316</v>
      </c>
      <c r="E23" s="1063">
        <v>3106661.6710000001</v>
      </c>
      <c r="F23" s="1063">
        <v>242</v>
      </c>
      <c r="G23" s="1063">
        <v>42700</v>
      </c>
      <c r="H23" s="1063">
        <v>5172</v>
      </c>
      <c r="I23" s="1063">
        <v>762253.99820000003</v>
      </c>
      <c r="J23" s="1063">
        <v>24784</v>
      </c>
      <c r="K23" s="1063">
        <v>3919875.6691999999</v>
      </c>
      <c r="L23" s="1063">
        <v>0</v>
      </c>
      <c r="M23" s="1063">
        <v>0</v>
      </c>
      <c r="N23" s="1063">
        <v>193236</v>
      </c>
      <c r="O23" s="1063">
        <v>45933494.148620002</v>
      </c>
      <c r="P23" s="1063">
        <v>0</v>
      </c>
      <c r="Q23" s="1063">
        <v>0</v>
      </c>
      <c r="R23" s="1063">
        <v>0</v>
      </c>
      <c r="S23" s="1063">
        <v>0</v>
      </c>
      <c r="T23" s="1063">
        <v>0</v>
      </c>
      <c r="U23" s="1063">
        <v>0</v>
      </c>
      <c r="V23" s="1063">
        <v>5965</v>
      </c>
      <c r="W23" s="1063">
        <v>2251800</v>
      </c>
      <c r="X23" s="1064">
        <f t="shared" si="3"/>
        <v>223985</v>
      </c>
      <c r="Y23" s="1065">
        <f t="shared" si="0"/>
        <v>16.87997907948214</v>
      </c>
      <c r="Z23" s="756">
        <f t="shared" si="2"/>
        <v>52105169.817820005</v>
      </c>
      <c r="AA23" s="1066">
        <f t="shared" si="1"/>
        <v>5.0167860462578755</v>
      </c>
    </row>
    <row r="24" spans="1:27" ht="53.25" customHeight="1" x14ac:dyDescent="0.5">
      <c r="A24" s="1067" t="s">
        <v>171</v>
      </c>
      <c r="B24" s="1063">
        <v>10</v>
      </c>
      <c r="C24" s="1063">
        <v>820</v>
      </c>
      <c r="D24" s="1063">
        <v>20</v>
      </c>
      <c r="E24" s="1063">
        <v>1440</v>
      </c>
      <c r="F24" s="1063">
        <v>9425</v>
      </c>
      <c r="G24" s="1063">
        <v>2199055</v>
      </c>
      <c r="H24" s="1063">
        <v>0</v>
      </c>
      <c r="I24" s="1063">
        <v>0</v>
      </c>
      <c r="J24" s="1063">
        <v>9455</v>
      </c>
      <c r="K24" s="1063">
        <v>2201315</v>
      </c>
      <c r="L24" s="1063">
        <v>95</v>
      </c>
      <c r="M24" s="1063">
        <v>5644.55</v>
      </c>
      <c r="N24" s="1063">
        <v>363</v>
      </c>
      <c r="O24" s="1063">
        <v>16068402.1756</v>
      </c>
      <c r="P24" s="1063">
        <v>0</v>
      </c>
      <c r="Q24" s="1063">
        <v>0</v>
      </c>
      <c r="R24" s="1063">
        <v>0</v>
      </c>
      <c r="S24" s="1063">
        <v>0</v>
      </c>
      <c r="T24" s="1063">
        <v>0</v>
      </c>
      <c r="U24" s="1063">
        <v>0</v>
      </c>
      <c r="V24" s="1063">
        <v>0</v>
      </c>
      <c r="W24" s="1063">
        <v>0</v>
      </c>
      <c r="X24" s="1064">
        <f t="shared" si="3"/>
        <v>9913</v>
      </c>
      <c r="Y24" s="1065">
        <f t="shared" si="0"/>
        <v>0.74706445795435616</v>
      </c>
      <c r="Z24" s="756">
        <f t="shared" si="2"/>
        <v>18275361.7256</v>
      </c>
      <c r="AA24" s="1066">
        <f t="shared" si="1"/>
        <v>1.7595870048186557</v>
      </c>
    </row>
    <row r="25" spans="1:27" ht="53.25" customHeight="1" x14ac:dyDescent="0.5">
      <c r="A25" s="1067" t="s">
        <v>172</v>
      </c>
      <c r="B25" s="1063"/>
      <c r="C25" s="1063"/>
      <c r="D25" s="1063"/>
      <c r="E25" s="1063"/>
      <c r="F25" s="1063"/>
      <c r="G25" s="1063"/>
      <c r="H25" s="1063"/>
      <c r="I25" s="1063"/>
      <c r="J25" s="1063"/>
      <c r="K25" s="1063"/>
      <c r="L25" s="1063"/>
      <c r="M25" s="1063"/>
      <c r="N25" s="1063"/>
      <c r="O25" s="1063"/>
      <c r="P25" s="1063"/>
      <c r="Q25" s="1063"/>
      <c r="R25" s="1063"/>
      <c r="S25" s="1063"/>
      <c r="T25" s="1063"/>
      <c r="U25" s="1063"/>
      <c r="V25" s="1063"/>
      <c r="W25" s="1063"/>
      <c r="X25" s="1064">
        <f t="shared" si="3"/>
        <v>0</v>
      </c>
      <c r="Y25" s="1065">
        <f t="shared" si="0"/>
        <v>0</v>
      </c>
      <c r="Z25" s="756">
        <f t="shared" si="2"/>
        <v>0</v>
      </c>
      <c r="AA25" s="1069">
        <f t="shared" si="1"/>
        <v>0</v>
      </c>
    </row>
    <row r="26" spans="1:27" ht="53.25" customHeight="1" x14ac:dyDescent="0.5">
      <c r="A26" s="1067" t="s">
        <v>700</v>
      </c>
      <c r="B26" s="1063">
        <v>78</v>
      </c>
      <c r="C26" s="1063">
        <v>23901.598000000009</v>
      </c>
      <c r="D26" s="1063">
        <v>843</v>
      </c>
      <c r="E26" s="1063">
        <v>195143.65899999999</v>
      </c>
      <c r="F26" s="1063">
        <v>21</v>
      </c>
      <c r="G26" s="1063">
        <v>2700</v>
      </c>
      <c r="H26" s="1063">
        <v>0</v>
      </c>
      <c r="I26" s="1063">
        <v>0</v>
      </c>
      <c r="J26" s="1063">
        <v>942</v>
      </c>
      <c r="K26" s="1063">
        <v>221745.25699999998</v>
      </c>
      <c r="L26" s="1063">
        <v>0</v>
      </c>
      <c r="M26" s="1063">
        <v>0</v>
      </c>
      <c r="N26" s="1063">
        <v>269</v>
      </c>
      <c r="O26" s="1063">
        <v>44839773.939999998</v>
      </c>
      <c r="P26" s="1063">
        <v>0</v>
      </c>
      <c r="Q26" s="1063">
        <v>0</v>
      </c>
      <c r="R26" s="1063">
        <v>0</v>
      </c>
      <c r="S26" s="1063">
        <v>0</v>
      </c>
      <c r="T26" s="1063">
        <v>0</v>
      </c>
      <c r="U26" s="1063">
        <v>0</v>
      </c>
      <c r="V26" s="1063">
        <v>94</v>
      </c>
      <c r="W26" s="1063">
        <v>27347062.244000003</v>
      </c>
      <c r="X26" s="1064">
        <f t="shared" si="3"/>
        <v>1305</v>
      </c>
      <c r="Y26" s="1065">
        <f t="shared" si="0"/>
        <v>9.8347535320330359E-2</v>
      </c>
      <c r="Z26" s="756">
        <f t="shared" si="2"/>
        <v>72408581.441</v>
      </c>
      <c r="AA26" s="1066">
        <f t="shared" si="1"/>
        <v>6.9716375989681776</v>
      </c>
    </row>
    <row r="27" spans="1:27" ht="53.25" customHeight="1" x14ac:dyDescent="0.5">
      <c r="A27" s="1067" t="s">
        <v>894</v>
      </c>
      <c r="B27" s="1063">
        <v>2220</v>
      </c>
      <c r="C27" s="1063">
        <v>331236.31400000001</v>
      </c>
      <c r="D27" s="1063">
        <v>3558</v>
      </c>
      <c r="E27" s="1063">
        <v>500049.29399999999</v>
      </c>
      <c r="F27" s="1063">
        <v>41</v>
      </c>
      <c r="G27" s="1063">
        <v>11645</v>
      </c>
      <c r="H27" s="1063">
        <v>0</v>
      </c>
      <c r="I27" s="1063">
        <v>0</v>
      </c>
      <c r="J27" s="1063">
        <v>5819</v>
      </c>
      <c r="K27" s="1063">
        <v>842930.60800000001</v>
      </c>
      <c r="L27" s="1063">
        <v>0</v>
      </c>
      <c r="M27" s="1063">
        <v>0</v>
      </c>
      <c r="N27" s="1063">
        <v>0</v>
      </c>
      <c r="O27" s="1063">
        <v>0</v>
      </c>
      <c r="P27" s="1063">
        <v>3</v>
      </c>
      <c r="Q27" s="1063">
        <v>350</v>
      </c>
      <c r="R27" s="1063">
        <v>0</v>
      </c>
      <c r="S27" s="1063">
        <v>0</v>
      </c>
      <c r="T27" s="1063">
        <v>0</v>
      </c>
      <c r="U27" s="1063">
        <v>0</v>
      </c>
      <c r="V27" s="1063">
        <v>0</v>
      </c>
      <c r="W27" s="1063">
        <v>0</v>
      </c>
      <c r="X27" s="1064">
        <f t="shared" si="3"/>
        <v>5822</v>
      </c>
      <c r="Y27" s="1065">
        <f t="shared" si="0"/>
        <v>0.43875812309192591</v>
      </c>
      <c r="Z27" s="756">
        <f t="shared" si="2"/>
        <v>843280.60800000001</v>
      </c>
      <c r="AA27" s="1066">
        <f t="shared" si="1"/>
        <v>8.1192680152198701E-2</v>
      </c>
    </row>
    <row r="28" spans="1:27" ht="53.25" customHeight="1" x14ac:dyDescent="0.5">
      <c r="A28" s="1067" t="s">
        <v>173</v>
      </c>
      <c r="B28" s="1063">
        <v>4381</v>
      </c>
      <c r="C28" s="1063">
        <v>266471.46899999998</v>
      </c>
      <c r="D28" s="1063">
        <v>112243</v>
      </c>
      <c r="E28" s="1063">
        <v>17706770.392000001</v>
      </c>
      <c r="F28" s="1063">
        <v>1811</v>
      </c>
      <c r="G28" s="1063">
        <v>599151</v>
      </c>
      <c r="H28" s="1063">
        <v>0</v>
      </c>
      <c r="I28" s="1063">
        <v>0</v>
      </c>
      <c r="J28" s="1063">
        <v>118435</v>
      </c>
      <c r="K28" s="1063">
        <v>18572392.861000001</v>
      </c>
      <c r="L28" s="1063">
        <v>13230</v>
      </c>
      <c r="M28" s="1063">
        <v>259918.96599999999</v>
      </c>
      <c r="N28" s="1063">
        <v>0</v>
      </c>
      <c r="O28" s="1063">
        <v>90774070.943000004</v>
      </c>
      <c r="P28" s="1063">
        <v>34</v>
      </c>
      <c r="Q28" s="1063">
        <v>5609.6030000000001</v>
      </c>
      <c r="R28" s="1063">
        <v>0</v>
      </c>
      <c r="S28" s="1063">
        <v>0</v>
      </c>
      <c r="T28" s="1063">
        <v>2</v>
      </c>
      <c r="U28" s="1063">
        <v>266.18315000000001</v>
      </c>
      <c r="V28" s="1063">
        <v>20351</v>
      </c>
      <c r="W28" s="1063">
        <v>9440100</v>
      </c>
      <c r="X28" s="1064">
        <f t="shared" si="3"/>
        <v>152052</v>
      </c>
      <c r="Y28" s="1065">
        <f t="shared" si="0"/>
        <v>11.458957425691089</v>
      </c>
      <c r="Z28" s="756">
        <f t="shared" si="2"/>
        <v>119052358.55615</v>
      </c>
      <c r="AA28" s="1066">
        <f t="shared" si="1"/>
        <v>11.462590243287515</v>
      </c>
    </row>
    <row r="29" spans="1:27" ht="53.25" customHeight="1" x14ac:dyDescent="0.5">
      <c r="A29" s="1067" t="s">
        <v>174</v>
      </c>
      <c r="B29" s="1063">
        <v>57</v>
      </c>
      <c r="C29" s="1063">
        <v>20133.326000000001</v>
      </c>
      <c r="D29" s="1063">
        <v>410</v>
      </c>
      <c r="E29" s="1063">
        <v>152335.26699999999</v>
      </c>
      <c r="F29" s="1063">
        <v>13</v>
      </c>
      <c r="G29" s="1063">
        <v>12300</v>
      </c>
      <c r="H29" s="1063">
        <v>0</v>
      </c>
      <c r="I29" s="1063">
        <v>0</v>
      </c>
      <c r="J29" s="1063">
        <v>480</v>
      </c>
      <c r="K29" s="1063">
        <v>184768.59299999999</v>
      </c>
      <c r="L29" s="1063">
        <v>5</v>
      </c>
      <c r="M29" s="1063">
        <v>291.053</v>
      </c>
      <c r="N29" s="1063">
        <v>977</v>
      </c>
      <c r="O29" s="1063">
        <v>57500012.317000002</v>
      </c>
      <c r="P29" s="1063">
        <v>5</v>
      </c>
      <c r="Q29" s="1063">
        <v>2486.125</v>
      </c>
      <c r="R29" s="1063">
        <v>0</v>
      </c>
      <c r="S29" s="1063">
        <v>0</v>
      </c>
      <c r="T29" s="1063">
        <v>0</v>
      </c>
      <c r="U29" s="1063">
        <v>0</v>
      </c>
      <c r="V29" s="1063">
        <v>87</v>
      </c>
      <c r="W29" s="1063">
        <v>108500</v>
      </c>
      <c r="X29" s="1064">
        <f t="shared" si="3"/>
        <v>1554</v>
      </c>
      <c r="Y29" s="1065">
        <f t="shared" si="0"/>
        <v>0.11711269723202558</v>
      </c>
      <c r="Z29" s="756">
        <f t="shared" si="2"/>
        <v>57796058.088</v>
      </c>
      <c r="AA29" s="1066">
        <f t="shared" si="1"/>
        <v>5.5647157231876978</v>
      </c>
    </row>
    <row r="30" spans="1:27" ht="53.25" customHeight="1" x14ac:dyDescent="0.5">
      <c r="A30" s="1071" t="s">
        <v>691</v>
      </c>
      <c r="B30" s="1063">
        <v>1651</v>
      </c>
      <c r="C30" s="1063">
        <v>513581.71299999999</v>
      </c>
      <c r="D30" s="1063">
        <v>1703</v>
      </c>
      <c r="E30" s="1063">
        <v>368269.96799999999</v>
      </c>
      <c r="F30" s="1063">
        <v>46</v>
      </c>
      <c r="G30" s="1063">
        <v>12294.722</v>
      </c>
      <c r="H30" s="1063">
        <v>13</v>
      </c>
      <c r="I30" s="1063">
        <v>6260</v>
      </c>
      <c r="J30" s="1063">
        <v>3413</v>
      </c>
      <c r="K30" s="1063">
        <v>900406.40299999993</v>
      </c>
      <c r="L30" s="1063">
        <v>0</v>
      </c>
      <c r="M30" s="1063">
        <v>0</v>
      </c>
      <c r="N30" s="1063">
        <v>4</v>
      </c>
      <c r="O30" s="1063">
        <v>1087838.7960000001</v>
      </c>
      <c r="P30" s="1063">
        <v>2</v>
      </c>
      <c r="Q30" s="1063">
        <v>511.13099999999997</v>
      </c>
      <c r="R30" s="1063">
        <v>0</v>
      </c>
      <c r="S30" s="1063">
        <v>0</v>
      </c>
      <c r="T30" s="1063">
        <v>0</v>
      </c>
      <c r="U30" s="1063">
        <v>0</v>
      </c>
      <c r="V30" s="1063">
        <v>2723</v>
      </c>
      <c r="W30" s="1063">
        <v>1387900</v>
      </c>
      <c r="X30" s="1064">
        <f t="shared" si="3"/>
        <v>6142</v>
      </c>
      <c r="Y30" s="1065">
        <f t="shared" si="0"/>
        <v>0.46287399382181538</v>
      </c>
      <c r="Z30" s="756">
        <f t="shared" si="2"/>
        <v>3376656.33</v>
      </c>
      <c r="AA30" s="1066">
        <f t="shared" si="1"/>
        <v>0.32511097111056436</v>
      </c>
    </row>
    <row r="31" spans="1:27" ht="53.25" customHeight="1" x14ac:dyDescent="0.5">
      <c r="A31" s="1072" t="s">
        <v>255</v>
      </c>
      <c r="B31" s="1073">
        <f t="shared" ref="B31:X31" si="4">SUM(B9:B30)</f>
        <v>53572</v>
      </c>
      <c r="C31" s="1073">
        <f t="shared" si="4"/>
        <v>13361395.705239978</v>
      </c>
      <c r="D31" s="1073">
        <f t="shared" si="4"/>
        <v>553986</v>
      </c>
      <c r="E31" s="1073">
        <f t="shared" si="4"/>
        <v>125322642.76471989</v>
      </c>
      <c r="F31" s="1073">
        <f t="shared" si="4"/>
        <v>144742</v>
      </c>
      <c r="G31" s="1073">
        <f t="shared" si="4"/>
        <v>61663591.507809997</v>
      </c>
      <c r="H31" s="1073">
        <f t="shared" si="4"/>
        <v>7038</v>
      </c>
      <c r="I31" s="1073">
        <f t="shared" si="4"/>
        <v>1133517.8782000002</v>
      </c>
      <c r="J31" s="1073">
        <f t="shared" si="4"/>
        <v>759338</v>
      </c>
      <c r="K31" s="1073">
        <f t="shared" si="4"/>
        <v>201481147.85596988</v>
      </c>
      <c r="L31" s="1073">
        <f t="shared" si="4"/>
        <v>48686</v>
      </c>
      <c r="M31" s="1073">
        <f t="shared" si="4"/>
        <v>3878021.7569999993</v>
      </c>
      <c r="N31" s="1073">
        <f t="shared" si="4"/>
        <v>340590</v>
      </c>
      <c r="O31" s="1073">
        <f t="shared" si="4"/>
        <v>746741916.0453136</v>
      </c>
      <c r="P31" s="1073">
        <f t="shared" si="4"/>
        <v>101</v>
      </c>
      <c r="Q31" s="1073">
        <f t="shared" si="4"/>
        <v>17820.203000000001</v>
      </c>
      <c r="R31" s="1073">
        <f t="shared" si="4"/>
        <v>0</v>
      </c>
      <c r="S31" s="1073">
        <f t="shared" si="4"/>
        <v>0</v>
      </c>
      <c r="T31" s="1073">
        <f t="shared" si="4"/>
        <v>5</v>
      </c>
      <c r="U31" s="1073">
        <f t="shared" si="4"/>
        <v>541.18315000000007</v>
      </c>
      <c r="V31" s="1073">
        <f t="shared" si="4"/>
        <v>178207</v>
      </c>
      <c r="W31" s="1073">
        <f t="shared" si="4"/>
        <v>86497096.244000003</v>
      </c>
      <c r="X31" s="1074">
        <f t="shared" si="4"/>
        <v>1326927</v>
      </c>
      <c r="Y31" s="1075">
        <f t="shared" si="0"/>
        <v>100</v>
      </c>
      <c r="Z31" s="1076">
        <f>SUM(Z9:Z30)</f>
        <v>1038616543.2884332</v>
      </c>
      <c r="AA31" s="1077">
        <f t="shared" si="1"/>
        <v>100</v>
      </c>
    </row>
    <row r="32" spans="1:27" ht="50.25" customHeight="1" x14ac:dyDescent="0.5">
      <c r="A32" s="1078"/>
      <c r="B32" s="1079"/>
      <c r="C32" s="1079"/>
      <c r="D32" s="1079"/>
      <c r="E32" s="1079"/>
      <c r="F32" s="1079"/>
      <c r="G32" s="1079"/>
      <c r="H32" s="1079"/>
      <c r="I32" s="1079"/>
      <c r="J32" s="1079"/>
      <c r="K32" s="1079"/>
      <c r="L32" s="1079"/>
      <c r="M32" s="1079"/>
      <c r="N32" s="1079"/>
      <c r="O32" s="1079"/>
      <c r="P32" s="1079"/>
      <c r="Q32" s="1079"/>
      <c r="R32" s="1079"/>
      <c r="S32" s="1079"/>
      <c r="T32" s="1079"/>
      <c r="U32" s="1079"/>
      <c r="V32" s="1079"/>
      <c r="W32" s="1079"/>
      <c r="X32" s="1079"/>
      <c r="Y32" s="1080"/>
      <c r="Z32" s="1081"/>
      <c r="AA32" s="1082"/>
    </row>
    <row r="33" spans="1:27" s="1061" customFormat="1" x14ac:dyDescent="0.25">
      <c r="A33" s="1053" t="s">
        <v>986</v>
      </c>
      <c r="Z33" s="1083"/>
    </row>
    <row r="34" spans="1:27" s="1061" customFormat="1" x14ac:dyDescent="0.25">
      <c r="A34" s="1059" t="s">
        <v>987</v>
      </c>
      <c r="Z34" s="1083"/>
    </row>
    <row r="35" spans="1:27" x14ac:dyDescent="0.5">
      <c r="A35" s="1060"/>
      <c r="X35" s="1620" t="s">
        <v>439</v>
      </c>
      <c r="Y35" s="1620"/>
      <c r="Z35" s="1620"/>
      <c r="AA35" s="1620"/>
    </row>
    <row r="36" spans="1:27" ht="50.25" customHeight="1" x14ac:dyDescent="0.5">
      <c r="A36" s="1599" t="s">
        <v>265</v>
      </c>
      <c r="B36" s="1621" t="s">
        <v>586</v>
      </c>
      <c r="C36" s="1603"/>
      <c r="D36" s="1603"/>
      <c r="E36" s="1603"/>
      <c r="F36" s="1603"/>
      <c r="G36" s="1603"/>
      <c r="H36" s="1603"/>
      <c r="I36" s="1603"/>
      <c r="J36" s="1603"/>
      <c r="K36" s="1603"/>
      <c r="L36" s="1603"/>
      <c r="M36" s="1603"/>
      <c r="N36" s="1603"/>
      <c r="O36" s="1604"/>
      <c r="P36" s="1605" t="s">
        <v>593</v>
      </c>
      <c r="Q36" s="1606"/>
      <c r="R36" s="1605" t="s">
        <v>499</v>
      </c>
      <c r="S36" s="1606"/>
      <c r="T36" s="1605" t="s">
        <v>500</v>
      </c>
      <c r="U36" s="1606"/>
      <c r="V36" s="1605" t="s">
        <v>443</v>
      </c>
      <c r="W36" s="1606"/>
      <c r="X36" s="1613" t="s">
        <v>592</v>
      </c>
      <c r="Y36" s="1614"/>
      <c r="Z36" s="1614"/>
      <c r="AA36" s="1615"/>
    </row>
    <row r="37" spans="1:27" ht="50.25" customHeight="1" x14ac:dyDescent="0.5">
      <c r="A37" s="1600"/>
      <c r="B37" s="1609" t="s">
        <v>188</v>
      </c>
      <c r="C37" s="1586"/>
      <c r="D37" s="1586"/>
      <c r="E37" s="1586"/>
      <c r="F37" s="1586"/>
      <c r="G37" s="1586"/>
      <c r="H37" s="1586"/>
      <c r="I37" s="1586"/>
      <c r="J37" s="1586"/>
      <c r="K37" s="1587"/>
      <c r="L37" s="1588" t="s">
        <v>193</v>
      </c>
      <c r="M37" s="1589"/>
      <c r="N37" s="1588" t="s">
        <v>194</v>
      </c>
      <c r="O37" s="1589"/>
      <c r="P37" s="1607"/>
      <c r="Q37" s="1608"/>
      <c r="R37" s="1607"/>
      <c r="S37" s="1608"/>
      <c r="T37" s="1607"/>
      <c r="U37" s="1608"/>
      <c r="V37" s="1607"/>
      <c r="W37" s="1608"/>
      <c r="X37" s="1616"/>
      <c r="Y37" s="1617"/>
      <c r="Z37" s="1617"/>
      <c r="AA37" s="1618"/>
    </row>
    <row r="38" spans="1:27" ht="50.25" customHeight="1" x14ac:dyDescent="0.5">
      <c r="A38" s="1600"/>
      <c r="B38" s="1610" t="s">
        <v>189</v>
      </c>
      <c r="C38" s="1591"/>
      <c r="D38" s="1610" t="s">
        <v>587</v>
      </c>
      <c r="E38" s="1591"/>
      <c r="F38" s="1610" t="s">
        <v>191</v>
      </c>
      <c r="G38" s="1591"/>
      <c r="H38" s="1610" t="s">
        <v>588</v>
      </c>
      <c r="I38" s="1591"/>
      <c r="J38" s="1610" t="s">
        <v>316</v>
      </c>
      <c r="K38" s="1591"/>
      <c r="L38" s="353" t="s">
        <v>256</v>
      </c>
      <c r="M38" s="353" t="s">
        <v>257</v>
      </c>
      <c r="N38" s="353" t="s">
        <v>256</v>
      </c>
      <c r="O38" s="353" t="s">
        <v>257</v>
      </c>
      <c r="P38" s="353" t="s">
        <v>256</v>
      </c>
      <c r="Q38" s="353" t="s">
        <v>257</v>
      </c>
      <c r="R38" s="353" t="s">
        <v>256</v>
      </c>
      <c r="S38" s="353" t="s">
        <v>257</v>
      </c>
      <c r="T38" s="353" t="s">
        <v>256</v>
      </c>
      <c r="U38" s="353" t="s">
        <v>257</v>
      </c>
      <c r="V38" s="353" t="s">
        <v>256</v>
      </c>
      <c r="W38" s="353" t="s">
        <v>257</v>
      </c>
      <c r="X38" s="353" t="s">
        <v>256</v>
      </c>
      <c r="Y38" s="1581" t="s">
        <v>258</v>
      </c>
      <c r="Z38" s="353" t="s">
        <v>257</v>
      </c>
      <c r="AA38" s="1581" t="s">
        <v>258</v>
      </c>
    </row>
    <row r="39" spans="1:27" ht="51.6" x14ac:dyDescent="0.5">
      <c r="A39" s="1600"/>
      <c r="B39" s="510" t="s">
        <v>648</v>
      </c>
      <c r="C39" s="510" t="s">
        <v>650</v>
      </c>
      <c r="D39" s="510" t="s">
        <v>648</v>
      </c>
      <c r="E39" s="510" t="s">
        <v>650</v>
      </c>
      <c r="F39" s="510" t="s">
        <v>648</v>
      </c>
      <c r="G39" s="510" t="s">
        <v>650</v>
      </c>
      <c r="H39" s="510" t="s">
        <v>648</v>
      </c>
      <c r="I39" s="510" t="s">
        <v>650</v>
      </c>
      <c r="J39" s="510" t="s">
        <v>648</v>
      </c>
      <c r="K39" s="510" t="s">
        <v>650</v>
      </c>
      <c r="L39" s="353" t="s">
        <v>259</v>
      </c>
      <c r="M39" s="353" t="s">
        <v>260</v>
      </c>
      <c r="N39" s="353" t="s">
        <v>259</v>
      </c>
      <c r="O39" s="353" t="s">
        <v>260</v>
      </c>
      <c r="P39" s="353" t="s">
        <v>259</v>
      </c>
      <c r="Q39" s="353" t="s">
        <v>260</v>
      </c>
      <c r="R39" s="353" t="s">
        <v>259</v>
      </c>
      <c r="S39" s="353" t="s">
        <v>260</v>
      </c>
      <c r="T39" s="353" t="s">
        <v>259</v>
      </c>
      <c r="U39" s="353" t="s">
        <v>260</v>
      </c>
      <c r="V39" s="353" t="s">
        <v>259</v>
      </c>
      <c r="W39" s="353" t="s">
        <v>260</v>
      </c>
      <c r="X39" s="353" t="s">
        <v>259</v>
      </c>
      <c r="Y39" s="1582"/>
      <c r="Z39" s="353" t="s">
        <v>260</v>
      </c>
      <c r="AA39" s="1582"/>
    </row>
    <row r="40" spans="1:27" ht="51.6" x14ac:dyDescent="0.5">
      <c r="A40" s="1601"/>
      <c r="B40" s="556" t="s">
        <v>653</v>
      </c>
      <c r="C40" s="354" t="s">
        <v>262</v>
      </c>
      <c r="D40" s="556" t="s">
        <v>653</v>
      </c>
      <c r="E40" s="354" t="s">
        <v>262</v>
      </c>
      <c r="F40" s="556" t="s">
        <v>653</v>
      </c>
      <c r="G40" s="354" t="s">
        <v>262</v>
      </c>
      <c r="H40" s="556" t="s">
        <v>653</v>
      </c>
      <c r="I40" s="354" t="s">
        <v>262</v>
      </c>
      <c r="J40" s="556" t="s">
        <v>653</v>
      </c>
      <c r="K40" s="354" t="s">
        <v>262</v>
      </c>
      <c r="L40" s="556" t="s">
        <v>653</v>
      </c>
      <c r="M40" s="354" t="s">
        <v>262</v>
      </c>
      <c r="N40" s="556" t="s">
        <v>653</v>
      </c>
      <c r="O40" s="354" t="s">
        <v>262</v>
      </c>
      <c r="P40" s="556" t="s">
        <v>653</v>
      </c>
      <c r="Q40" s="354" t="s">
        <v>262</v>
      </c>
      <c r="R40" s="556" t="s">
        <v>653</v>
      </c>
      <c r="S40" s="354" t="s">
        <v>262</v>
      </c>
      <c r="T40" s="556" t="s">
        <v>653</v>
      </c>
      <c r="U40" s="354" t="s">
        <v>262</v>
      </c>
      <c r="V40" s="556" t="s">
        <v>653</v>
      </c>
      <c r="W40" s="354" t="s">
        <v>262</v>
      </c>
      <c r="X40" s="556" t="s">
        <v>653</v>
      </c>
      <c r="Y40" s="354" t="s">
        <v>263</v>
      </c>
      <c r="Z40" s="354" t="s">
        <v>262</v>
      </c>
      <c r="AA40" s="354" t="s">
        <v>263</v>
      </c>
    </row>
    <row r="41" spans="1:27" s="1086" customFormat="1" ht="53.25" customHeight="1" x14ac:dyDescent="0.25">
      <c r="A41" s="1084" t="s">
        <v>636</v>
      </c>
      <c r="B41" s="1063">
        <v>165</v>
      </c>
      <c r="C41" s="1063">
        <v>51279.91</v>
      </c>
      <c r="D41" s="1063">
        <v>37</v>
      </c>
      <c r="E41" s="1063">
        <v>8051.2849999999999</v>
      </c>
      <c r="F41" s="1063">
        <v>13</v>
      </c>
      <c r="G41" s="1063">
        <v>12003.62</v>
      </c>
      <c r="H41" s="1063">
        <v>0</v>
      </c>
      <c r="I41" s="1063">
        <v>0</v>
      </c>
      <c r="J41" s="1063">
        <v>215</v>
      </c>
      <c r="K41" s="1063">
        <v>71334.815000000002</v>
      </c>
      <c r="L41" s="1063">
        <v>0</v>
      </c>
      <c r="M41" s="1063">
        <v>0</v>
      </c>
      <c r="N41" s="1063">
        <v>0</v>
      </c>
      <c r="O41" s="1063">
        <v>639742.30908000004</v>
      </c>
      <c r="P41" s="1063">
        <v>5</v>
      </c>
      <c r="Q41" s="1063">
        <v>552.28599999999994</v>
      </c>
      <c r="R41" s="1063">
        <v>0</v>
      </c>
      <c r="S41" s="1063">
        <v>0</v>
      </c>
      <c r="T41" s="1063">
        <v>0</v>
      </c>
      <c r="U41" s="1063">
        <v>0</v>
      </c>
      <c r="V41" s="1063">
        <v>9</v>
      </c>
      <c r="W41" s="1063">
        <v>2600</v>
      </c>
      <c r="X41" s="1064">
        <f>J41+L41+N41+P41+R41+T41+V41</f>
        <v>229</v>
      </c>
      <c r="Y41" s="1085">
        <f t="shared" ref="Y41:Y63" si="5">(X41*100)/X$63</f>
        <v>0.19549757975703663</v>
      </c>
      <c r="Z41" s="756">
        <f>K41+M41+O41+Q41+S41+U41+W41</f>
        <v>714229.41007999994</v>
      </c>
      <c r="AA41" s="1085">
        <f t="shared" ref="AA41:AA63" si="6">(Z41*100)/Z$63</f>
        <v>1.8217823326833993</v>
      </c>
    </row>
    <row r="42" spans="1:27" s="1086" customFormat="1" ht="53.25" customHeight="1" x14ac:dyDescent="0.25">
      <c r="A42" s="1070" t="s">
        <v>159</v>
      </c>
      <c r="B42" s="1063">
        <v>20727</v>
      </c>
      <c r="C42" s="1063">
        <v>4041983.1639999999</v>
      </c>
      <c r="D42" s="1063">
        <v>3224</v>
      </c>
      <c r="E42" s="1063">
        <v>1004699.089</v>
      </c>
      <c r="F42" s="1063">
        <v>1886</v>
      </c>
      <c r="G42" s="1063">
        <v>385793.48800000001</v>
      </c>
      <c r="H42" s="1063">
        <v>0</v>
      </c>
      <c r="I42" s="1063">
        <v>0</v>
      </c>
      <c r="J42" s="1063">
        <v>25837</v>
      </c>
      <c r="K42" s="1063">
        <v>5432475.7410000004</v>
      </c>
      <c r="L42" s="1063">
        <v>0</v>
      </c>
      <c r="M42" s="1063">
        <v>0</v>
      </c>
      <c r="N42" s="1063">
        <v>0</v>
      </c>
      <c r="O42" s="1063">
        <v>785486.78656000004</v>
      </c>
      <c r="P42" s="1063">
        <v>63</v>
      </c>
      <c r="Q42" s="1063">
        <v>27366.933000000001</v>
      </c>
      <c r="R42" s="1063">
        <v>277</v>
      </c>
      <c r="S42" s="1063">
        <v>544143.41971000005</v>
      </c>
      <c r="T42" s="1063">
        <v>75</v>
      </c>
      <c r="U42" s="1063">
        <v>37923.199999999997</v>
      </c>
      <c r="V42" s="1063">
        <v>1282</v>
      </c>
      <c r="W42" s="1063">
        <v>270460.31666999997</v>
      </c>
      <c r="X42" s="1064">
        <f t="shared" ref="X42:X62" si="7">J42+L42+N42+P42+R42+T42+V42</f>
        <v>27534</v>
      </c>
      <c r="Y42" s="1085">
        <f t="shared" si="5"/>
        <v>23.505809436813305</v>
      </c>
      <c r="Z42" s="756">
        <f t="shared" ref="Z42:Z62" si="8">K42+M42+O42+Q42+S42+U42+W42</f>
        <v>7097856.3969400004</v>
      </c>
      <c r="AA42" s="1085">
        <f t="shared" si="6"/>
        <v>18.104476238833097</v>
      </c>
    </row>
    <row r="43" spans="1:27" s="1086" customFormat="1" ht="53.25" customHeight="1" x14ac:dyDescent="0.25">
      <c r="A43" s="1070" t="s">
        <v>699</v>
      </c>
      <c r="B43" s="1063">
        <v>7</v>
      </c>
      <c r="C43" s="1063">
        <v>4300</v>
      </c>
      <c r="D43" s="1063">
        <v>50</v>
      </c>
      <c r="E43" s="1063">
        <v>4335</v>
      </c>
      <c r="F43" s="1063">
        <v>0</v>
      </c>
      <c r="G43" s="1063">
        <v>0</v>
      </c>
      <c r="H43" s="1063">
        <v>0</v>
      </c>
      <c r="I43" s="1063">
        <v>0</v>
      </c>
      <c r="J43" s="1063">
        <v>57</v>
      </c>
      <c r="K43" s="1063">
        <v>8635</v>
      </c>
      <c r="L43" s="1063">
        <v>0</v>
      </c>
      <c r="M43" s="1063">
        <v>0</v>
      </c>
      <c r="N43" s="1063">
        <v>0</v>
      </c>
      <c r="O43" s="1063">
        <v>0</v>
      </c>
      <c r="P43" s="1063">
        <v>0</v>
      </c>
      <c r="Q43" s="1063">
        <v>0</v>
      </c>
      <c r="R43" s="1063">
        <v>0</v>
      </c>
      <c r="S43" s="1063">
        <v>0</v>
      </c>
      <c r="T43" s="1063">
        <v>0</v>
      </c>
      <c r="U43" s="1063">
        <v>0</v>
      </c>
      <c r="V43" s="1063">
        <v>2</v>
      </c>
      <c r="W43" s="1063">
        <v>110</v>
      </c>
      <c r="X43" s="1064">
        <f t="shared" si="7"/>
        <v>59</v>
      </c>
      <c r="Y43" s="1085">
        <f t="shared" si="5"/>
        <v>5.0368372077140441E-2</v>
      </c>
      <c r="Z43" s="756">
        <f t="shared" si="8"/>
        <v>8745</v>
      </c>
      <c r="AA43" s="1085">
        <f t="shared" si="6"/>
        <v>2.2305839376639307E-2</v>
      </c>
    </row>
    <row r="44" spans="1:27" s="1086" customFormat="1" ht="53.25" customHeight="1" x14ac:dyDescent="0.25">
      <c r="A44" s="1070" t="s">
        <v>160</v>
      </c>
      <c r="B44" s="1063">
        <v>1229</v>
      </c>
      <c r="C44" s="1063">
        <v>249889</v>
      </c>
      <c r="D44" s="1063">
        <v>1130</v>
      </c>
      <c r="E44" s="1063">
        <v>211195</v>
      </c>
      <c r="F44" s="1063">
        <v>38</v>
      </c>
      <c r="G44" s="1063">
        <v>22484</v>
      </c>
      <c r="H44" s="1063">
        <v>0</v>
      </c>
      <c r="I44" s="1063">
        <v>0</v>
      </c>
      <c r="J44" s="1063">
        <v>2397</v>
      </c>
      <c r="K44" s="1063">
        <v>483568</v>
      </c>
      <c r="L44" s="1063">
        <v>0</v>
      </c>
      <c r="M44" s="1063">
        <v>0</v>
      </c>
      <c r="N44" s="1063">
        <v>0</v>
      </c>
      <c r="O44" s="1063">
        <v>533864.25350999995</v>
      </c>
      <c r="P44" s="1063">
        <v>11</v>
      </c>
      <c r="Q44" s="1063">
        <v>2547</v>
      </c>
      <c r="R44" s="1063">
        <v>7</v>
      </c>
      <c r="S44" s="1063">
        <v>11440</v>
      </c>
      <c r="T44" s="1063">
        <v>0</v>
      </c>
      <c r="U44" s="1063">
        <v>0</v>
      </c>
      <c r="V44" s="1063">
        <v>38</v>
      </c>
      <c r="W44" s="1063">
        <v>15400</v>
      </c>
      <c r="X44" s="1064">
        <f t="shared" si="7"/>
        <v>2453</v>
      </c>
      <c r="Y44" s="1085">
        <f t="shared" si="5"/>
        <v>2.0941290966987376</v>
      </c>
      <c r="Z44" s="756">
        <f t="shared" si="8"/>
        <v>1046819.25351</v>
      </c>
      <c r="AA44" s="1085">
        <f t="shared" si="6"/>
        <v>2.6701180246046339</v>
      </c>
    </row>
    <row r="45" spans="1:27" s="1086" customFormat="1" ht="53.25" customHeight="1" x14ac:dyDescent="0.25">
      <c r="A45" s="1070" t="s">
        <v>161</v>
      </c>
      <c r="B45" s="1063">
        <v>4575</v>
      </c>
      <c r="C45" s="1063">
        <v>990468</v>
      </c>
      <c r="D45" s="1063">
        <v>2097</v>
      </c>
      <c r="E45" s="1063">
        <v>509911</v>
      </c>
      <c r="F45" s="1063">
        <v>154</v>
      </c>
      <c r="G45" s="1063">
        <v>79939</v>
      </c>
      <c r="H45" s="1063">
        <v>0</v>
      </c>
      <c r="I45" s="1063">
        <v>0</v>
      </c>
      <c r="J45" s="1063">
        <v>6826</v>
      </c>
      <c r="K45" s="1063">
        <v>1580318</v>
      </c>
      <c r="L45" s="1063">
        <v>0</v>
      </c>
      <c r="M45" s="1063">
        <v>0</v>
      </c>
      <c r="N45" s="1063">
        <v>0</v>
      </c>
      <c r="O45" s="1063">
        <v>697102</v>
      </c>
      <c r="P45" s="1063">
        <v>17</v>
      </c>
      <c r="Q45" s="1063">
        <v>9867</v>
      </c>
      <c r="R45" s="1063">
        <v>2</v>
      </c>
      <c r="S45" s="1063">
        <v>2800</v>
      </c>
      <c r="T45" s="1063">
        <v>0</v>
      </c>
      <c r="U45" s="1063">
        <v>0</v>
      </c>
      <c r="V45" s="1063">
        <v>9</v>
      </c>
      <c r="W45" s="1063">
        <v>10550</v>
      </c>
      <c r="X45" s="1064">
        <f t="shared" si="7"/>
        <v>6854</v>
      </c>
      <c r="Y45" s="1085">
        <f t="shared" si="5"/>
        <v>5.8512681731647556</v>
      </c>
      <c r="Z45" s="756">
        <f t="shared" si="8"/>
        <v>2300637</v>
      </c>
      <c r="AA45" s="1085">
        <f t="shared" si="6"/>
        <v>5.8682263448774528</v>
      </c>
    </row>
    <row r="46" spans="1:27" s="1086" customFormat="1" ht="53.25" customHeight="1" x14ac:dyDescent="0.25">
      <c r="A46" s="1070" t="s">
        <v>162</v>
      </c>
      <c r="B46" s="1063">
        <v>0</v>
      </c>
      <c r="C46" s="1063">
        <v>0</v>
      </c>
      <c r="D46" s="1063">
        <v>0</v>
      </c>
      <c r="E46" s="1063">
        <v>0</v>
      </c>
      <c r="F46" s="1063">
        <v>0</v>
      </c>
      <c r="G46" s="1063">
        <v>0</v>
      </c>
      <c r="H46" s="1063">
        <v>0</v>
      </c>
      <c r="I46" s="1063">
        <v>0</v>
      </c>
      <c r="J46" s="1063">
        <v>0</v>
      </c>
      <c r="K46" s="1063">
        <v>0</v>
      </c>
      <c r="L46" s="1063">
        <v>0</v>
      </c>
      <c r="M46" s="1063">
        <v>0</v>
      </c>
      <c r="N46" s="1063">
        <v>0</v>
      </c>
      <c r="O46" s="1063">
        <v>0</v>
      </c>
      <c r="P46" s="1063">
        <v>0</v>
      </c>
      <c r="Q46" s="1063">
        <v>0</v>
      </c>
      <c r="R46" s="1063">
        <v>0</v>
      </c>
      <c r="S46" s="1063">
        <v>0</v>
      </c>
      <c r="T46" s="1063">
        <v>0</v>
      </c>
      <c r="U46" s="1063">
        <v>0</v>
      </c>
      <c r="V46" s="1063">
        <v>0</v>
      </c>
      <c r="W46" s="1063">
        <v>0</v>
      </c>
      <c r="X46" s="1064">
        <f t="shared" si="7"/>
        <v>0</v>
      </c>
      <c r="Y46" s="1085">
        <f t="shared" si="5"/>
        <v>0</v>
      </c>
      <c r="Z46" s="756">
        <f t="shared" si="8"/>
        <v>0</v>
      </c>
      <c r="AA46" s="1085">
        <f t="shared" si="6"/>
        <v>0</v>
      </c>
    </row>
    <row r="47" spans="1:27" s="1086" customFormat="1" ht="53.25" customHeight="1" x14ac:dyDescent="0.25">
      <c r="A47" s="1070" t="s">
        <v>163</v>
      </c>
      <c r="B47" s="1063">
        <v>139</v>
      </c>
      <c r="C47" s="1063">
        <v>17017.88</v>
      </c>
      <c r="D47" s="1063">
        <v>63</v>
      </c>
      <c r="E47" s="1063">
        <v>37778.730000000003</v>
      </c>
      <c r="F47" s="1063">
        <v>3</v>
      </c>
      <c r="G47" s="1063">
        <v>210</v>
      </c>
      <c r="H47" s="1063">
        <v>0</v>
      </c>
      <c r="I47" s="1063">
        <v>0</v>
      </c>
      <c r="J47" s="1063">
        <v>205</v>
      </c>
      <c r="K47" s="1063">
        <v>55006.61</v>
      </c>
      <c r="L47" s="1063">
        <v>0</v>
      </c>
      <c r="M47" s="1063">
        <v>0</v>
      </c>
      <c r="N47" s="1063">
        <v>0</v>
      </c>
      <c r="O47" s="1063">
        <v>1357012.63</v>
      </c>
      <c r="P47" s="1063">
        <v>8</v>
      </c>
      <c r="Q47" s="1063">
        <v>1841.7</v>
      </c>
      <c r="R47" s="1063">
        <v>0</v>
      </c>
      <c r="S47" s="1063">
        <v>0</v>
      </c>
      <c r="T47" s="1063">
        <v>0</v>
      </c>
      <c r="U47" s="1063">
        <v>0</v>
      </c>
      <c r="V47" s="1063">
        <v>0</v>
      </c>
      <c r="W47" s="1063">
        <v>0</v>
      </c>
      <c r="X47" s="1064">
        <f t="shared" si="7"/>
        <v>213</v>
      </c>
      <c r="Y47" s="1085">
        <f t="shared" si="5"/>
        <v>0.18183836021069347</v>
      </c>
      <c r="Z47" s="756">
        <f t="shared" si="8"/>
        <v>1413860.94</v>
      </c>
      <c r="AA47" s="1085">
        <f t="shared" si="6"/>
        <v>3.6063299060656679</v>
      </c>
    </row>
    <row r="48" spans="1:27" s="1086" customFormat="1" ht="53.25" customHeight="1" x14ac:dyDescent="0.25">
      <c r="A48" s="1070" t="s">
        <v>164</v>
      </c>
      <c r="B48" s="1063">
        <v>1514</v>
      </c>
      <c r="C48" s="1063">
        <v>635598.48400000005</v>
      </c>
      <c r="D48" s="1063">
        <v>3887</v>
      </c>
      <c r="E48" s="1063">
        <v>665407.35600000003</v>
      </c>
      <c r="F48" s="1063">
        <v>211</v>
      </c>
      <c r="G48" s="1063">
        <v>213840.08900000001</v>
      </c>
      <c r="H48" s="1063">
        <v>0</v>
      </c>
      <c r="I48" s="1063">
        <v>0</v>
      </c>
      <c r="J48" s="1063">
        <v>5612</v>
      </c>
      <c r="K48" s="1063">
        <v>1514845.929</v>
      </c>
      <c r="L48" s="1063">
        <v>62</v>
      </c>
      <c r="M48" s="1063">
        <v>6901.04</v>
      </c>
      <c r="N48" s="1063">
        <v>1292</v>
      </c>
      <c r="O48" s="1063">
        <v>1271160.4033310001</v>
      </c>
      <c r="P48" s="1063">
        <v>35</v>
      </c>
      <c r="Q48" s="1063">
        <v>9225.59</v>
      </c>
      <c r="R48" s="1063">
        <v>49</v>
      </c>
      <c r="S48" s="1063">
        <v>49714.5</v>
      </c>
      <c r="T48" s="1063">
        <v>0</v>
      </c>
      <c r="U48" s="1063">
        <v>0</v>
      </c>
      <c r="V48" s="1063">
        <v>65</v>
      </c>
      <c r="W48" s="1063">
        <v>72550</v>
      </c>
      <c r="X48" s="1064">
        <f t="shared" si="7"/>
        <v>7115</v>
      </c>
      <c r="Y48" s="1085">
        <f t="shared" si="5"/>
        <v>6.074084192014479</v>
      </c>
      <c r="Z48" s="756">
        <f t="shared" si="8"/>
        <v>2924397.4623309998</v>
      </c>
      <c r="AA48" s="1085">
        <f t="shared" si="6"/>
        <v>7.4592498648607073</v>
      </c>
    </row>
    <row r="49" spans="1:27" s="1086" customFormat="1" ht="53.25" customHeight="1" x14ac:dyDescent="0.25">
      <c r="A49" s="1070" t="s">
        <v>165</v>
      </c>
      <c r="B49" s="1063">
        <v>164</v>
      </c>
      <c r="C49" s="1063">
        <v>37225</v>
      </c>
      <c r="D49" s="1063">
        <v>150</v>
      </c>
      <c r="E49" s="1063">
        <v>42387.86</v>
      </c>
      <c r="F49" s="1063">
        <v>0</v>
      </c>
      <c r="G49" s="1063">
        <v>0</v>
      </c>
      <c r="H49" s="1063">
        <v>20</v>
      </c>
      <c r="I49" s="1063">
        <v>2140.58</v>
      </c>
      <c r="J49" s="1063">
        <v>334</v>
      </c>
      <c r="K49" s="1063">
        <v>81753.440000000002</v>
      </c>
      <c r="L49" s="1063">
        <v>0</v>
      </c>
      <c r="M49" s="1063">
        <v>0</v>
      </c>
      <c r="N49" s="1063">
        <v>0</v>
      </c>
      <c r="O49" s="1063">
        <v>927245.39</v>
      </c>
      <c r="P49" s="1063">
        <v>0</v>
      </c>
      <c r="Q49" s="1063">
        <v>0</v>
      </c>
      <c r="R49" s="1063">
        <v>8</v>
      </c>
      <c r="S49" s="1063">
        <v>1800</v>
      </c>
      <c r="T49" s="1063">
        <v>0</v>
      </c>
      <c r="U49" s="1063">
        <v>0</v>
      </c>
      <c r="V49" s="1063">
        <v>3</v>
      </c>
      <c r="W49" s="1063">
        <v>2400</v>
      </c>
      <c r="X49" s="1064">
        <f t="shared" si="7"/>
        <v>345</v>
      </c>
      <c r="Y49" s="1085">
        <f t="shared" si="5"/>
        <v>0.29452692146802462</v>
      </c>
      <c r="Z49" s="756">
        <f t="shared" si="8"/>
        <v>1013198.8300000001</v>
      </c>
      <c r="AA49" s="1085">
        <f t="shared" si="6"/>
        <v>2.5843625338569325</v>
      </c>
    </row>
    <row r="50" spans="1:27" s="1086" customFormat="1" ht="53.25" customHeight="1" x14ac:dyDescent="0.25">
      <c r="A50" s="1070" t="s">
        <v>166</v>
      </c>
      <c r="B50" s="1063">
        <v>3398</v>
      </c>
      <c r="C50" s="1063">
        <v>955128.73</v>
      </c>
      <c r="D50" s="1063">
        <v>1174</v>
      </c>
      <c r="E50" s="1063">
        <v>255861.66699999999</v>
      </c>
      <c r="F50" s="1063">
        <v>163</v>
      </c>
      <c r="G50" s="1063">
        <v>103932.876</v>
      </c>
      <c r="H50" s="1063">
        <v>0</v>
      </c>
      <c r="I50" s="1063">
        <v>0</v>
      </c>
      <c r="J50" s="1063">
        <v>4735</v>
      </c>
      <c r="K50" s="1063">
        <v>1314923.2729999998</v>
      </c>
      <c r="L50" s="1063">
        <v>0</v>
      </c>
      <c r="M50" s="1063">
        <v>0</v>
      </c>
      <c r="N50" s="1063">
        <v>0</v>
      </c>
      <c r="O50" s="1063">
        <v>1032230.664</v>
      </c>
      <c r="P50" s="1063">
        <v>26</v>
      </c>
      <c r="Q50" s="1063">
        <v>8374.4079999999994</v>
      </c>
      <c r="R50" s="1063">
        <v>96</v>
      </c>
      <c r="S50" s="1063">
        <v>60485</v>
      </c>
      <c r="T50" s="1063">
        <v>40</v>
      </c>
      <c r="U50" s="1063">
        <v>9324</v>
      </c>
      <c r="V50" s="1063">
        <v>0</v>
      </c>
      <c r="W50" s="1063">
        <v>0</v>
      </c>
      <c r="X50" s="1064">
        <f t="shared" si="7"/>
        <v>4897</v>
      </c>
      <c r="Y50" s="1085">
        <f t="shared" si="5"/>
        <v>4.1805748824026567</v>
      </c>
      <c r="Z50" s="756">
        <f t="shared" si="8"/>
        <v>2425337.3449999997</v>
      </c>
      <c r="AA50" s="1085">
        <f t="shared" si="6"/>
        <v>6.1862990568021532</v>
      </c>
    </row>
    <row r="51" spans="1:27" s="1086" customFormat="1" ht="53.25" customHeight="1" x14ac:dyDescent="0.25">
      <c r="A51" s="1070" t="s">
        <v>690</v>
      </c>
      <c r="B51" s="1063">
        <v>42</v>
      </c>
      <c r="C51" s="1063">
        <v>7712.9989999999998</v>
      </c>
      <c r="D51" s="1063">
        <v>24</v>
      </c>
      <c r="E51" s="1063">
        <v>4723.3879999999999</v>
      </c>
      <c r="F51" s="1063">
        <v>1</v>
      </c>
      <c r="G51" s="1063">
        <v>1000</v>
      </c>
      <c r="H51" s="1063">
        <v>0</v>
      </c>
      <c r="I51" s="1063">
        <v>0</v>
      </c>
      <c r="J51" s="1063">
        <v>67</v>
      </c>
      <c r="K51" s="1063">
        <v>13436.387000000001</v>
      </c>
      <c r="L51" s="1063">
        <v>10</v>
      </c>
      <c r="M51" s="1063">
        <v>500</v>
      </c>
      <c r="N51" s="1063">
        <v>0</v>
      </c>
      <c r="O51" s="1063">
        <v>0</v>
      </c>
      <c r="P51" s="1063">
        <v>0</v>
      </c>
      <c r="Q51" s="1063">
        <v>0</v>
      </c>
      <c r="R51" s="1063">
        <v>0</v>
      </c>
      <c r="S51" s="1063">
        <v>0</v>
      </c>
      <c r="T51" s="1063">
        <v>0</v>
      </c>
      <c r="U51" s="1063">
        <v>0</v>
      </c>
      <c r="V51" s="1063">
        <v>0</v>
      </c>
      <c r="W51" s="1063">
        <v>0</v>
      </c>
      <c r="X51" s="1064">
        <f t="shared" si="7"/>
        <v>77</v>
      </c>
      <c r="Y51" s="1085">
        <f t="shared" si="5"/>
        <v>6.5734994066776506E-2</v>
      </c>
      <c r="Z51" s="756">
        <f t="shared" si="8"/>
        <v>13936.387000000001</v>
      </c>
      <c r="AA51" s="1085">
        <f t="shared" si="6"/>
        <v>3.5547491127808362E-2</v>
      </c>
    </row>
    <row r="52" spans="1:27" s="1086" customFormat="1" ht="53.25" customHeight="1" x14ac:dyDescent="0.25">
      <c r="A52" s="1070" t="s">
        <v>167</v>
      </c>
      <c r="B52" s="1063">
        <v>6010</v>
      </c>
      <c r="C52" s="1063">
        <v>1466000.8361800001</v>
      </c>
      <c r="D52" s="1063">
        <v>2942</v>
      </c>
      <c r="E52" s="1063">
        <v>1581440.9127200004</v>
      </c>
      <c r="F52" s="1063">
        <v>287</v>
      </c>
      <c r="G52" s="1063">
        <v>322670.66798999999</v>
      </c>
      <c r="H52" s="1063">
        <v>0</v>
      </c>
      <c r="I52" s="1063">
        <v>0</v>
      </c>
      <c r="J52" s="1063">
        <v>9239</v>
      </c>
      <c r="K52" s="1063">
        <v>3370112.4168900005</v>
      </c>
      <c r="L52" s="1063">
        <v>34</v>
      </c>
      <c r="M52" s="1063">
        <v>1810.828</v>
      </c>
      <c r="N52" s="1063">
        <v>0</v>
      </c>
      <c r="O52" s="1063">
        <v>1309305.7457099999</v>
      </c>
      <c r="P52" s="1063">
        <v>32</v>
      </c>
      <c r="Q52" s="1063">
        <v>9856.8854300000003</v>
      </c>
      <c r="R52" s="1063">
        <v>12</v>
      </c>
      <c r="S52" s="1063">
        <v>11000</v>
      </c>
      <c r="T52" s="1063">
        <v>8</v>
      </c>
      <c r="U52" s="1063">
        <v>4220</v>
      </c>
      <c r="V52" s="1063">
        <v>159</v>
      </c>
      <c r="W52" s="1063">
        <v>72600</v>
      </c>
      <c r="X52" s="1064">
        <f t="shared" si="7"/>
        <v>9484</v>
      </c>
      <c r="Y52" s="1085">
        <f t="shared" si="5"/>
        <v>8.0965023860949152</v>
      </c>
      <c r="Z52" s="756">
        <f t="shared" si="8"/>
        <v>4778905.8760300009</v>
      </c>
      <c r="AA52" s="1085">
        <f t="shared" si="6"/>
        <v>12.189537663442305</v>
      </c>
    </row>
    <row r="53" spans="1:27" s="1086" customFormat="1" ht="53.25" customHeight="1" x14ac:dyDescent="0.25">
      <c r="A53" s="1070" t="s">
        <v>168</v>
      </c>
      <c r="B53" s="1063">
        <v>5746</v>
      </c>
      <c r="C53" s="1063">
        <v>786798.05</v>
      </c>
      <c r="D53" s="1063">
        <v>2157</v>
      </c>
      <c r="E53" s="1063">
        <v>355148.92</v>
      </c>
      <c r="F53" s="1063">
        <v>5</v>
      </c>
      <c r="G53" s="1063">
        <v>6600</v>
      </c>
      <c r="H53" s="1063">
        <v>0</v>
      </c>
      <c r="I53" s="1063">
        <v>0</v>
      </c>
      <c r="J53" s="1063">
        <v>7908</v>
      </c>
      <c r="K53" s="1063">
        <v>1148546.97</v>
      </c>
      <c r="L53" s="1063">
        <v>3721</v>
      </c>
      <c r="M53" s="1063">
        <v>384078.55</v>
      </c>
      <c r="N53" s="1063">
        <v>734</v>
      </c>
      <c r="O53" s="1063">
        <v>2025976.52</v>
      </c>
      <c r="P53" s="1063">
        <v>1</v>
      </c>
      <c r="Q53" s="1063">
        <v>126.2</v>
      </c>
      <c r="R53" s="1063">
        <v>0</v>
      </c>
      <c r="S53" s="1063">
        <v>0</v>
      </c>
      <c r="T53" s="1063">
        <v>0</v>
      </c>
      <c r="U53" s="1063">
        <v>0</v>
      </c>
      <c r="V53" s="1063">
        <v>266</v>
      </c>
      <c r="W53" s="1063">
        <v>87090</v>
      </c>
      <c r="X53" s="1064">
        <f t="shared" si="7"/>
        <v>12630</v>
      </c>
      <c r="Y53" s="1085">
        <f t="shared" si="5"/>
        <v>10.78224642939464</v>
      </c>
      <c r="Z53" s="756">
        <f t="shared" si="8"/>
        <v>3645818.24</v>
      </c>
      <c r="AA53" s="1085">
        <f t="shared" si="6"/>
        <v>9.2993751924370294</v>
      </c>
    </row>
    <row r="54" spans="1:27" s="1086" customFormat="1" ht="53.25" customHeight="1" x14ac:dyDescent="0.25">
      <c r="A54" s="1070" t="s">
        <v>169</v>
      </c>
      <c r="B54" s="1063">
        <v>258</v>
      </c>
      <c r="C54" s="1063">
        <v>46494.455999999998</v>
      </c>
      <c r="D54" s="1063">
        <v>48</v>
      </c>
      <c r="E54" s="1063">
        <v>5614.7706399999997</v>
      </c>
      <c r="F54" s="1063">
        <v>11</v>
      </c>
      <c r="G54" s="1063">
        <v>5800</v>
      </c>
      <c r="H54" s="1063">
        <v>0</v>
      </c>
      <c r="I54" s="1063">
        <v>0</v>
      </c>
      <c r="J54" s="1063">
        <v>317</v>
      </c>
      <c r="K54" s="1063">
        <v>57909.226640000001</v>
      </c>
      <c r="L54" s="1063">
        <v>3</v>
      </c>
      <c r="M54" s="1063">
        <v>107.2</v>
      </c>
      <c r="N54" s="1063">
        <v>0</v>
      </c>
      <c r="O54" s="1063">
        <v>105925.996</v>
      </c>
      <c r="P54" s="1063">
        <v>0</v>
      </c>
      <c r="Q54" s="1063">
        <v>0</v>
      </c>
      <c r="R54" s="1063">
        <v>0</v>
      </c>
      <c r="S54" s="1063">
        <v>0</v>
      </c>
      <c r="T54" s="1063">
        <v>0</v>
      </c>
      <c r="U54" s="1063">
        <v>0</v>
      </c>
      <c r="V54" s="1063">
        <v>23</v>
      </c>
      <c r="W54" s="1063">
        <v>14810</v>
      </c>
      <c r="X54" s="1064">
        <f t="shared" si="7"/>
        <v>343</v>
      </c>
      <c r="Y54" s="1085">
        <f t="shared" si="5"/>
        <v>0.29281951902473174</v>
      </c>
      <c r="Z54" s="756">
        <f t="shared" si="8"/>
        <v>178752.42264</v>
      </c>
      <c r="AA54" s="1085">
        <f t="shared" si="6"/>
        <v>0.45594314780937489</v>
      </c>
    </row>
    <row r="55" spans="1:27" s="1086" customFormat="1" ht="53.25" customHeight="1" x14ac:dyDescent="0.25">
      <c r="A55" s="1070" t="s">
        <v>170</v>
      </c>
      <c r="B55" s="1063">
        <v>283</v>
      </c>
      <c r="C55" s="1063">
        <v>89982</v>
      </c>
      <c r="D55" s="1063">
        <v>763</v>
      </c>
      <c r="E55" s="1063">
        <v>178306.04800000001</v>
      </c>
      <c r="F55" s="1063">
        <v>79</v>
      </c>
      <c r="G55" s="1063">
        <v>67550</v>
      </c>
      <c r="H55" s="1063">
        <v>63</v>
      </c>
      <c r="I55" s="1063">
        <v>7602.1</v>
      </c>
      <c r="J55" s="1063">
        <v>1188</v>
      </c>
      <c r="K55" s="1063">
        <v>343440.14799999999</v>
      </c>
      <c r="L55" s="1063">
        <v>0</v>
      </c>
      <c r="M55" s="1063">
        <v>0</v>
      </c>
      <c r="N55" s="1063">
        <v>2491</v>
      </c>
      <c r="O55" s="1063">
        <v>565759.28061999998</v>
      </c>
      <c r="P55" s="1063">
        <v>32</v>
      </c>
      <c r="Q55" s="1063">
        <v>8682</v>
      </c>
      <c r="R55" s="1063">
        <v>39</v>
      </c>
      <c r="S55" s="1063">
        <v>92600</v>
      </c>
      <c r="T55" s="1063">
        <v>0</v>
      </c>
      <c r="U55" s="1063">
        <v>0</v>
      </c>
      <c r="V55" s="1063">
        <v>2</v>
      </c>
      <c r="W55" s="1063">
        <v>600</v>
      </c>
      <c r="X55" s="1064">
        <f t="shared" si="7"/>
        <v>3752</v>
      </c>
      <c r="Y55" s="1085">
        <f t="shared" si="5"/>
        <v>3.2030869836174736</v>
      </c>
      <c r="Z55" s="756">
        <f t="shared" si="8"/>
        <v>1011081.4286199999</v>
      </c>
      <c r="AA55" s="1085">
        <f t="shared" si="6"/>
        <v>2.5789616859349023</v>
      </c>
    </row>
    <row r="56" spans="1:27" s="1086" customFormat="1" ht="53.25" customHeight="1" x14ac:dyDescent="0.25">
      <c r="A56" s="1070" t="s">
        <v>171</v>
      </c>
      <c r="B56" s="1063">
        <v>27</v>
      </c>
      <c r="C56" s="1063">
        <v>2230</v>
      </c>
      <c r="D56" s="1063">
        <v>22</v>
      </c>
      <c r="E56" s="1063">
        <v>1930</v>
      </c>
      <c r="F56" s="1063">
        <v>143</v>
      </c>
      <c r="G56" s="1063">
        <v>33804</v>
      </c>
      <c r="H56" s="1063">
        <v>0</v>
      </c>
      <c r="I56" s="1063">
        <v>0</v>
      </c>
      <c r="J56" s="1063">
        <v>192</v>
      </c>
      <c r="K56" s="1063">
        <v>37964</v>
      </c>
      <c r="L56" s="1063">
        <v>17</v>
      </c>
      <c r="M56" s="1063">
        <v>516.60599999999999</v>
      </c>
      <c r="N56" s="1063">
        <v>0</v>
      </c>
      <c r="O56" s="1063">
        <v>166568.97949999999</v>
      </c>
      <c r="P56" s="1063">
        <v>0</v>
      </c>
      <c r="Q56" s="1063">
        <v>0</v>
      </c>
      <c r="R56" s="1063">
        <v>0</v>
      </c>
      <c r="S56" s="1063">
        <v>0</v>
      </c>
      <c r="T56" s="1063">
        <v>0</v>
      </c>
      <c r="U56" s="1063">
        <v>0</v>
      </c>
      <c r="V56" s="1063">
        <v>0</v>
      </c>
      <c r="W56" s="1063">
        <v>0</v>
      </c>
      <c r="X56" s="1064">
        <f t="shared" si="7"/>
        <v>209</v>
      </c>
      <c r="Y56" s="1087">
        <f t="shared" si="5"/>
        <v>0.17842355532410767</v>
      </c>
      <c r="Z56" s="756">
        <f t="shared" si="8"/>
        <v>205049.58549999999</v>
      </c>
      <c r="AA56" s="1085">
        <f t="shared" si="6"/>
        <v>0.52301922451794947</v>
      </c>
    </row>
    <row r="57" spans="1:27" s="1086" customFormat="1" ht="53.25" hidden="1" customHeight="1" x14ac:dyDescent="0.25">
      <c r="A57" s="1070" t="s">
        <v>172</v>
      </c>
      <c r="B57" s="1063"/>
      <c r="C57" s="1063"/>
      <c r="D57" s="1063"/>
      <c r="E57" s="1063"/>
      <c r="F57" s="1063"/>
      <c r="G57" s="1063"/>
      <c r="H57" s="1063"/>
      <c r="I57" s="1063"/>
      <c r="J57" s="1063"/>
      <c r="K57" s="1063"/>
      <c r="L57" s="1063"/>
      <c r="M57" s="1063"/>
      <c r="N57" s="1063"/>
      <c r="O57" s="1063"/>
      <c r="P57" s="1063"/>
      <c r="Q57" s="1063"/>
      <c r="R57" s="1063"/>
      <c r="S57" s="1063"/>
      <c r="T57" s="1063"/>
      <c r="U57" s="1063"/>
      <c r="V57" s="1063"/>
      <c r="W57" s="1063"/>
      <c r="X57" s="1064">
        <f t="shared" si="7"/>
        <v>0</v>
      </c>
      <c r="Y57" s="1085">
        <f t="shared" si="5"/>
        <v>0</v>
      </c>
      <c r="Z57" s="756">
        <f t="shared" si="8"/>
        <v>0</v>
      </c>
      <c r="AA57" s="1085">
        <f t="shared" si="6"/>
        <v>0</v>
      </c>
    </row>
    <row r="58" spans="1:27" s="1086" customFormat="1" ht="53.25" customHeight="1" x14ac:dyDescent="0.25">
      <c r="A58" s="1070" t="s">
        <v>700</v>
      </c>
      <c r="B58" s="1063">
        <v>14</v>
      </c>
      <c r="C58" s="1063">
        <v>3692.7930000000001</v>
      </c>
      <c r="D58" s="1063">
        <v>50</v>
      </c>
      <c r="E58" s="1063">
        <v>6345.817</v>
      </c>
      <c r="F58" s="1063">
        <v>0</v>
      </c>
      <c r="G58" s="1063">
        <v>0</v>
      </c>
      <c r="H58" s="1063">
        <v>0</v>
      </c>
      <c r="I58" s="1063">
        <v>0</v>
      </c>
      <c r="J58" s="1063">
        <v>64</v>
      </c>
      <c r="K58" s="1063">
        <v>10038.61</v>
      </c>
      <c r="L58" s="1063">
        <v>0</v>
      </c>
      <c r="M58" s="1063">
        <v>0</v>
      </c>
      <c r="N58" s="1063">
        <v>0</v>
      </c>
      <c r="O58" s="1063">
        <v>134626.94</v>
      </c>
      <c r="P58" s="1063">
        <v>0</v>
      </c>
      <c r="Q58" s="1063">
        <v>0</v>
      </c>
      <c r="R58" s="1063">
        <v>0</v>
      </c>
      <c r="S58" s="1063">
        <v>0</v>
      </c>
      <c r="T58" s="1063">
        <v>0</v>
      </c>
      <c r="U58" s="1063">
        <v>0</v>
      </c>
      <c r="V58" s="1063">
        <v>0</v>
      </c>
      <c r="W58" s="1063">
        <v>0</v>
      </c>
      <c r="X58" s="1064">
        <f t="shared" si="7"/>
        <v>64</v>
      </c>
      <c r="Y58" s="1085">
        <f t="shared" si="5"/>
        <v>5.4636878185372682E-2</v>
      </c>
      <c r="Z58" s="756">
        <f t="shared" si="8"/>
        <v>144665.54999999999</v>
      </c>
      <c r="AA58" s="1085">
        <f t="shared" si="6"/>
        <v>0.36899788697920893</v>
      </c>
    </row>
    <row r="59" spans="1:27" s="1086" customFormat="1" ht="53.25" customHeight="1" x14ac:dyDescent="0.25">
      <c r="A59" s="1070" t="s">
        <v>894</v>
      </c>
      <c r="B59" s="1063">
        <v>728</v>
      </c>
      <c r="C59" s="1063">
        <v>140924.09099999999</v>
      </c>
      <c r="D59" s="1063">
        <v>208</v>
      </c>
      <c r="E59" s="1063">
        <v>45594.472000000002</v>
      </c>
      <c r="F59" s="1063">
        <v>0</v>
      </c>
      <c r="G59" s="1063">
        <v>0</v>
      </c>
      <c r="H59" s="1063">
        <v>0</v>
      </c>
      <c r="I59" s="1063">
        <v>0</v>
      </c>
      <c r="J59" s="1063">
        <v>936</v>
      </c>
      <c r="K59" s="1063">
        <v>186518.56299999999</v>
      </c>
      <c r="L59" s="1063">
        <v>0</v>
      </c>
      <c r="M59" s="1063">
        <v>0</v>
      </c>
      <c r="N59" s="1063">
        <v>0</v>
      </c>
      <c r="O59" s="1063">
        <v>2064924.31</v>
      </c>
      <c r="P59" s="1063">
        <v>3</v>
      </c>
      <c r="Q59" s="1063">
        <v>500</v>
      </c>
      <c r="R59" s="1063">
        <v>0</v>
      </c>
      <c r="S59" s="1063">
        <v>0</v>
      </c>
      <c r="T59" s="1063">
        <v>0</v>
      </c>
      <c r="U59" s="1063">
        <v>0</v>
      </c>
      <c r="V59" s="1063">
        <v>67</v>
      </c>
      <c r="W59" s="1063">
        <v>32150</v>
      </c>
      <c r="X59" s="1064">
        <f t="shared" si="7"/>
        <v>1006</v>
      </c>
      <c r="Y59" s="1085">
        <f t="shared" si="5"/>
        <v>0.85882342897632691</v>
      </c>
      <c r="Z59" s="756">
        <f t="shared" si="8"/>
        <v>2284092.8730000001</v>
      </c>
      <c r="AA59" s="1085">
        <f t="shared" si="6"/>
        <v>5.826027300910761</v>
      </c>
    </row>
    <row r="60" spans="1:27" s="1086" customFormat="1" ht="53.25" customHeight="1" x14ac:dyDescent="0.25">
      <c r="A60" s="1070" t="s">
        <v>173</v>
      </c>
      <c r="B60" s="1063">
        <v>21943</v>
      </c>
      <c r="C60" s="1063">
        <v>3318135.5329999998</v>
      </c>
      <c r="D60" s="1063">
        <v>15292</v>
      </c>
      <c r="E60" s="1063">
        <v>2467747.1430000002</v>
      </c>
      <c r="F60" s="1063">
        <v>149</v>
      </c>
      <c r="G60" s="1063">
        <v>48095</v>
      </c>
      <c r="H60" s="1063">
        <v>0</v>
      </c>
      <c r="I60" s="1063">
        <v>0</v>
      </c>
      <c r="J60" s="1063">
        <v>37384</v>
      </c>
      <c r="K60" s="1063">
        <v>5833977.676</v>
      </c>
      <c r="L60" s="1063">
        <v>1037</v>
      </c>
      <c r="M60" s="1063">
        <v>19846.274000000001</v>
      </c>
      <c r="N60" s="1063">
        <v>0</v>
      </c>
      <c r="O60" s="1063">
        <v>1507910.6610000001</v>
      </c>
      <c r="P60" s="1063">
        <v>51</v>
      </c>
      <c r="Q60" s="1063">
        <v>10842.315000000001</v>
      </c>
      <c r="R60" s="1063">
        <v>0</v>
      </c>
      <c r="S60" s="1063">
        <v>0</v>
      </c>
      <c r="T60" s="1063">
        <v>252</v>
      </c>
      <c r="U60" s="1063">
        <v>141922.78409999999</v>
      </c>
      <c r="V60" s="1063">
        <v>344</v>
      </c>
      <c r="W60" s="1063">
        <v>129600</v>
      </c>
      <c r="X60" s="1064">
        <f t="shared" si="7"/>
        <v>39068</v>
      </c>
      <c r="Y60" s="1085">
        <f t="shared" si="5"/>
        <v>33.352399327283436</v>
      </c>
      <c r="Z60" s="756">
        <f t="shared" si="8"/>
        <v>7644099.7101000007</v>
      </c>
      <c r="AA60" s="1085">
        <f t="shared" si="6"/>
        <v>19.497777051172751</v>
      </c>
    </row>
    <row r="61" spans="1:27" s="1086" customFormat="1" ht="53.25" customHeight="1" x14ac:dyDescent="0.25">
      <c r="A61" s="1070" t="s">
        <v>174</v>
      </c>
      <c r="B61" s="1063">
        <v>115</v>
      </c>
      <c r="C61" s="1063">
        <v>36743.531000000003</v>
      </c>
      <c r="D61" s="1063">
        <v>116</v>
      </c>
      <c r="E61" s="1063">
        <v>50287.868999999999</v>
      </c>
      <c r="F61" s="1063">
        <v>186</v>
      </c>
      <c r="G61" s="1063">
        <v>124959.25900000001</v>
      </c>
      <c r="H61" s="1063">
        <v>0</v>
      </c>
      <c r="I61" s="1063">
        <v>0</v>
      </c>
      <c r="J61" s="1063">
        <v>417</v>
      </c>
      <c r="K61" s="1063">
        <v>211990.65899999999</v>
      </c>
      <c r="L61" s="1063">
        <v>0</v>
      </c>
      <c r="M61" s="1063">
        <v>0</v>
      </c>
      <c r="N61" s="1063">
        <v>0</v>
      </c>
      <c r="O61" s="1063">
        <v>0</v>
      </c>
      <c r="P61" s="1063">
        <v>8</v>
      </c>
      <c r="Q61" s="1063">
        <v>2092.7779999999998</v>
      </c>
      <c r="R61" s="1063">
        <v>0</v>
      </c>
      <c r="S61" s="1063">
        <v>0</v>
      </c>
      <c r="T61" s="1063">
        <v>0</v>
      </c>
      <c r="U61" s="1063">
        <v>0</v>
      </c>
      <c r="V61" s="1063">
        <v>16</v>
      </c>
      <c r="W61" s="1063">
        <v>6500</v>
      </c>
      <c r="X61" s="1064">
        <f t="shared" si="7"/>
        <v>441</v>
      </c>
      <c r="Y61" s="1085">
        <f t="shared" si="5"/>
        <v>0.37648223874608366</v>
      </c>
      <c r="Z61" s="756">
        <f t="shared" si="8"/>
        <v>220583.43699999998</v>
      </c>
      <c r="AA61" s="1085">
        <f t="shared" si="6"/>
        <v>0.5626413624778771</v>
      </c>
    </row>
    <row r="62" spans="1:27" s="1086" customFormat="1" ht="53.25" customHeight="1" x14ac:dyDescent="0.25">
      <c r="A62" s="1088" t="s">
        <v>691</v>
      </c>
      <c r="B62" s="1063">
        <v>190</v>
      </c>
      <c r="C62" s="1063">
        <v>69263.8</v>
      </c>
      <c r="D62" s="1063">
        <v>122</v>
      </c>
      <c r="E62" s="1063">
        <v>30094.976999999999</v>
      </c>
      <c r="F62" s="1063">
        <v>43</v>
      </c>
      <c r="G62" s="1063">
        <v>19508.897000000001</v>
      </c>
      <c r="H62" s="1063">
        <v>1</v>
      </c>
      <c r="I62" s="1063">
        <v>1000</v>
      </c>
      <c r="J62" s="1063">
        <v>356</v>
      </c>
      <c r="K62" s="1063">
        <v>119867.674</v>
      </c>
      <c r="L62" s="1063">
        <v>0</v>
      </c>
      <c r="M62" s="1063">
        <v>0</v>
      </c>
      <c r="N62" s="1063">
        <v>0</v>
      </c>
      <c r="O62" s="1063">
        <v>8815</v>
      </c>
      <c r="P62" s="1063">
        <v>5</v>
      </c>
      <c r="Q62" s="1063">
        <v>3230.777</v>
      </c>
      <c r="R62" s="1063">
        <v>0</v>
      </c>
      <c r="S62" s="1063">
        <v>0</v>
      </c>
      <c r="T62" s="1063">
        <v>0</v>
      </c>
      <c r="U62" s="1063">
        <v>0</v>
      </c>
      <c r="V62" s="1063">
        <v>3</v>
      </c>
      <c r="W62" s="1063">
        <v>1000</v>
      </c>
      <c r="X62" s="1064">
        <f t="shared" si="7"/>
        <v>364</v>
      </c>
      <c r="Y62" s="1085">
        <f t="shared" si="5"/>
        <v>0.31074724467930714</v>
      </c>
      <c r="Z62" s="756">
        <f t="shared" si="8"/>
        <v>132913.451</v>
      </c>
      <c r="AA62" s="1065">
        <f t="shared" si="6"/>
        <v>0.33902185122936751</v>
      </c>
    </row>
    <row r="63" spans="1:27" s="1086" customFormat="1" ht="53.25" customHeight="1" x14ac:dyDescent="0.25">
      <c r="A63" s="1072" t="s">
        <v>255</v>
      </c>
      <c r="B63" s="1073">
        <f t="shared" ref="B63:X63" si="9">SUM(B41:B62)</f>
        <v>67274</v>
      </c>
      <c r="C63" s="1073">
        <f t="shared" si="9"/>
        <v>12950868.25718</v>
      </c>
      <c r="D63" s="1073">
        <f t="shared" si="9"/>
        <v>33556</v>
      </c>
      <c r="E63" s="1073">
        <f t="shared" si="9"/>
        <v>7466861.3043600004</v>
      </c>
      <c r="F63" s="1073">
        <f t="shared" si="9"/>
        <v>3372</v>
      </c>
      <c r="G63" s="1073">
        <f t="shared" si="9"/>
        <v>1448190.8969900003</v>
      </c>
      <c r="H63" s="1073">
        <f t="shared" si="9"/>
        <v>84</v>
      </c>
      <c r="I63" s="1073">
        <f t="shared" si="9"/>
        <v>10742.68</v>
      </c>
      <c r="J63" s="1073">
        <f t="shared" si="9"/>
        <v>104286</v>
      </c>
      <c r="K63" s="1073">
        <f t="shared" si="9"/>
        <v>21876663.138529997</v>
      </c>
      <c r="L63" s="1073">
        <f t="shared" si="9"/>
        <v>4884</v>
      </c>
      <c r="M63" s="1073">
        <f t="shared" si="9"/>
        <v>413760.49800000002</v>
      </c>
      <c r="N63" s="1073">
        <f t="shared" si="9"/>
        <v>4517</v>
      </c>
      <c r="O63" s="1073">
        <f t="shared" si="9"/>
        <v>15133657.869310997</v>
      </c>
      <c r="P63" s="1073">
        <f t="shared" si="9"/>
        <v>297</v>
      </c>
      <c r="Q63" s="1073">
        <f t="shared" si="9"/>
        <v>95105.872429999989</v>
      </c>
      <c r="R63" s="1073">
        <f t="shared" si="9"/>
        <v>490</v>
      </c>
      <c r="S63" s="1073">
        <f t="shared" si="9"/>
        <v>773982.91971000005</v>
      </c>
      <c r="T63" s="1073">
        <f t="shared" si="9"/>
        <v>375</v>
      </c>
      <c r="U63" s="1073">
        <f t="shared" si="9"/>
        <v>193389.9841</v>
      </c>
      <c r="V63" s="1073">
        <f t="shared" si="9"/>
        <v>2288</v>
      </c>
      <c r="W63" s="1073">
        <f t="shared" si="9"/>
        <v>718420.31666999997</v>
      </c>
      <c r="X63" s="1074">
        <f t="shared" si="9"/>
        <v>117137</v>
      </c>
      <c r="Y63" s="1089">
        <f t="shared" si="5"/>
        <v>100</v>
      </c>
      <c r="Z63" s="1076">
        <f>SUM(Z41:Z62)</f>
        <v>39204980.598750994</v>
      </c>
      <c r="AA63" s="1089">
        <f t="shared" si="6"/>
        <v>100</v>
      </c>
    </row>
    <row r="64" spans="1:27" ht="50.25" customHeight="1" x14ac:dyDescent="0.5">
      <c r="A64" s="1078"/>
      <c r="B64" s="1090"/>
      <c r="C64" s="1090"/>
      <c r="D64" s="1090"/>
      <c r="E64" s="1090"/>
      <c r="F64" s="1090"/>
      <c r="G64" s="1090"/>
      <c r="H64" s="1090"/>
      <c r="I64" s="1090"/>
      <c r="J64" s="1090"/>
      <c r="K64" s="1090"/>
      <c r="L64" s="1090"/>
      <c r="M64" s="1090"/>
      <c r="N64" s="1090"/>
      <c r="O64" s="1090"/>
      <c r="P64" s="1090"/>
      <c r="Q64" s="1090"/>
      <c r="R64" s="1090"/>
      <c r="S64" s="1090"/>
      <c r="T64" s="1090"/>
      <c r="U64" s="1090"/>
      <c r="V64" s="1090"/>
      <c r="W64" s="1090"/>
      <c r="X64" s="1090"/>
      <c r="Y64" s="1091"/>
      <c r="Z64" s="1092"/>
      <c r="AA64" s="1093"/>
    </row>
    <row r="65" spans="1:27" x14ac:dyDescent="0.5">
      <c r="A65" s="1053" t="s">
        <v>696</v>
      </c>
    </row>
    <row r="66" spans="1:27" x14ac:dyDescent="0.5">
      <c r="A66" s="1059" t="s">
        <v>703</v>
      </c>
    </row>
    <row r="67" spans="1:27" x14ac:dyDescent="0.5">
      <c r="A67" s="1060"/>
      <c r="X67" s="1620" t="s">
        <v>439</v>
      </c>
      <c r="Y67" s="1620"/>
      <c r="Z67" s="1620"/>
      <c r="AA67" s="1620"/>
    </row>
    <row r="68" spans="1:27" ht="50.25" customHeight="1" x14ac:dyDescent="0.5">
      <c r="A68" s="1599" t="s">
        <v>265</v>
      </c>
      <c r="B68" s="1621" t="s">
        <v>586</v>
      </c>
      <c r="C68" s="1603"/>
      <c r="D68" s="1603"/>
      <c r="E68" s="1603"/>
      <c r="F68" s="1603"/>
      <c r="G68" s="1603"/>
      <c r="H68" s="1603"/>
      <c r="I68" s="1603"/>
      <c r="J68" s="1603"/>
      <c r="K68" s="1603"/>
      <c r="L68" s="1603"/>
      <c r="M68" s="1603"/>
      <c r="N68" s="1603"/>
      <c r="O68" s="1604"/>
      <c r="P68" s="1605" t="s">
        <v>593</v>
      </c>
      <c r="Q68" s="1606"/>
      <c r="R68" s="1605" t="s">
        <v>499</v>
      </c>
      <c r="S68" s="1606"/>
      <c r="T68" s="1605" t="s">
        <v>500</v>
      </c>
      <c r="U68" s="1606"/>
      <c r="V68" s="1605" t="s">
        <v>443</v>
      </c>
      <c r="W68" s="1606"/>
      <c r="X68" s="1613" t="s">
        <v>592</v>
      </c>
      <c r="Y68" s="1614"/>
      <c r="Z68" s="1614"/>
      <c r="AA68" s="1615"/>
    </row>
    <row r="69" spans="1:27" ht="50.25" customHeight="1" x14ac:dyDescent="0.5">
      <c r="A69" s="1600"/>
      <c r="B69" s="1609" t="s">
        <v>188</v>
      </c>
      <c r="C69" s="1586"/>
      <c r="D69" s="1586"/>
      <c r="E69" s="1586"/>
      <c r="F69" s="1586"/>
      <c r="G69" s="1586"/>
      <c r="H69" s="1586"/>
      <c r="I69" s="1586"/>
      <c r="J69" s="1586"/>
      <c r="K69" s="1587"/>
      <c r="L69" s="1588" t="s">
        <v>193</v>
      </c>
      <c r="M69" s="1589"/>
      <c r="N69" s="1588" t="s">
        <v>194</v>
      </c>
      <c r="O69" s="1589"/>
      <c r="P69" s="1607"/>
      <c r="Q69" s="1608"/>
      <c r="R69" s="1607"/>
      <c r="S69" s="1608"/>
      <c r="T69" s="1607"/>
      <c r="U69" s="1608"/>
      <c r="V69" s="1607"/>
      <c r="W69" s="1608"/>
      <c r="X69" s="1616"/>
      <c r="Y69" s="1617"/>
      <c r="Z69" s="1617"/>
      <c r="AA69" s="1618"/>
    </row>
    <row r="70" spans="1:27" ht="50.25" customHeight="1" x14ac:dyDescent="0.5">
      <c r="A70" s="1600"/>
      <c r="B70" s="1610" t="s">
        <v>189</v>
      </c>
      <c r="C70" s="1591"/>
      <c r="D70" s="1610" t="s">
        <v>587</v>
      </c>
      <c r="E70" s="1591"/>
      <c r="F70" s="1610" t="s">
        <v>191</v>
      </c>
      <c r="G70" s="1591"/>
      <c r="H70" s="1610" t="s">
        <v>588</v>
      </c>
      <c r="I70" s="1591"/>
      <c r="J70" s="1610" t="s">
        <v>316</v>
      </c>
      <c r="K70" s="1591"/>
      <c r="L70" s="353" t="s">
        <v>256</v>
      </c>
      <c r="M70" s="353" t="s">
        <v>257</v>
      </c>
      <c r="N70" s="353" t="s">
        <v>256</v>
      </c>
      <c r="O70" s="353" t="s">
        <v>257</v>
      </c>
      <c r="P70" s="353" t="s">
        <v>256</v>
      </c>
      <c r="Q70" s="353" t="s">
        <v>257</v>
      </c>
      <c r="R70" s="353" t="s">
        <v>256</v>
      </c>
      <c r="S70" s="353" t="s">
        <v>257</v>
      </c>
      <c r="T70" s="353" t="s">
        <v>256</v>
      </c>
      <c r="U70" s="353" t="s">
        <v>257</v>
      </c>
      <c r="V70" s="353" t="s">
        <v>256</v>
      </c>
      <c r="W70" s="353" t="s">
        <v>257</v>
      </c>
      <c r="X70" s="353" t="s">
        <v>256</v>
      </c>
      <c r="Y70" s="1581" t="s">
        <v>258</v>
      </c>
      <c r="Z70" s="353" t="s">
        <v>257</v>
      </c>
      <c r="AA70" s="1581" t="s">
        <v>258</v>
      </c>
    </row>
    <row r="71" spans="1:27" ht="51.6" x14ac:dyDescent="0.5">
      <c r="A71" s="1600"/>
      <c r="B71" s="510" t="s">
        <v>648</v>
      </c>
      <c r="C71" s="510" t="s">
        <v>650</v>
      </c>
      <c r="D71" s="510" t="s">
        <v>648</v>
      </c>
      <c r="E71" s="510" t="s">
        <v>650</v>
      </c>
      <c r="F71" s="510" t="s">
        <v>648</v>
      </c>
      <c r="G71" s="510" t="s">
        <v>650</v>
      </c>
      <c r="H71" s="510" t="s">
        <v>648</v>
      </c>
      <c r="I71" s="510" t="s">
        <v>650</v>
      </c>
      <c r="J71" s="510" t="s">
        <v>648</v>
      </c>
      <c r="K71" s="510" t="s">
        <v>650</v>
      </c>
      <c r="L71" s="353" t="s">
        <v>259</v>
      </c>
      <c r="M71" s="353" t="s">
        <v>260</v>
      </c>
      <c r="N71" s="353" t="s">
        <v>259</v>
      </c>
      <c r="O71" s="353" t="s">
        <v>260</v>
      </c>
      <c r="P71" s="353" t="s">
        <v>259</v>
      </c>
      <c r="Q71" s="353" t="s">
        <v>260</v>
      </c>
      <c r="R71" s="353" t="s">
        <v>259</v>
      </c>
      <c r="S71" s="353" t="s">
        <v>260</v>
      </c>
      <c r="T71" s="353" t="s">
        <v>259</v>
      </c>
      <c r="U71" s="353" t="s">
        <v>260</v>
      </c>
      <c r="V71" s="353" t="s">
        <v>259</v>
      </c>
      <c r="W71" s="353" t="s">
        <v>260</v>
      </c>
      <c r="X71" s="353" t="s">
        <v>259</v>
      </c>
      <c r="Y71" s="1582"/>
      <c r="Z71" s="353" t="s">
        <v>260</v>
      </c>
      <c r="AA71" s="1582"/>
    </row>
    <row r="72" spans="1:27" ht="51.6" x14ac:dyDescent="0.5">
      <c r="A72" s="1601"/>
      <c r="B72" s="556" t="s">
        <v>653</v>
      </c>
      <c r="C72" s="354" t="s">
        <v>262</v>
      </c>
      <c r="D72" s="556" t="s">
        <v>653</v>
      </c>
      <c r="E72" s="354" t="s">
        <v>262</v>
      </c>
      <c r="F72" s="556" t="s">
        <v>653</v>
      </c>
      <c r="G72" s="354" t="s">
        <v>262</v>
      </c>
      <c r="H72" s="556" t="s">
        <v>653</v>
      </c>
      <c r="I72" s="354" t="s">
        <v>262</v>
      </c>
      <c r="J72" s="556" t="s">
        <v>653</v>
      </c>
      <c r="K72" s="354" t="s">
        <v>262</v>
      </c>
      <c r="L72" s="556" t="s">
        <v>653</v>
      </c>
      <c r="M72" s="354" t="s">
        <v>262</v>
      </c>
      <c r="N72" s="556" t="s">
        <v>653</v>
      </c>
      <c r="O72" s="354" t="s">
        <v>262</v>
      </c>
      <c r="P72" s="556" t="s">
        <v>653</v>
      </c>
      <c r="Q72" s="354" t="s">
        <v>262</v>
      </c>
      <c r="R72" s="556" t="s">
        <v>653</v>
      </c>
      <c r="S72" s="354" t="s">
        <v>262</v>
      </c>
      <c r="T72" s="556" t="s">
        <v>653</v>
      </c>
      <c r="U72" s="354" t="s">
        <v>262</v>
      </c>
      <c r="V72" s="556" t="s">
        <v>653</v>
      </c>
      <c r="W72" s="354" t="s">
        <v>262</v>
      </c>
      <c r="X72" s="556" t="s">
        <v>653</v>
      </c>
      <c r="Y72" s="354" t="s">
        <v>263</v>
      </c>
      <c r="Z72" s="354" t="s">
        <v>262</v>
      </c>
      <c r="AA72" s="354" t="s">
        <v>263</v>
      </c>
    </row>
    <row r="73" spans="1:27" s="1086" customFormat="1" ht="53.25" customHeight="1" x14ac:dyDescent="0.25">
      <c r="A73" s="1094" t="s">
        <v>636</v>
      </c>
      <c r="B73" s="1063">
        <v>2110</v>
      </c>
      <c r="C73" s="1063">
        <v>1122245.0090000001</v>
      </c>
      <c r="D73" s="1063">
        <v>542</v>
      </c>
      <c r="E73" s="1063">
        <v>174775.948</v>
      </c>
      <c r="F73" s="1063">
        <v>8</v>
      </c>
      <c r="G73" s="1063">
        <v>19828</v>
      </c>
      <c r="H73" s="1063">
        <v>0</v>
      </c>
      <c r="I73" s="1063">
        <v>0</v>
      </c>
      <c r="J73" s="1063">
        <v>2660</v>
      </c>
      <c r="K73" s="1063">
        <v>1316848.9569999999</v>
      </c>
      <c r="L73" s="1063">
        <v>0</v>
      </c>
      <c r="M73" s="1063">
        <v>0</v>
      </c>
      <c r="N73" s="1063">
        <v>0</v>
      </c>
      <c r="O73" s="1063">
        <v>2343578.4180000001</v>
      </c>
      <c r="P73" s="1063">
        <v>70</v>
      </c>
      <c r="Q73" s="1063">
        <v>25103.824000000001</v>
      </c>
      <c r="R73" s="1063">
        <v>0</v>
      </c>
      <c r="S73" s="1063">
        <v>0</v>
      </c>
      <c r="T73" s="1063">
        <v>0</v>
      </c>
      <c r="U73" s="1063">
        <v>0</v>
      </c>
      <c r="V73" s="1063">
        <v>0</v>
      </c>
      <c r="W73" s="1063">
        <v>0</v>
      </c>
      <c r="X73" s="1064">
        <f>J73+L73+N73+P73+R73+T73+V73</f>
        <v>2730</v>
      </c>
      <c r="Y73" s="1085">
        <f t="shared" ref="Y73:Y95" si="10">(X73*100)/X$95</f>
        <v>0.33167979413983767</v>
      </c>
      <c r="Z73" s="756">
        <f>K73+M73+O73+Q73+S73+U73+W73</f>
        <v>3685531.199</v>
      </c>
      <c r="AA73" s="1085">
        <f t="shared" ref="AA73:AA95" si="11">(Z73*100)/Z$95</f>
        <v>0.75234920836303854</v>
      </c>
    </row>
    <row r="74" spans="1:27" s="1086" customFormat="1" ht="53.25" customHeight="1" x14ac:dyDescent="0.25">
      <c r="A74" s="1095" t="s">
        <v>159</v>
      </c>
      <c r="B74" s="1063">
        <v>86598</v>
      </c>
      <c r="C74" s="1063">
        <v>20747739.298</v>
      </c>
      <c r="D74" s="1063">
        <v>47059</v>
      </c>
      <c r="E74" s="1063">
        <v>15925288.088</v>
      </c>
      <c r="F74" s="1063">
        <v>15329</v>
      </c>
      <c r="G74" s="1063">
        <v>3420013.5040000002</v>
      </c>
      <c r="H74" s="1063">
        <v>0</v>
      </c>
      <c r="I74" s="1063">
        <v>0</v>
      </c>
      <c r="J74" s="1063">
        <v>148986</v>
      </c>
      <c r="K74" s="1063">
        <v>40093040.890000001</v>
      </c>
      <c r="L74" s="1063">
        <v>0</v>
      </c>
      <c r="M74" s="1063">
        <v>0</v>
      </c>
      <c r="N74" s="1063">
        <v>828</v>
      </c>
      <c r="O74" s="1063">
        <v>16690822.6097</v>
      </c>
      <c r="P74" s="1063">
        <v>1158</v>
      </c>
      <c r="Q74" s="1063">
        <v>621263.098</v>
      </c>
      <c r="R74" s="1063">
        <v>24270</v>
      </c>
      <c r="S74" s="1063">
        <v>55445119.317079999</v>
      </c>
      <c r="T74" s="1063">
        <v>2244</v>
      </c>
      <c r="U74" s="1063">
        <v>993006.26199999999</v>
      </c>
      <c r="V74" s="1063">
        <v>0</v>
      </c>
      <c r="W74" s="1063">
        <v>0</v>
      </c>
      <c r="X74" s="1064">
        <f t="shared" ref="X74:X94" si="12">J74+L74+N74+P74+R74+T74+V74</f>
        <v>177486</v>
      </c>
      <c r="Y74" s="1085">
        <f t="shared" si="10"/>
        <v>21.56356041857261</v>
      </c>
      <c r="Z74" s="756">
        <f t="shared" ref="Z74:Z94" si="13">K74+M74+O74+Q74+S74+U74+W74</f>
        <v>113843252.17677999</v>
      </c>
      <c r="AA74" s="1085">
        <f t="shared" si="11"/>
        <v>23.239494126630557</v>
      </c>
    </row>
    <row r="75" spans="1:27" s="1086" customFormat="1" ht="53.25" customHeight="1" x14ac:dyDescent="0.25">
      <c r="A75" s="1095" t="s">
        <v>699</v>
      </c>
      <c r="B75" s="1063">
        <v>50</v>
      </c>
      <c r="C75" s="1063">
        <v>3250</v>
      </c>
      <c r="D75" s="1063">
        <v>1409</v>
      </c>
      <c r="E75" s="1063">
        <v>102252.254</v>
      </c>
      <c r="F75" s="1063">
        <v>0</v>
      </c>
      <c r="G75" s="1063">
        <v>0</v>
      </c>
      <c r="H75" s="1063">
        <v>0</v>
      </c>
      <c r="I75" s="1063">
        <v>0</v>
      </c>
      <c r="J75" s="1063">
        <v>1459</v>
      </c>
      <c r="K75" s="1063">
        <v>105502.254</v>
      </c>
      <c r="L75" s="1063">
        <v>0</v>
      </c>
      <c r="M75" s="1063">
        <v>0</v>
      </c>
      <c r="N75" s="1063">
        <v>0</v>
      </c>
      <c r="O75" s="1063">
        <v>0</v>
      </c>
      <c r="P75" s="1063">
        <v>30</v>
      </c>
      <c r="Q75" s="1063">
        <v>4179</v>
      </c>
      <c r="R75" s="1063">
        <v>0</v>
      </c>
      <c r="S75" s="1063">
        <v>0</v>
      </c>
      <c r="T75" s="1063">
        <v>0</v>
      </c>
      <c r="U75" s="1063">
        <v>0</v>
      </c>
      <c r="V75" s="1063">
        <v>0</v>
      </c>
      <c r="W75" s="1063">
        <v>0</v>
      </c>
      <c r="X75" s="1064">
        <f t="shared" si="12"/>
        <v>1489</v>
      </c>
      <c r="Y75" s="1085">
        <f t="shared" si="10"/>
        <v>0.18090520640081256</v>
      </c>
      <c r="Z75" s="756">
        <f t="shared" si="13"/>
        <v>109681.254</v>
      </c>
      <c r="AA75" s="1085">
        <f t="shared" si="11"/>
        <v>2.2389880905513766E-2</v>
      </c>
    </row>
    <row r="76" spans="1:27" s="1086" customFormat="1" ht="53.25" customHeight="1" x14ac:dyDescent="0.25">
      <c r="A76" s="1095" t="s">
        <v>160</v>
      </c>
      <c r="B76" s="1063">
        <v>7737</v>
      </c>
      <c r="C76" s="1063">
        <v>2100060</v>
      </c>
      <c r="D76" s="1063">
        <v>16147</v>
      </c>
      <c r="E76" s="1063">
        <v>3476626</v>
      </c>
      <c r="F76" s="1063">
        <v>11</v>
      </c>
      <c r="G76" s="1063">
        <v>1100</v>
      </c>
      <c r="H76" s="1063">
        <v>0</v>
      </c>
      <c r="I76" s="1063">
        <v>0</v>
      </c>
      <c r="J76" s="1063">
        <v>23895</v>
      </c>
      <c r="K76" s="1063">
        <v>5577786</v>
      </c>
      <c r="L76" s="1063">
        <v>0</v>
      </c>
      <c r="M76" s="1063">
        <v>0</v>
      </c>
      <c r="N76" s="1063">
        <v>9</v>
      </c>
      <c r="O76" s="1063">
        <v>26702869.04053</v>
      </c>
      <c r="P76" s="1063">
        <v>171</v>
      </c>
      <c r="Q76" s="1063">
        <v>80392</v>
      </c>
      <c r="R76" s="1063">
        <v>636</v>
      </c>
      <c r="S76" s="1063">
        <v>1428438</v>
      </c>
      <c r="T76" s="1063">
        <v>0</v>
      </c>
      <c r="U76" s="1063">
        <v>0</v>
      </c>
      <c r="V76" s="1063">
        <v>0</v>
      </c>
      <c r="W76" s="1063">
        <v>0</v>
      </c>
      <c r="X76" s="1064">
        <f t="shared" si="12"/>
        <v>24711</v>
      </c>
      <c r="Y76" s="1085">
        <f t="shared" si="10"/>
        <v>3.002248861900926</v>
      </c>
      <c r="Z76" s="756">
        <f t="shared" si="13"/>
        <v>33789485.040529996</v>
      </c>
      <c r="AA76" s="1085">
        <f t="shared" si="11"/>
        <v>6.8976467566290367</v>
      </c>
    </row>
    <row r="77" spans="1:27" s="1086" customFormat="1" ht="53.25" customHeight="1" x14ac:dyDescent="0.25">
      <c r="A77" s="1095" t="s">
        <v>161</v>
      </c>
      <c r="B77" s="1063">
        <v>9505</v>
      </c>
      <c r="C77" s="1063">
        <v>4653238</v>
      </c>
      <c r="D77" s="1063">
        <v>15373</v>
      </c>
      <c r="E77" s="1063">
        <v>3665631</v>
      </c>
      <c r="F77" s="1063">
        <v>82</v>
      </c>
      <c r="G77" s="1063">
        <v>102234</v>
      </c>
      <c r="H77" s="1063">
        <v>0</v>
      </c>
      <c r="I77" s="1063">
        <v>0</v>
      </c>
      <c r="J77" s="1063">
        <v>24960</v>
      </c>
      <c r="K77" s="1063">
        <v>8421103</v>
      </c>
      <c r="L77" s="1063">
        <v>0</v>
      </c>
      <c r="M77" s="1063">
        <v>0</v>
      </c>
      <c r="N77" s="1063">
        <v>0</v>
      </c>
      <c r="O77" s="1063">
        <v>6995869</v>
      </c>
      <c r="P77" s="1063">
        <v>219</v>
      </c>
      <c r="Q77" s="1063">
        <v>99793</v>
      </c>
      <c r="R77" s="1063">
        <v>217</v>
      </c>
      <c r="S77" s="1063">
        <v>460790</v>
      </c>
      <c r="T77" s="1063">
        <v>0</v>
      </c>
      <c r="U77" s="1063">
        <v>0</v>
      </c>
      <c r="V77" s="1063">
        <v>0</v>
      </c>
      <c r="W77" s="1063">
        <v>0</v>
      </c>
      <c r="X77" s="1064">
        <f t="shared" si="12"/>
        <v>25396</v>
      </c>
      <c r="Y77" s="1085">
        <f t="shared" si="10"/>
        <v>3.085472546511105</v>
      </c>
      <c r="Z77" s="756">
        <f t="shared" si="13"/>
        <v>15977555</v>
      </c>
      <c r="AA77" s="1085">
        <f t="shared" si="11"/>
        <v>3.2615924833545029</v>
      </c>
    </row>
    <row r="78" spans="1:27" s="1086" customFormat="1" ht="53.25" customHeight="1" x14ac:dyDescent="0.25">
      <c r="A78" s="1095" t="s">
        <v>162</v>
      </c>
      <c r="B78" s="1063">
        <v>0</v>
      </c>
      <c r="C78" s="1063">
        <v>0</v>
      </c>
      <c r="D78" s="1063">
        <v>5</v>
      </c>
      <c r="E78" s="1066">
        <v>1380</v>
      </c>
      <c r="F78" s="1063">
        <v>0</v>
      </c>
      <c r="G78" s="1063">
        <v>0</v>
      </c>
      <c r="H78" s="1063">
        <v>0</v>
      </c>
      <c r="I78" s="1063">
        <v>0</v>
      </c>
      <c r="J78" s="1063">
        <v>5</v>
      </c>
      <c r="K78" s="1063">
        <v>1380</v>
      </c>
      <c r="L78" s="1063">
        <v>0</v>
      </c>
      <c r="M78" s="1063">
        <v>0</v>
      </c>
      <c r="N78" s="1063">
        <v>0</v>
      </c>
      <c r="O78" s="1063">
        <v>0</v>
      </c>
      <c r="P78" s="1063">
        <v>0</v>
      </c>
      <c r="Q78" s="1063">
        <v>0</v>
      </c>
      <c r="R78" s="1063">
        <v>0</v>
      </c>
      <c r="S78" s="1063">
        <v>0</v>
      </c>
      <c r="T78" s="1063">
        <v>0</v>
      </c>
      <c r="U78" s="1063">
        <v>0</v>
      </c>
      <c r="V78" s="1063">
        <v>0</v>
      </c>
      <c r="W78" s="1063">
        <v>0</v>
      </c>
      <c r="X78" s="1064">
        <f t="shared" si="12"/>
        <v>5</v>
      </c>
      <c r="Y78" s="1085">
        <f t="shared" si="10"/>
        <v>6.0747215043926311E-4</v>
      </c>
      <c r="Z78" s="756">
        <f t="shared" si="13"/>
        <v>1380</v>
      </c>
      <c r="AA78" s="1085">
        <f t="shared" si="11"/>
        <v>2.817075345401229E-4</v>
      </c>
    </row>
    <row r="79" spans="1:27" s="1086" customFormat="1" ht="53.25" customHeight="1" x14ac:dyDescent="0.25">
      <c r="A79" s="1095" t="s">
        <v>163</v>
      </c>
      <c r="B79" s="1063">
        <v>165</v>
      </c>
      <c r="C79" s="1063">
        <v>66703.53</v>
      </c>
      <c r="D79" s="1063">
        <v>349</v>
      </c>
      <c r="E79" s="1063">
        <v>58906.77</v>
      </c>
      <c r="F79" s="1063">
        <v>0</v>
      </c>
      <c r="G79" s="1063">
        <v>0</v>
      </c>
      <c r="H79" s="1063">
        <v>0</v>
      </c>
      <c r="I79" s="1063">
        <v>0</v>
      </c>
      <c r="J79" s="1063">
        <v>514</v>
      </c>
      <c r="K79" s="1063">
        <v>125610.29999999999</v>
      </c>
      <c r="L79" s="1063">
        <v>0</v>
      </c>
      <c r="M79" s="1063">
        <v>0</v>
      </c>
      <c r="N79" s="1063">
        <v>0</v>
      </c>
      <c r="O79" s="1063">
        <v>17207105.850000001</v>
      </c>
      <c r="P79" s="1063">
        <v>164</v>
      </c>
      <c r="Q79" s="1063">
        <v>50460.54</v>
      </c>
      <c r="R79" s="1063">
        <v>0</v>
      </c>
      <c r="S79" s="1063">
        <v>0</v>
      </c>
      <c r="T79" s="1063">
        <v>0</v>
      </c>
      <c r="U79" s="1063">
        <v>0</v>
      </c>
      <c r="V79" s="1063">
        <v>0</v>
      </c>
      <c r="W79" s="1063">
        <v>0</v>
      </c>
      <c r="X79" s="1064">
        <f t="shared" si="12"/>
        <v>678</v>
      </c>
      <c r="Y79" s="1085">
        <f t="shared" si="10"/>
        <v>8.2373223599564074E-2</v>
      </c>
      <c r="Z79" s="756">
        <f t="shared" si="13"/>
        <v>17383176.690000001</v>
      </c>
      <c r="AA79" s="1085">
        <f t="shared" si="11"/>
        <v>3.548530324503794</v>
      </c>
    </row>
    <row r="80" spans="1:27" s="1086" customFormat="1" ht="53.25" customHeight="1" x14ac:dyDescent="0.25">
      <c r="A80" s="1095" t="s">
        <v>164</v>
      </c>
      <c r="B80" s="1063">
        <v>14130</v>
      </c>
      <c r="C80" s="1063">
        <v>8376237.4529999997</v>
      </c>
      <c r="D80" s="1063">
        <v>58785</v>
      </c>
      <c r="E80" s="1063">
        <v>10914304.405999999</v>
      </c>
      <c r="F80" s="1063">
        <v>1432</v>
      </c>
      <c r="G80" s="1063">
        <v>240543</v>
      </c>
      <c r="H80" s="1063">
        <v>0</v>
      </c>
      <c r="I80" s="1063">
        <v>0</v>
      </c>
      <c r="J80" s="1063">
        <v>74347</v>
      </c>
      <c r="K80" s="1063">
        <v>19531084.858999997</v>
      </c>
      <c r="L80" s="1063">
        <v>1515</v>
      </c>
      <c r="M80" s="1063">
        <v>182449.58100000001</v>
      </c>
      <c r="N80" s="1063">
        <v>24097</v>
      </c>
      <c r="O80" s="1063">
        <v>26504799.605778001</v>
      </c>
      <c r="P80" s="1063">
        <v>987</v>
      </c>
      <c r="Q80" s="1063">
        <v>286762.42700000003</v>
      </c>
      <c r="R80" s="1063">
        <v>4009</v>
      </c>
      <c r="S80" s="1063">
        <v>9487838.7939999998</v>
      </c>
      <c r="T80" s="1063">
        <v>0</v>
      </c>
      <c r="U80" s="1063">
        <v>0</v>
      </c>
      <c r="V80" s="1063">
        <v>8</v>
      </c>
      <c r="W80" s="1063">
        <v>5550</v>
      </c>
      <c r="X80" s="1064">
        <f t="shared" si="12"/>
        <v>104963</v>
      </c>
      <c r="Y80" s="1085">
        <f t="shared" si="10"/>
        <v>12.752419865311275</v>
      </c>
      <c r="Z80" s="756">
        <f t="shared" si="13"/>
        <v>55998485.266778</v>
      </c>
      <c r="AA80" s="1085">
        <f t="shared" si="11"/>
        <v>11.431300885859006</v>
      </c>
    </row>
    <row r="81" spans="1:27" s="1086" customFormat="1" ht="53.25" customHeight="1" x14ac:dyDescent="0.25">
      <c r="A81" s="1095" t="s">
        <v>165</v>
      </c>
      <c r="B81" s="1063">
        <v>672</v>
      </c>
      <c r="C81" s="1063">
        <v>166055.6</v>
      </c>
      <c r="D81" s="1063">
        <v>2848</v>
      </c>
      <c r="E81" s="1063">
        <v>656210.21</v>
      </c>
      <c r="F81" s="1063">
        <v>0</v>
      </c>
      <c r="G81" s="1063">
        <v>0</v>
      </c>
      <c r="H81" s="1063">
        <v>5</v>
      </c>
      <c r="I81" s="1063">
        <v>2297.9499999999998</v>
      </c>
      <c r="J81" s="1063">
        <v>3525</v>
      </c>
      <c r="K81" s="1063">
        <v>824563.75999999989</v>
      </c>
      <c r="L81" s="1063">
        <v>0</v>
      </c>
      <c r="M81" s="1063">
        <v>0</v>
      </c>
      <c r="N81" s="1063">
        <v>0</v>
      </c>
      <c r="O81" s="1063">
        <v>10997594.82</v>
      </c>
      <c r="P81" s="1063">
        <v>18</v>
      </c>
      <c r="Q81" s="1063">
        <v>2911.7</v>
      </c>
      <c r="R81" s="1063">
        <v>549</v>
      </c>
      <c r="S81" s="1063">
        <v>453800</v>
      </c>
      <c r="T81" s="1063">
        <v>0</v>
      </c>
      <c r="U81" s="1063">
        <v>0</v>
      </c>
      <c r="V81" s="1063">
        <v>0</v>
      </c>
      <c r="W81" s="1063">
        <v>0</v>
      </c>
      <c r="X81" s="1064">
        <f t="shared" si="12"/>
        <v>4092</v>
      </c>
      <c r="Y81" s="1085">
        <f t="shared" si="10"/>
        <v>0.49715520791949291</v>
      </c>
      <c r="Z81" s="756">
        <f t="shared" si="13"/>
        <v>12278870.279999999</v>
      </c>
      <c r="AA81" s="1085">
        <f t="shared" si="11"/>
        <v>2.5065581692150642</v>
      </c>
    </row>
    <row r="82" spans="1:27" s="1086" customFormat="1" ht="53.25" customHeight="1" x14ac:dyDescent="0.25">
      <c r="A82" s="1095" t="s">
        <v>166</v>
      </c>
      <c r="B82" s="1063">
        <v>119771</v>
      </c>
      <c r="C82" s="1063">
        <v>36070536.259999998</v>
      </c>
      <c r="D82" s="1063">
        <v>17257</v>
      </c>
      <c r="E82" s="1063">
        <v>3633808.4929999998</v>
      </c>
      <c r="F82" s="1063">
        <v>0</v>
      </c>
      <c r="G82" s="1063">
        <v>0</v>
      </c>
      <c r="H82" s="1063">
        <v>0</v>
      </c>
      <c r="I82" s="1063">
        <v>0</v>
      </c>
      <c r="J82" s="1063">
        <v>137028</v>
      </c>
      <c r="K82" s="1063">
        <v>39704344.752999999</v>
      </c>
      <c r="L82" s="1063">
        <v>0</v>
      </c>
      <c r="M82" s="1063">
        <v>0</v>
      </c>
      <c r="N82" s="1063">
        <v>0</v>
      </c>
      <c r="O82" s="1063">
        <v>30267652.171</v>
      </c>
      <c r="P82" s="1063">
        <v>836</v>
      </c>
      <c r="Q82" s="1063">
        <v>204556.427</v>
      </c>
      <c r="R82" s="1063">
        <v>4363</v>
      </c>
      <c r="S82" s="1063">
        <v>5307482.1069999998</v>
      </c>
      <c r="T82" s="1063">
        <v>1417</v>
      </c>
      <c r="U82" s="1063">
        <v>359794.3</v>
      </c>
      <c r="V82" s="1063">
        <v>0</v>
      </c>
      <c r="W82" s="1063">
        <v>0</v>
      </c>
      <c r="X82" s="1064">
        <f t="shared" si="12"/>
        <v>143644</v>
      </c>
      <c r="Y82" s="1085">
        <f t="shared" si="10"/>
        <v>17.4519459155395</v>
      </c>
      <c r="Z82" s="756">
        <f t="shared" si="13"/>
        <v>75843829.757999986</v>
      </c>
      <c r="AA82" s="1085">
        <f t="shared" si="11"/>
        <v>15.48244803710651</v>
      </c>
    </row>
    <row r="83" spans="1:27" s="1086" customFormat="1" ht="53.25" customHeight="1" x14ac:dyDescent="0.25">
      <c r="A83" s="1095" t="s">
        <v>690</v>
      </c>
      <c r="B83" s="1063">
        <v>86</v>
      </c>
      <c r="C83" s="1063">
        <v>21440</v>
      </c>
      <c r="D83" s="1063">
        <v>187</v>
      </c>
      <c r="E83" s="1063">
        <v>44076.555999999997</v>
      </c>
      <c r="F83" s="1063">
        <v>71</v>
      </c>
      <c r="G83" s="1063">
        <v>7350</v>
      </c>
      <c r="H83" s="1063">
        <v>0</v>
      </c>
      <c r="I83" s="1063">
        <v>0</v>
      </c>
      <c r="J83" s="1063">
        <v>344</v>
      </c>
      <c r="K83" s="1063">
        <v>72866.555999999997</v>
      </c>
      <c r="L83" s="1063">
        <v>0</v>
      </c>
      <c r="M83" s="1063">
        <v>0</v>
      </c>
      <c r="N83" s="1063">
        <v>0</v>
      </c>
      <c r="O83" s="1063">
        <v>0</v>
      </c>
      <c r="P83" s="1063">
        <v>1</v>
      </c>
      <c r="Q83" s="1063">
        <v>140</v>
      </c>
      <c r="R83" s="1063">
        <v>7</v>
      </c>
      <c r="S83" s="1063">
        <v>2250</v>
      </c>
      <c r="T83" s="1063">
        <v>0</v>
      </c>
      <c r="U83" s="1063">
        <v>0</v>
      </c>
      <c r="V83" s="1063">
        <v>6</v>
      </c>
      <c r="W83" s="1063">
        <v>9500</v>
      </c>
      <c r="X83" s="1064">
        <f t="shared" si="12"/>
        <v>358</v>
      </c>
      <c r="Y83" s="1085">
        <f t="shared" si="10"/>
        <v>4.3495005971451242E-2</v>
      </c>
      <c r="Z83" s="756">
        <f t="shared" si="13"/>
        <v>84756.555999999997</v>
      </c>
      <c r="AA83" s="1085">
        <f t="shared" si="11"/>
        <v>1.7301855381791204E-2</v>
      </c>
    </row>
    <row r="84" spans="1:27" s="1086" customFormat="1" ht="53.25" customHeight="1" x14ac:dyDescent="0.25">
      <c r="A84" s="1095" t="s">
        <v>167</v>
      </c>
      <c r="B84" s="1063">
        <v>13248</v>
      </c>
      <c r="C84" s="1063">
        <v>7865685.5278100008</v>
      </c>
      <c r="D84" s="1063">
        <v>27167</v>
      </c>
      <c r="E84" s="1063">
        <v>12622222.7152799</v>
      </c>
      <c r="F84" s="1063">
        <v>3162</v>
      </c>
      <c r="G84" s="1063">
        <v>7906395.0980000002</v>
      </c>
      <c r="H84" s="1063">
        <v>0</v>
      </c>
      <c r="I84" s="1063">
        <v>0</v>
      </c>
      <c r="J84" s="1063">
        <v>43577</v>
      </c>
      <c r="K84" s="1063">
        <v>28394303.341089901</v>
      </c>
      <c r="L84" s="1063">
        <v>56</v>
      </c>
      <c r="M84" s="1063">
        <v>3903.2979999999998</v>
      </c>
      <c r="N84" s="1063">
        <v>0</v>
      </c>
      <c r="O84" s="1063">
        <v>29431411.11507</v>
      </c>
      <c r="P84" s="1063">
        <v>278</v>
      </c>
      <c r="Q84" s="1063">
        <v>170065.68046999999</v>
      </c>
      <c r="R84" s="1063">
        <v>395</v>
      </c>
      <c r="S84" s="1063">
        <v>753506.52771000005</v>
      </c>
      <c r="T84" s="1063">
        <v>75</v>
      </c>
      <c r="U84" s="1063">
        <v>39695</v>
      </c>
      <c r="V84" s="1063">
        <v>33</v>
      </c>
      <c r="W84" s="1063">
        <v>35650</v>
      </c>
      <c r="X84" s="1064">
        <f t="shared" si="12"/>
        <v>44414</v>
      </c>
      <c r="Y84" s="1085">
        <f t="shared" si="10"/>
        <v>5.3960536179218863</v>
      </c>
      <c r="Z84" s="756">
        <f t="shared" si="13"/>
        <v>58828534.962339893</v>
      </c>
      <c r="AA84" s="1085">
        <f t="shared" si="11"/>
        <v>12.009015612208838</v>
      </c>
    </row>
    <row r="85" spans="1:27" s="1086" customFormat="1" ht="53.25" customHeight="1" x14ac:dyDescent="0.25">
      <c r="A85" s="1095" t="s">
        <v>168</v>
      </c>
      <c r="B85" s="1063">
        <v>6753</v>
      </c>
      <c r="C85" s="1063">
        <v>988443.62</v>
      </c>
      <c r="D85" s="1063">
        <v>9451</v>
      </c>
      <c r="E85" s="1063">
        <v>1815044.76</v>
      </c>
      <c r="F85" s="1063">
        <v>7</v>
      </c>
      <c r="G85" s="1063">
        <v>156563.56</v>
      </c>
      <c r="H85" s="1063">
        <v>0</v>
      </c>
      <c r="I85" s="1063">
        <v>0</v>
      </c>
      <c r="J85" s="1063">
        <v>16211</v>
      </c>
      <c r="K85" s="1063">
        <v>2960051.94</v>
      </c>
      <c r="L85" s="1063">
        <v>29252</v>
      </c>
      <c r="M85" s="1063">
        <v>3239264.19</v>
      </c>
      <c r="N85" s="1063">
        <v>136</v>
      </c>
      <c r="O85" s="1063">
        <v>1149917.33</v>
      </c>
      <c r="P85" s="1063">
        <v>21</v>
      </c>
      <c r="Q85" s="1063">
        <v>11086.55</v>
      </c>
      <c r="R85" s="1063">
        <v>23</v>
      </c>
      <c r="S85" s="1063">
        <v>16136</v>
      </c>
      <c r="T85" s="1063">
        <v>0</v>
      </c>
      <c r="U85" s="1063">
        <v>0</v>
      </c>
      <c r="V85" s="1063">
        <v>0</v>
      </c>
      <c r="W85" s="1063">
        <v>0</v>
      </c>
      <c r="X85" s="1064">
        <f t="shared" si="12"/>
        <v>45643</v>
      </c>
      <c r="Y85" s="1085">
        <f t="shared" si="10"/>
        <v>5.5453702724998575</v>
      </c>
      <c r="Z85" s="756">
        <f t="shared" si="13"/>
        <v>7376456.0099999998</v>
      </c>
      <c r="AA85" s="1085">
        <f t="shared" si="11"/>
        <v>1.5057994465367917</v>
      </c>
    </row>
    <row r="86" spans="1:27" s="1086" customFormat="1" ht="53.25" customHeight="1" x14ac:dyDescent="0.25">
      <c r="A86" s="1095" t="s">
        <v>169</v>
      </c>
      <c r="B86" s="1063">
        <v>4145</v>
      </c>
      <c r="C86" s="1063">
        <v>1423910.26425</v>
      </c>
      <c r="D86" s="1063">
        <v>495</v>
      </c>
      <c r="E86" s="1063">
        <v>114999.45573</v>
      </c>
      <c r="F86" s="1063">
        <v>136</v>
      </c>
      <c r="G86" s="1063">
        <v>90948.505000000005</v>
      </c>
      <c r="H86" s="1063">
        <v>0</v>
      </c>
      <c r="I86" s="1063">
        <v>0</v>
      </c>
      <c r="J86" s="1063">
        <v>4776</v>
      </c>
      <c r="K86" s="1063">
        <v>1629858.2249799999</v>
      </c>
      <c r="L86" s="1063">
        <v>0</v>
      </c>
      <c r="M86" s="1063">
        <v>0</v>
      </c>
      <c r="N86" s="1063">
        <v>2</v>
      </c>
      <c r="O86" s="1063">
        <v>3335.0250000000001</v>
      </c>
      <c r="P86" s="1063">
        <v>13</v>
      </c>
      <c r="Q86" s="1063">
        <v>5883.2126200000002</v>
      </c>
      <c r="R86" s="1063">
        <v>0</v>
      </c>
      <c r="S86" s="1063">
        <v>0</v>
      </c>
      <c r="T86" s="1063">
        <v>0</v>
      </c>
      <c r="U86" s="1063">
        <v>0</v>
      </c>
      <c r="V86" s="1063">
        <v>0</v>
      </c>
      <c r="W86" s="1063">
        <v>0</v>
      </c>
      <c r="X86" s="1064">
        <f t="shared" si="12"/>
        <v>4791</v>
      </c>
      <c r="Y86" s="1065">
        <f t="shared" si="10"/>
        <v>0.58207981455090196</v>
      </c>
      <c r="Z86" s="756">
        <f t="shared" si="13"/>
        <v>1639076.4625999997</v>
      </c>
      <c r="AA86" s="1065">
        <f t="shared" si="11"/>
        <v>0.33459434000129845</v>
      </c>
    </row>
    <row r="87" spans="1:27" s="1086" customFormat="1" ht="53.25" customHeight="1" x14ac:dyDescent="0.25">
      <c r="A87" s="1095" t="s">
        <v>170</v>
      </c>
      <c r="B87" s="1063">
        <v>889</v>
      </c>
      <c r="C87" s="1063">
        <v>263734</v>
      </c>
      <c r="D87" s="1063">
        <v>9044</v>
      </c>
      <c r="E87" s="1063">
        <v>1964983.4680000001</v>
      </c>
      <c r="F87" s="1063">
        <v>32</v>
      </c>
      <c r="G87" s="1063">
        <v>6500</v>
      </c>
      <c r="H87" s="1063">
        <v>306</v>
      </c>
      <c r="I87" s="1063">
        <v>70608.305999999997</v>
      </c>
      <c r="J87" s="1063">
        <v>10271</v>
      </c>
      <c r="K87" s="1063">
        <v>2305825.7740000002</v>
      </c>
      <c r="L87" s="1063">
        <v>0</v>
      </c>
      <c r="M87" s="1063">
        <v>0</v>
      </c>
      <c r="N87" s="1063">
        <v>13788</v>
      </c>
      <c r="O87" s="1063">
        <v>12104662.06271</v>
      </c>
      <c r="P87" s="1063">
        <v>1128</v>
      </c>
      <c r="Q87" s="1063">
        <v>224625.01699999999</v>
      </c>
      <c r="R87" s="1063">
        <v>1480</v>
      </c>
      <c r="S87" s="1063">
        <v>5097976.2740000002</v>
      </c>
      <c r="T87" s="1063">
        <v>0</v>
      </c>
      <c r="U87" s="1063">
        <v>0</v>
      </c>
      <c r="V87" s="1063">
        <v>0</v>
      </c>
      <c r="W87" s="1063">
        <v>0</v>
      </c>
      <c r="X87" s="1064">
        <f t="shared" si="12"/>
        <v>26667</v>
      </c>
      <c r="Y87" s="1085">
        <f t="shared" si="10"/>
        <v>3.239891967152766</v>
      </c>
      <c r="Z87" s="756">
        <f t="shared" si="13"/>
        <v>19733089.12771</v>
      </c>
      <c r="AA87" s="1085">
        <f t="shared" si="11"/>
        <v>4.0282318021939778</v>
      </c>
    </row>
    <row r="88" spans="1:27" s="1086" customFormat="1" ht="53.25" customHeight="1" x14ac:dyDescent="0.25">
      <c r="A88" s="1095" t="s">
        <v>171</v>
      </c>
      <c r="B88" s="1063">
        <v>265</v>
      </c>
      <c r="C88" s="1063">
        <v>25000</v>
      </c>
      <c r="D88" s="1063">
        <v>974</v>
      </c>
      <c r="E88" s="1063">
        <v>84080</v>
      </c>
      <c r="F88" s="1063">
        <v>10</v>
      </c>
      <c r="G88" s="1063">
        <v>8568</v>
      </c>
      <c r="H88" s="1063">
        <v>0</v>
      </c>
      <c r="I88" s="1063">
        <v>0</v>
      </c>
      <c r="J88" s="1063">
        <v>1249</v>
      </c>
      <c r="K88" s="1063">
        <v>117648</v>
      </c>
      <c r="L88" s="1063">
        <v>38</v>
      </c>
      <c r="M88" s="1063">
        <v>1149.739</v>
      </c>
      <c r="N88" s="1063">
        <v>0</v>
      </c>
      <c r="O88" s="1063">
        <v>921567.603</v>
      </c>
      <c r="P88" s="1063">
        <v>0</v>
      </c>
      <c r="Q88" s="1063">
        <v>0</v>
      </c>
      <c r="R88" s="1063">
        <v>0</v>
      </c>
      <c r="S88" s="1063">
        <v>0</v>
      </c>
      <c r="T88" s="1063">
        <v>0</v>
      </c>
      <c r="U88" s="1063">
        <v>0</v>
      </c>
      <c r="V88" s="1063">
        <v>0</v>
      </c>
      <c r="W88" s="1063">
        <v>0</v>
      </c>
      <c r="X88" s="1064">
        <f t="shared" si="12"/>
        <v>1287</v>
      </c>
      <c r="Y88" s="1065">
        <f t="shared" si="10"/>
        <v>0.15636333152306633</v>
      </c>
      <c r="Z88" s="756">
        <f t="shared" si="13"/>
        <v>1040365.3419999999</v>
      </c>
      <c r="AA88" s="1065">
        <f t="shared" si="11"/>
        <v>0.21237590979406651</v>
      </c>
    </row>
    <row r="89" spans="1:27" s="1086" customFormat="1" ht="53.25" hidden="1" customHeight="1" x14ac:dyDescent="0.25">
      <c r="A89" s="1095" t="s">
        <v>172</v>
      </c>
      <c r="B89" s="1063"/>
      <c r="C89" s="1063"/>
      <c r="D89" s="1063"/>
      <c r="E89" s="1063"/>
      <c r="F89" s="1063"/>
      <c r="G89" s="1063"/>
      <c r="H89" s="1063"/>
      <c r="I89" s="1063"/>
      <c r="J89" s="1063"/>
      <c r="K89" s="1063"/>
      <c r="L89" s="1063"/>
      <c r="M89" s="1063"/>
      <c r="N89" s="1063"/>
      <c r="O89" s="1063"/>
      <c r="P89" s="1063"/>
      <c r="Q89" s="1063"/>
      <c r="R89" s="1063"/>
      <c r="S89" s="1063"/>
      <c r="T89" s="1063"/>
      <c r="U89" s="1063"/>
      <c r="V89" s="1063"/>
      <c r="W89" s="1063"/>
      <c r="X89" s="1064">
        <f t="shared" si="12"/>
        <v>0</v>
      </c>
      <c r="Y89" s="1085">
        <f t="shared" si="10"/>
        <v>0</v>
      </c>
      <c r="Z89" s="756">
        <f t="shared" si="13"/>
        <v>0</v>
      </c>
      <c r="AA89" s="1085">
        <f t="shared" si="11"/>
        <v>0</v>
      </c>
    </row>
    <row r="90" spans="1:27" s="1086" customFormat="1" ht="53.25" customHeight="1" x14ac:dyDescent="0.25">
      <c r="A90" s="1095" t="s">
        <v>700</v>
      </c>
      <c r="B90" s="1063">
        <v>105</v>
      </c>
      <c r="C90" s="1063">
        <v>35335.214999999997</v>
      </c>
      <c r="D90" s="1063">
        <v>363</v>
      </c>
      <c r="E90" s="1063">
        <v>50398.108999999997</v>
      </c>
      <c r="F90" s="1063">
        <v>0</v>
      </c>
      <c r="G90" s="1063">
        <v>0</v>
      </c>
      <c r="H90" s="1063">
        <v>0</v>
      </c>
      <c r="I90" s="1063">
        <v>0</v>
      </c>
      <c r="J90" s="1063">
        <v>468</v>
      </c>
      <c r="K90" s="1063">
        <v>85733.323999999993</v>
      </c>
      <c r="L90" s="1063">
        <v>0</v>
      </c>
      <c r="M90" s="1063">
        <v>0</v>
      </c>
      <c r="N90" s="1063">
        <v>0</v>
      </c>
      <c r="O90" s="1063">
        <v>319909.77</v>
      </c>
      <c r="P90" s="1063">
        <v>4</v>
      </c>
      <c r="Q90" s="1063">
        <v>119.08500000000001</v>
      </c>
      <c r="R90" s="1063">
        <v>0</v>
      </c>
      <c r="S90" s="1063">
        <v>0</v>
      </c>
      <c r="T90" s="1063">
        <v>0</v>
      </c>
      <c r="U90" s="1063">
        <v>0</v>
      </c>
      <c r="V90" s="1063">
        <v>0</v>
      </c>
      <c r="W90" s="1063">
        <v>0</v>
      </c>
      <c r="X90" s="1064">
        <f t="shared" si="12"/>
        <v>472</v>
      </c>
      <c r="Y90" s="1085">
        <f t="shared" si="10"/>
        <v>5.7345371001466437E-2</v>
      </c>
      <c r="Z90" s="756">
        <f t="shared" si="13"/>
        <v>405762.17900000006</v>
      </c>
      <c r="AA90" s="1085">
        <f t="shared" si="11"/>
        <v>8.2830625402694244E-2</v>
      </c>
    </row>
    <row r="91" spans="1:27" s="1086" customFormat="1" ht="53.25" customHeight="1" x14ac:dyDescent="0.25">
      <c r="A91" s="1095" t="s">
        <v>319</v>
      </c>
      <c r="B91" s="1063">
        <v>2141</v>
      </c>
      <c r="C91" s="1063">
        <v>528701.18099999998</v>
      </c>
      <c r="D91" s="1063">
        <v>4058</v>
      </c>
      <c r="E91" s="1063">
        <v>1669763.94313</v>
      </c>
      <c r="F91" s="1063">
        <v>0</v>
      </c>
      <c r="G91" s="1063">
        <v>0</v>
      </c>
      <c r="H91" s="1063">
        <v>0</v>
      </c>
      <c r="I91" s="1063">
        <v>0</v>
      </c>
      <c r="J91" s="1063">
        <v>6199</v>
      </c>
      <c r="K91" s="1063">
        <v>2198465.1241299999</v>
      </c>
      <c r="L91" s="1063">
        <v>0</v>
      </c>
      <c r="M91" s="1063">
        <v>0</v>
      </c>
      <c r="N91" s="1063">
        <v>0</v>
      </c>
      <c r="O91" s="1063">
        <v>7676946.6699999999</v>
      </c>
      <c r="P91" s="1063">
        <v>25</v>
      </c>
      <c r="Q91" s="1063">
        <v>3883.828</v>
      </c>
      <c r="R91" s="1063">
        <v>0</v>
      </c>
      <c r="S91" s="1063">
        <v>0</v>
      </c>
      <c r="T91" s="1063">
        <v>0</v>
      </c>
      <c r="U91" s="1063">
        <v>0</v>
      </c>
      <c r="V91" s="1063">
        <v>0</v>
      </c>
      <c r="W91" s="1063">
        <v>0</v>
      </c>
      <c r="X91" s="1064">
        <f t="shared" si="12"/>
        <v>6224</v>
      </c>
      <c r="Y91" s="1085">
        <f t="shared" si="10"/>
        <v>0.75618133286679468</v>
      </c>
      <c r="Z91" s="756">
        <f t="shared" si="13"/>
        <v>9879295.6221299991</v>
      </c>
      <c r="AA91" s="1085">
        <f t="shared" si="11"/>
        <v>2.0167188497849797</v>
      </c>
    </row>
    <row r="92" spans="1:27" s="1086" customFormat="1" ht="53.25" customHeight="1" x14ac:dyDescent="0.25">
      <c r="A92" s="1095" t="s">
        <v>173</v>
      </c>
      <c r="B92" s="1063">
        <v>50101</v>
      </c>
      <c r="C92" s="1063">
        <v>10085525.404999999</v>
      </c>
      <c r="D92" s="1063">
        <v>125814</v>
      </c>
      <c r="E92" s="1063">
        <v>21994067.057</v>
      </c>
      <c r="F92" s="1063">
        <v>59</v>
      </c>
      <c r="G92" s="1063">
        <v>42069</v>
      </c>
      <c r="H92" s="1063">
        <v>0</v>
      </c>
      <c r="I92" s="1063">
        <v>0</v>
      </c>
      <c r="J92" s="1063">
        <v>175974</v>
      </c>
      <c r="K92" s="1063">
        <v>32121661.462000001</v>
      </c>
      <c r="L92" s="1063">
        <v>8664</v>
      </c>
      <c r="M92" s="1063">
        <v>194735.024</v>
      </c>
      <c r="N92" s="1063">
        <v>0</v>
      </c>
      <c r="O92" s="1063">
        <v>21394351.122000001</v>
      </c>
      <c r="P92" s="1063">
        <v>796</v>
      </c>
      <c r="Q92" s="1063">
        <v>324081.984</v>
      </c>
      <c r="R92" s="1063">
        <v>56</v>
      </c>
      <c r="S92" s="1063">
        <v>169642.56781000001</v>
      </c>
      <c r="T92" s="1063">
        <v>2294</v>
      </c>
      <c r="U92" s="1063">
        <v>1959908.8743</v>
      </c>
      <c r="V92" s="1063">
        <v>0</v>
      </c>
      <c r="W92" s="1063">
        <v>0</v>
      </c>
      <c r="X92" s="1064">
        <f t="shared" si="12"/>
        <v>187784</v>
      </c>
      <c r="Y92" s="1085">
        <f t="shared" si="10"/>
        <v>22.814710059617315</v>
      </c>
      <c r="Z92" s="756">
        <f t="shared" si="13"/>
        <v>56164381.034110002</v>
      </c>
      <c r="AA92" s="1085">
        <f t="shared" si="11"/>
        <v>11.465166166732731</v>
      </c>
    </row>
    <row r="93" spans="1:27" s="1086" customFormat="1" ht="53.25" customHeight="1" x14ac:dyDescent="0.25">
      <c r="A93" s="1095" t="s">
        <v>174</v>
      </c>
      <c r="B93" s="1063">
        <v>10113</v>
      </c>
      <c r="C93" s="1063">
        <v>2318769.5970000001</v>
      </c>
      <c r="D93" s="1063">
        <v>4660</v>
      </c>
      <c r="E93" s="1063">
        <v>1297197.5290000001</v>
      </c>
      <c r="F93" s="1063">
        <v>810</v>
      </c>
      <c r="G93" s="1063">
        <v>402370.60700000002</v>
      </c>
      <c r="H93" s="1063">
        <v>0</v>
      </c>
      <c r="I93" s="1063">
        <v>0</v>
      </c>
      <c r="J93" s="1063">
        <v>15583</v>
      </c>
      <c r="K93" s="1063">
        <v>4018337.733</v>
      </c>
      <c r="L93" s="1063">
        <v>35</v>
      </c>
      <c r="M93" s="1063">
        <v>4290.2020000000002</v>
      </c>
      <c r="N93" s="1063">
        <v>0</v>
      </c>
      <c r="O93" s="1063">
        <v>0</v>
      </c>
      <c r="P93" s="1063">
        <v>63</v>
      </c>
      <c r="Q93" s="1063">
        <v>38602.817000000003</v>
      </c>
      <c r="R93" s="1063">
        <v>0</v>
      </c>
      <c r="S93" s="1063">
        <v>0</v>
      </c>
      <c r="T93" s="1063">
        <v>0</v>
      </c>
      <c r="U93" s="1063">
        <v>0</v>
      </c>
      <c r="V93" s="1063">
        <v>0</v>
      </c>
      <c r="W93" s="1063">
        <v>0</v>
      </c>
      <c r="X93" s="1064">
        <f t="shared" si="12"/>
        <v>15681</v>
      </c>
      <c r="Y93" s="1085">
        <f t="shared" si="10"/>
        <v>1.905154158207617</v>
      </c>
      <c r="Z93" s="756">
        <f t="shared" si="13"/>
        <v>4061230.7519999999</v>
      </c>
      <c r="AA93" s="1085">
        <f t="shared" si="11"/>
        <v>0.82904297271336913</v>
      </c>
    </row>
    <row r="94" spans="1:27" s="1086" customFormat="1" ht="53.25" customHeight="1" x14ac:dyDescent="0.25">
      <c r="A94" s="1096" t="s">
        <v>691</v>
      </c>
      <c r="B94" s="1063">
        <v>1761</v>
      </c>
      <c r="C94" s="1063">
        <v>741001.99100000004</v>
      </c>
      <c r="D94" s="1063">
        <v>2529</v>
      </c>
      <c r="E94" s="1063">
        <v>879733.01899999997</v>
      </c>
      <c r="F94" s="1063">
        <v>163</v>
      </c>
      <c r="G94" s="1063">
        <v>48804.711000000003</v>
      </c>
      <c r="H94" s="1063">
        <v>5</v>
      </c>
      <c r="I94" s="1063">
        <v>2280</v>
      </c>
      <c r="J94" s="1063">
        <v>4458</v>
      </c>
      <c r="K94" s="1063">
        <v>1671819.7209999999</v>
      </c>
      <c r="L94" s="1063">
        <v>0</v>
      </c>
      <c r="M94" s="1063">
        <v>0</v>
      </c>
      <c r="N94" s="1063">
        <v>0</v>
      </c>
      <c r="O94" s="1063">
        <v>36928.9</v>
      </c>
      <c r="P94" s="1063">
        <v>110</v>
      </c>
      <c r="Q94" s="1063">
        <v>36808.375999999997</v>
      </c>
      <c r="R94" s="1063">
        <v>0</v>
      </c>
      <c r="S94" s="1063">
        <v>0</v>
      </c>
      <c r="T94" s="1063">
        <v>0</v>
      </c>
      <c r="U94" s="1063">
        <v>0</v>
      </c>
      <c r="V94" s="1063">
        <v>0</v>
      </c>
      <c r="W94" s="1063">
        <v>0</v>
      </c>
      <c r="X94" s="1064">
        <f t="shared" si="12"/>
        <v>4568</v>
      </c>
      <c r="Y94" s="1085">
        <f t="shared" si="10"/>
        <v>0.5549865566413108</v>
      </c>
      <c r="Z94" s="756">
        <f t="shared" si="13"/>
        <v>1745556.9969999997</v>
      </c>
      <c r="AA94" s="1085">
        <f t="shared" si="11"/>
        <v>0.3563308391479208</v>
      </c>
    </row>
    <row r="95" spans="1:27" s="1086" customFormat="1" ht="53.25" customHeight="1" x14ac:dyDescent="0.25">
      <c r="A95" s="1072" t="s">
        <v>255</v>
      </c>
      <c r="B95" s="1073">
        <f t="shared" ref="B95:X95" si="14">SUM(B73:B94)</f>
        <v>330345</v>
      </c>
      <c r="C95" s="1073">
        <f t="shared" si="14"/>
        <v>97603611.951060012</v>
      </c>
      <c r="D95" s="1073">
        <f t="shared" si="14"/>
        <v>344516</v>
      </c>
      <c r="E95" s="1073">
        <f t="shared" si="14"/>
        <v>81145749.781139895</v>
      </c>
      <c r="F95" s="1073">
        <f t="shared" si="14"/>
        <v>21312</v>
      </c>
      <c r="G95" s="1073">
        <f t="shared" si="14"/>
        <v>12453287.985000001</v>
      </c>
      <c r="H95" s="1073">
        <f t="shared" si="14"/>
        <v>316</v>
      </c>
      <c r="I95" s="1073">
        <f t="shared" si="14"/>
        <v>75186.255999999994</v>
      </c>
      <c r="J95" s="1073">
        <f t="shared" si="14"/>
        <v>696489</v>
      </c>
      <c r="K95" s="1073">
        <f t="shared" si="14"/>
        <v>191277835.9731999</v>
      </c>
      <c r="L95" s="1073">
        <f t="shared" si="14"/>
        <v>39560</v>
      </c>
      <c r="M95" s="1073">
        <f t="shared" si="14"/>
        <v>3625792.0340000005</v>
      </c>
      <c r="N95" s="1073">
        <f t="shared" si="14"/>
        <v>38860</v>
      </c>
      <c r="O95" s="1073">
        <f t="shared" si="14"/>
        <v>210749321.11278802</v>
      </c>
      <c r="P95" s="1073">
        <f t="shared" si="14"/>
        <v>6092</v>
      </c>
      <c r="Q95" s="1073">
        <f t="shared" si="14"/>
        <v>2190718.5660899999</v>
      </c>
      <c r="R95" s="1073">
        <f t="shared" si="14"/>
        <v>36005</v>
      </c>
      <c r="S95" s="1073">
        <f t="shared" si="14"/>
        <v>78622979.587599993</v>
      </c>
      <c r="T95" s="1073">
        <f t="shared" si="14"/>
        <v>6030</v>
      </c>
      <c r="U95" s="1073">
        <f t="shared" si="14"/>
        <v>3352404.4363000002</v>
      </c>
      <c r="V95" s="1073">
        <f t="shared" si="14"/>
        <v>47</v>
      </c>
      <c r="W95" s="1073">
        <f t="shared" si="14"/>
        <v>50700</v>
      </c>
      <c r="X95" s="1074">
        <f t="shared" si="14"/>
        <v>823083</v>
      </c>
      <c r="Y95" s="1089">
        <f t="shared" si="10"/>
        <v>100</v>
      </c>
      <c r="Z95" s="1076">
        <f>SUM(Z73:Z94)</f>
        <v>489869751.70997775</v>
      </c>
      <c r="AA95" s="1089">
        <f t="shared" si="11"/>
        <v>100</v>
      </c>
    </row>
    <row r="96" spans="1:27" ht="50.25" customHeight="1" x14ac:dyDescent="0.5">
      <c r="A96" s="1078"/>
      <c r="B96" s="1090"/>
      <c r="C96" s="1090"/>
      <c r="D96" s="1090"/>
      <c r="E96" s="1090"/>
      <c r="F96" s="1090"/>
      <c r="G96" s="1090"/>
      <c r="H96" s="1090"/>
      <c r="I96" s="1090"/>
      <c r="J96" s="1090"/>
      <c r="K96" s="1090"/>
      <c r="L96" s="1090"/>
      <c r="M96" s="1090"/>
      <c r="N96" s="1090"/>
      <c r="O96" s="1090"/>
      <c r="P96" s="1090"/>
      <c r="Q96" s="1090"/>
      <c r="R96" s="1090"/>
      <c r="S96" s="1090"/>
      <c r="T96" s="1090"/>
      <c r="U96" s="1090"/>
      <c r="V96" s="1090"/>
      <c r="W96" s="1090"/>
      <c r="X96" s="1090"/>
      <c r="Y96" s="1093"/>
      <c r="Z96" s="1092"/>
      <c r="AA96" s="1093"/>
    </row>
    <row r="97" spans="1:27" x14ac:dyDescent="0.5">
      <c r="A97" s="1053" t="s">
        <v>704</v>
      </c>
    </row>
    <row r="98" spans="1:27" x14ac:dyDescent="0.5">
      <c r="A98" s="1059" t="s">
        <v>705</v>
      </c>
    </row>
    <row r="99" spans="1:27" x14ac:dyDescent="0.5">
      <c r="A99" s="1060"/>
      <c r="X99" s="1620" t="s">
        <v>439</v>
      </c>
      <c r="Y99" s="1620"/>
      <c r="Z99" s="1620"/>
      <c r="AA99" s="1620"/>
    </row>
    <row r="100" spans="1:27" ht="50.25" customHeight="1" x14ac:dyDescent="0.5">
      <c r="A100" s="1599" t="s">
        <v>265</v>
      </c>
      <c r="B100" s="1621" t="s">
        <v>586</v>
      </c>
      <c r="C100" s="1603"/>
      <c r="D100" s="1603"/>
      <c r="E100" s="1603"/>
      <c r="F100" s="1603"/>
      <c r="G100" s="1603"/>
      <c r="H100" s="1603"/>
      <c r="I100" s="1603"/>
      <c r="J100" s="1603"/>
      <c r="K100" s="1603"/>
      <c r="L100" s="1603"/>
      <c r="M100" s="1603"/>
      <c r="N100" s="1603"/>
      <c r="O100" s="1604"/>
      <c r="P100" s="1605" t="s">
        <v>593</v>
      </c>
      <c r="Q100" s="1606"/>
      <c r="R100" s="1605" t="s">
        <v>499</v>
      </c>
      <c r="S100" s="1606"/>
      <c r="T100" s="1605" t="s">
        <v>500</v>
      </c>
      <c r="U100" s="1606"/>
      <c r="V100" s="1605" t="s">
        <v>443</v>
      </c>
      <c r="W100" s="1606"/>
      <c r="X100" s="1613" t="s">
        <v>592</v>
      </c>
      <c r="Y100" s="1614"/>
      <c r="Z100" s="1614"/>
      <c r="AA100" s="1615"/>
    </row>
    <row r="101" spans="1:27" ht="50.25" customHeight="1" x14ac:dyDescent="0.5">
      <c r="A101" s="1600"/>
      <c r="B101" s="1609" t="s">
        <v>188</v>
      </c>
      <c r="C101" s="1586"/>
      <c r="D101" s="1586"/>
      <c r="E101" s="1586"/>
      <c r="F101" s="1586"/>
      <c r="G101" s="1586"/>
      <c r="H101" s="1586"/>
      <c r="I101" s="1586"/>
      <c r="J101" s="1586"/>
      <c r="K101" s="1587"/>
      <c r="L101" s="1588" t="s">
        <v>193</v>
      </c>
      <c r="M101" s="1589"/>
      <c r="N101" s="1588" t="s">
        <v>194</v>
      </c>
      <c r="O101" s="1589"/>
      <c r="P101" s="1607"/>
      <c r="Q101" s="1608"/>
      <c r="R101" s="1607"/>
      <c r="S101" s="1608"/>
      <c r="T101" s="1607"/>
      <c r="U101" s="1608"/>
      <c r="V101" s="1607"/>
      <c r="W101" s="1608"/>
      <c r="X101" s="1616"/>
      <c r="Y101" s="1617"/>
      <c r="Z101" s="1617"/>
      <c r="AA101" s="1618"/>
    </row>
    <row r="102" spans="1:27" ht="50.25" customHeight="1" x14ac:dyDescent="0.5">
      <c r="A102" s="1600"/>
      <c r="B102" s="1610" t="s">
        <v>189</v>
      </c>
      <c r="C102" s="1591"/>
      <c r="D102" s="1610" t="s">
        <v>587</v>
      </c>
      <c r="E102" s="1591"/>
      <c r="F102" s="1610" t="s">
        <v>191</v>
      </c>
      <c r="G102" s="1591"/>
      <c r="H102" s="1610" t="s">
        <v>588</v>
      </c>
      <c r="I102" s="1591"/>
      <c r="J102" s="1610" t="s">
        <v>316</v>
      </c>
      <c r="K102" s="1591"/>
      <c r="L102" s="353" t="s">
        <v>256</v>
      </c>
      <c r="M102" s="353" t="s">
        <v>257</v>
      </c>
      <c r="N102" s="353" t="s">
        <v>256</v>
      </c>
      <c r="O102" s="353" t="s">
        <v>257</v>
      </c>
      <c r="P102" s="353" t="s">
        <v>256</v>
      </c>
      <c r="Q102" s="353" t="s">
        <v>257</v>
      </c>
      <c r="R102" s="353" t="s">
        <v>256</v>
      </c>
      <c r="S102" s="353" t="s">
        <v>257</v>
      </c>
      <c r="T102" s="353" t="s">
        <v>256</v>
      </c>
      <c r="U102" s="353" t="s">
        <v>257</v>
      </c>
      <c r="V102" s="353" t="s">
        <v>256</v>
      </c>
      <c r="W102" s="353" t="s">
        <v>257</v>
      </c>
      <c r="X102" s="353" t="s">
        <v>256</v>
      </c>
      <c r="Y102" s="1581" t="s">
        <v>258</v>
      </c>
      <c r="Z102" s="353" t="s">
        <v>257</v>
      </c>
      <c r="AA102" s="1581" t="s">
        <v>258</v>
      </c>
    </row>
    <row r="103" spans="1:27" ht="51.6" x14ac:dyDescent="0.5">
      <c r="A103" s="1600"/>
      <c r="B103" s="510" t="s">
        <v>648</v>
      </c>
      <c r="C103" s="510" t="s">
        <v>650</v>
      </c>
      <c r="D103" s="510" t="s">
        <v>648</v>
      </c>
      <c r="E103" s="510" t="s">
        <v>650</v>
      </c>
      <c r="F103" s="510" t="s">
        <v>648</v>
      </c>
      <c r="G103" s="510" t="s">
        <v>650</v>
      </c>
      <c r="H103" s="510" t="s">
        <v>648</v>
      </c>
      <c r="I103" s="510" t="s">
        <v>650</v>
      </c>
      <c r="J103" s="510" t="s">
        <v>648</v>
      </c>
      <c r="K103" s="510" t="s">
        <v>650</v>
      </c>
      <c r="L103" s="353" t="s">
        <v>259</v>
      </c>
      <c r="M103" s="353" t="s">
        <v>260</v>
      </c>
      <c r="N103" s="353" t="s">
        <v>259</v>
      </c>
      <c r="O103" s="353" t="s">
        <v>260</v>
      </c>
      <c r="P103" s="353" t="s">
        <v>259</v>
      </c>
      <c r="Q103" s="353" t="s">
        <v>260</v>
      </c>
      <c r="R103" s="353" t="s">
        <v>259</v>
      </c>
      <c r="S103" s="353" t="s">
        <v>260</v>
      </c>
      <c r="T103" s="353" t="s">
        <v>259</v>
      </c>
      <c r="U103" s="353" t="s">
        <v>260</v>
      </c>
      <c r="V103" s="353" t="s">
        <v>259</v>
      </c>
      <c r="W103" s="353" t="s">
        <v>260</v>
      </c>
      <c r="X103" s="353" t="s">
        <v>259</v>
      </c>
      <c r="Y103" s="1582"/>
      <c r="Z103" s="353" t="s">
        <v>260</v>
      </c>
      <c r="AA103" s="1582"/>
    </row>
    <row r="104" spans="1:27" ht="51.6" x14ac:dyDescent="0.5">
      <c r="A104" s="1601"/>
      <c r="B104" s="556" t="s">
        <v>653</v>
      </c>
      <c r="C104" s="354" t="s">
        <v>262</v>
      </c>
      <c r="D104" s="556" t="s">
        <v>653</v>
      </c>
      <c r="E104" s="354" t="s">
        <v>262</v>
      </c>
      <c r="F104" s="556" t="s">
        <v>653</v>
      </c>
      <c r="G104" s="354" t="s">
        <v>262</v>
      </c>
      <c r="H104" s="556" t="s">
        <v>653</v>
      </c>
      <c r="I104" s="354" t="s">
        <v>262</v>
      </c>
      <c r="J104" s="556" t="s">
        <v>653</v>
      </c>
      <c r="K104" s="354" t="s">
        <v>262</v>
      </c>
      <c r="L104" s="556" t="s">
        <v>653</v>
      </c>
      <c r="M104" s="354" t="s">
        <v>262</v>
      </c>
      <c r="N104" s="556" t="s">
        <v>653</v>
      </c>
      <c r="O104" s="354" t="s">
        <v>262</v>
      </c>
      <c r="P104" s="556" t="s">
        <v>653</v>
      </c>
      <c r="Q104" s="354" t="s">
        <v>262</v>
      </c>
      <c r="R104" s="556" t="s">
        <v>653</v>
      </c>
      <c r="S104" s="354" t="s">
        <v>262</v>
      </c>
      <c r="T104" s="556" t="s">
        <v>653</v>
      </c>
      <c r="U104" s="354" t="s">
        <v>262</v>
      </c>
      <c r="V104" s="556" t="s">
        <v>653</v>
      </c>
      <c r="W104" s="354" t="s">
        <v>262</v>
      </c>
      <c r="X104" s="556" t="s">
        <v>653</v>
      </c>
      <c r="Y104" s="354" t="s">
        <v>263</v>
      </c>
      <c r="Z104" s="354" t="s">
        <v>262</v>
      </c>
      <c r="AA104" s="354" t="s">
        <v>263</v>
      </c>
    </row>
    <row r="105" spans="1:27" s="1086" customFormat="1" ht="53.25" customHeight="1" x14ac:dyDescent="0.25">
      <c r="A105" s="1095" t="s">
        <v>636</v>
      </c>
      <c r="B105" s="1063">
        <v>10291</v>
      </c>
      <c r="C105" s="1063">
        <v>10249539.33</v>
      </c>
      <c r="D105" s="1063">
        <v>272</v>
      </c>
      <c r="E105" s="1063">
        <v>257201.56</v>
      </c>
      <c r="F105" s="1063">
        <v>1071</v>
      </c>
      <c r="G105" s="1063">
        <v>566276.30000000005</v>
      </c>
      <c r="H105" s="1063">
        <v>0</v>
      </c>
      <c r="I105" s="1063">
        <v>0</v>
      </c>
      <c r="J105" s="1063">
        <v>11634</v>
      </c>
      <c r="K105" s="1063">
        <v>11073017.189999999</v>
      </c>
      <c r="L105" s="1063">
        <v>0</v>
      </c>
      <c r="M105" s="1063">
        <v>0</v>
      </c>
      <c r="N105" s="1063">
        <v>0</v>
      </c>
      <c r="O105" s="1063">
        <v>89225352.633269995</v>
      </c>
      <c r="P105" s="1063">
        <v>49</v>
      </c>
      <c r="Q105" s="1063">
        <v>16924.59</v>
      </c>
      <c r="R105" s="1063">
        <v>0</v>
      </c>
      <c r="S105" s="1063">
        <v>0</v>
      </c>
      <c r="T105" s="1063">
        <v>0</v>
      </c>
      <c r="U105" s="1063">
        <v>0</v>
      </c>
      <c r="V105" s="1063">
        <v>6399</v>
      </c>
      <c r="W105" s="1063">
        <v>2093950</v>
      </c>
      <c r="X105" s="1064">
        <f>J105+L105+N105+P105+R105+T105+V105</f>
        <v>18082</v>
      </c>
      <c r="Y105" s="1085">
        <f t="shared" ref="Y105:Y127" si="15">(X105*100)/X$127</f>
        <v>1.8520453209276411</v>
      </c>
      <c r="Z105" s="756">
        <f>K105+M105+O105+Q105+S105+U105+W105</f>
        <v>102409244.41327</v>
      </c>
      <c r="AA105" s="1085">
        <f t="shared" ref="AA105:AA127" si="16">(Z105*100)/Z$127</f>
        <v>11.537502517649965</v>
      </c>
    </row>
    <row r="106" spans="1:27" s="1086" customFormat="1" ht="53.25" customHeight="1" x14ac:dyDescent="0.25">
      <c r="A106" s="1095" t="s">
        <v>159</v>
      </c>
      <c r="B106" s="1063">
        <v>223502</v>
      </c>
      <c r="C106" s="1063">
        <v>48658461.691</v>
      </c>
      <c r="D106" s="1063">
        <v>18332</v>
      </c>
      <c r="E106" s="1063">
        <v>5930379.9720000001</v>
      </c>
      <c r="F106" s="1063">
        <v>14015</v>
      </c>
      <c r="G106" s="1063">
        <v>4101108.11</v>
      </c>
      <c r="H106" s="1063">
        <v>0</v>
      </c>
      <c r="I106" s="1063">
        <v>0</v>
      </c>
      <c r="J106" s="1063">
        <v>255849</v>
      </c>
      <c r="K106" s="1063">
        <v>58689949.773000002</v>
      </c>
      <c r="L106" s="1063">
        <v>0</v>
      </c>
      <c r="M106" s="1063">
        <v>0</v>
      </c>
      <c r="N106" s="1063">
        <v>2913</v>
      </c>
      <c r="O106" s="1063">
        <v>135127208.91065001</v>
      </c>
      <c r="P106" s="1063">
        <v>873</v>
      </c>
      <c r="Q106" s="1063">
        <v>101714.51300000001</v>
      </c>
      <c r="R106" s="1063">
        <v>2715</v>
      </c>
      <c r="S106" s="1063">
        <v>5124012.3060699999</v>
      </c>
      <c r="T106" s="1063">
        <v>472</v>
      </c>
      <c r="U106" s="1063">
        <v>288452.76548</v>
      </c>
      <c r="V106" s="1063">
        <v>0</v>
      </c>
      <c r="W106" s="1063">
        <v>0</v>
      </c>
      <c r="X106" s="1064">
        <f>J106+L106+N106+P106+R106+T106+V106</f>
        <v>262822</v>
      </c>
      <c r="Y106" s="1085">
        <f t="shared" si="15"/>
        <v>26.919492054907888</v>
      </c>
      <c r="Z106" s="756">
        <f t="shared" ref="Z106:Z127" si="17">K106+M106+O106+Q106+S106+U106+W106</f>
        <v>199331338.26820004</v>
      </c>
      <c r="AA106" s="1085">
        <f t="shared" si="16"/>
        <v>22.456818525436681</v>
      </c>
    </row>
    <row r="107" spans="1:27" s="1086" customFormat="1" ht="53.25" customHeight="1" x14ac:dyDescent="0.25">
      <c r="A107" s="1095" t="s">
        <v>706</v>
      </c>
      <c r="B107" s="1063">
        <v>665</v>
      </c>
      <c r="C107" s="1063">
        <v>1839239</v>
      </c>
      <c r="D107" s="1063">
        <v>837</v>
      </c>
      <c r="E107" s="1063">
        <v>68876</v>
      </c>
      <c r="F107" s="1063">
        <v>438</v>
      </c>
      <c r="G107" s="1063">
        <v>236500</v>
      </c>
      <c r="H107" s="1063">
        <v>1301</v>
      </c>
      <c r="I107" s="1063">
        <v>521534.04599999997</v>
      </c>
      <c r="J107" s="1063">
        <v>3241</v>
      </c>
      <c r="K107" s="1063">
        <v>2666149.0460000001</v>
      </c>
      <c r="L107" s="1063">
        <v>0</v>
      </c>
      <c r="M107" s="1063">
        <v>0</v>
      </c>
      <c r="N107" s="1063">
        <v>0</v>
      </c>
      <c r="O107" s="1063">
        <v>0</v>
      </c>
      <c r="P107" s="1063">
        <v>148</v>
      </c>
      <c r="Q107" s="1063">
        <v>161000</v>
      </c>
      <c r="R107" s="1063">
        <v>0</v>
      </c>
      <c r="S107" s="1063">
        <v>0</v>
      </c>
      <c r="T107" s="1063">
        <v>0</v>
      </c>
      <c r="U107" s="1063">
        <v>0</v>
      </c>
      <c r="V107" s="1063">
        <v>129</v>
      </c>
      <c r="W107" s="1063">
        <v>3922</v>
      </c>
      <c r="X107" s="1064">
        <f t="shared" ref="X107:X126" si="18">J107+L107+N107+P107+R107+T107+V107</f>
        <v>3518</v>
      </c>
      <c r="Y107" s="1085">
        <f t="shared" si="15"/>
        <v>0.360330463390302</v>
      </c>
      <c r="Z107" s="756">
        <f t="shared" si="17"/>
        <v>2831071.0460000001</v>
      </c>
      <c r="AA107" s="1085">
        <f t="shared" si="16"/>
        <v>0.31895059384539748</v>
      </c>
    </row>
    <row r="108" spans="1:27" s="1086" customFormat="1" ht="53.25" customHeight="1" x14ac:dyDescent="0.25">
      <c r="A108" s="1095" t="s">
        <v>160</v>
      </c>
      <c r="B108" s="1063">
        <v>19148</v>
      </c>
      <c r="C108" s="1063">
        <v>4690083</v>
      </c>
      <c r="D108" s="1063">
        <v>11613</v>
      </c>
      <c r="E108" s="1063">
        <v>2707445</v>
      </c>
      <c r="F108" s="1063">
        <v>7108</v>
      </c>
      <c r="G108" s="1063">
        <v>2152495</v>
      </c>
      <c r="H108" s="1063">
        <v>0</v>
      </c>
      <c r="I108" s="1063">
        <v>0</v>
      </c>
      <c r="J108" s="1063">
        <v>37869</v>
      </c>
      <c r="K108" s="1063">
        <v>9550023</v>
      </c>
      <c r="L108" s="1063">
        <v>0</v>
      </c>
      <c r="M108" s="1063">
        <v>0</v>
      </c>
      <c r="N108" s="1063">
        <v>0</v>
      </c>
      <c r="O108" s="1063">
        <v>0</v>
      </c>
      <c r="P108" s="1063">
        <v>36</v>
      </c>
      <c r="Q108" s="1063">
        <v>24632</v>
      </c>
      <c r="R108" s="1063">
        <v>82</v>
      </c>
      <c r="S108" s="1063">
        <v>185510</v>
      </c>
      <c r="T108" s="1063">
        <v>0</v>
      </c>
      <c r="U108" s="1063">
        <v>0</v>
      </c>
      <c r="V108" s="1063">
        <v>7488</v>
      </c>
      <c r="W108" s="1063">
        <v>5350535</v>
      </c>
      <c r="X108" s="1064">
        <f t="shared" si="18"/>
        <v>45475</v>
      </c>
      <c r="Y108" s="1085">
        <f t="shared" si="15"/>
        <v>4.6577679996230765</v>
      </c>
      <c r="Z108" s="756">
        <f>K108+M108+O108+Q108+S108+U108+W108</f>
        <v>15110700</v>
      </c>
      <c r="AA108" s="1085">
        <f t="shared" si="16"/>
        <v>1.7023828297171062</v>
      </c>
    </row>
    <row r="109" spans="1:27" s="1086" customFormat="1" ht="53.25" customHeight="1" x14ac:dyDescent="0.25">
      <c r="A109" s="1095" t="s">
        <v>161</v>
      </c>
      <c r="B109" s="1063">
        <v>13050</v>
      </c>
      <c r="C109" s="1063">
        <v>4575022.8819999993</v>
      </c>
      <c r="D109" s="1063">
        <v>8898</v>
      </c>
      <c r="E109" s="1063">
        <v>1499226.375</v>
      </c>
      <c r="F109" s="1063">
        <v>4863</v>
      </c>
      <c r="G109" s="1063">
        <v>1049921</v>
      </c>
      <c r="H109" s="1063">
        <v>0</v>
      </c>
      <c r="I109" s="1063">
        <v>0</v>
      </c>
      <c r="J109" s="1063">
        <v>26811</v>
      </c>
      <c r="K109" s="1063">
        <v>7124170.2569999993</v>
      </c>
      <c r="L109" s="1063">
        <v>0</v>
      </c>
      <c r="M109" s="1063">
        <v>0</v>
      </c>
      <c r="N109" s="1063">
        <v>1116</v>
      </c>
      <c r="O109" s="1063">
        <v>123567284</v>
      </c>
      <c r="P109" s="1063">
        <v>23</v>
      </c>
      <c r="Q109" s="1063">
        <v>22179.792000000365</v>
      </c>
      <c r="R109" s="1063">
        <v>8</v>
      </c>
      <c r="S109" s="1063">
        <v>28351</v>
      </c>
      <c r="T109" s="1063">
        <v>0</v>
      </c>
      <c r="U109" s="1063">
        <v>0</v>
      </c>
      <c r="V109" s="1063">
        <v>553</v>
      </c>
      <c r="W109" s="1063">
        <v>3769050</v>
      </c>
      <c r="X109" s="1064">
        <f t="shared" si="18"/>
        <v>28511</v>
      </c>
      <c r="Y109" s="1085">
        <f t="shared" si="15"/>
        <v>2.9202336104948552</v>
      </c>
      <c r="Z109" s="756">
        <f t="shared" si="17"/>
        <v>134511035.04899999</v>
      </c>
      <c r="AA109" s="1085">
        <f t="shared" si="16"/>
        <v>15.154114400715615</v>
      </c>
    </row>
    <row r="110" spans="1:27" s="1086" customFormat="1" ht="53.25" customHeight="1" x14ac:dyDescent="0.25">
      <c r="A110" s="1095" t="s">
        <v>162</v>
      </c>
      <c r="B110" s="1063">
        <v>0</v>
      </c>
      <c r="C110" s="1063">
        <v>0</v>
      </c>
      <c r="D110" s="1063">
        <v>3</v>
      </c>
      <c r="E110" s="1063">
        <v>300</v>
      </c>
      <c r="F110" s="1063">
        <v>0</v>
      </c>
      <c r="G110" s="1063">
        <v>0</v>
      </c>
      <c r="H110" s="1063">
        <v>0</v>
      </c>
      <c r="I110" s="1063">
        <v>0</v>
      </c>
      <c r="J110" s="1063">
        <v>3</v>
      </c>
      <c r="K110" s="1063">
        <v>300</v>
      </c>
      <c r="L110" s="1063">
        <v>1</v>
      </c>
      <c r="M110" s="1063">
        <v>500</v>
      </c>
      <c r="N110" s="1063">
        <v>0</v>
      </c>
      <c r="O110" s="1063">
        <v>0</v>
      </c>
      <c r="P110" s="1063">
        <v>0</v>
      </c>
      <c r="Q110" s="1063">
        <v>0</v>
      </c>
      <c r="R110" s="1063">
        <v>0</v>
      </c>
      <c r="S110" s="1063">
        <v>0</v>
      </c>
      <c r="T110" s="1063">
        <v>0</v>
      </c>
      <c r="U110" s="1063">
        <v>0</v>
      </c>
      <c r="V110" s="1063">
        <v>0</v>
      </c>
      <c r="W110" s="1063">
        <v>0</v>
      </c>
      <c r="X110" s="1064">
        <f t="shared" si="18"/>
        <v>4</v>
      </c>
      <c r="Y110" s="1085">
        <f t="shared" si="15"/>
        <v>4.0969921931813757E-4</v>
      </c>
      <c r="Z110" s="756">
        <f t="shared" si="17"/>
        <v>800</v>
      </c>
      <c r="AA110" s="1085">
        <f t="shared" si="16"/>
        <v>9.0128601836690877E-5</v>
      </c>
    </row>
    <row r="111" spans="1:27" s="1086" customFormat="1" ht="53.25" customHeight="1" x14ac:dyDescent="0.25">
      <c r="A111" s="1095" t="s">
        <v>163</v>
      </c>
      <c r="B111" s="1063">
        <v>98</v>
      </c>
      <c r="C111" s="1063">
        <v>199027.51</v>
      </c>
      <c r="D111" s="1063">
        <v>23</v>
      </c>
      <c r="E111" s="1063">
        <v>2650</v>
      </c>
      <c r="F111" s="1063">
        <v>0</v>
      </c>
      <c r="G111" s="1063">
        <v>0</v>
      </c>
      <c r="H111" s="1063">
        <v>0</v>
      </c>
      <c r="I111" s="1063">
        <v>0</v>
      </c>
      <c r="J111" s="1063">
        <v>121</v>
      </c>
      <c r="K111" s="1063">
        <v>201677.51</v>
      </c>
      <c r="L111" s="1063">
        <v>0</v>
      </c>
      <c r="M111" s="1063">
        <v>0</v>
      </c>
      <c r="N111" s="1063">
        <v>457</v>
      </c>
      <c r="O111" s="1063">
        <v>38996260.640000001</v>
      </c>
      <c r="P111" s="1063">
        <v>56</v>
      </c>
      <c r="Q111" s="1063">
        <v>12218.78</v>
      </c>
      <c r="R111" s="1063">
        <v>0</v>
      </c>
      <c r="S111" s="1063">
        <v>0</v>
      </c>
      <c r="T111" s="1063">
        <v>0</v>
      </c>
      <c r="U111" s="1063">
        <v>0</v>
      </c>
      <c r="V111" s="1063">
        <v>14</v>
      </c>
      <c r="W111" s="1063">
        <v>269759</v>
      </c>
      <c r="X111" s="1064">
        <f t="shared" si="18"/>
        <v>648</v>
      </c>
      <c r="Y111" s="1085">
        <f t="shared" si="15"/>
        <v>6.6371273529538283E-2</v>
      </c>
      <c r="Z111" s="756">
        <f t="shared" si="17"/>
        <v>39479915.93</v>
      </c>
      <c r="AA111" s="1085">
        <f t="shared" si="16"/>
        <v>4.4478370292512492</v>
      </c>
    </row>
    <row r="112" spans="1:27" s="1086" customFormat="1" ht="53.25" customHeight="1" x14ac:dyDescent="0.25">
      <c r="A112" s="1095" t="s">
        <v>164</v>
      </c>
      <c r="B112" s="1063">
        <v>31761</v>
      </c>
      <c r="C112" s="1063">
        <v>13196963.004000001</v>
      </c>
      <c r="D112" s="1063">
        <v>61614</v>
      </c>
      <c r="E112" s="1063">
        <v>6880333.5980000002</v>
      </c>
      <c r="F112" s="1063">
        <v>56980</v>
      </c>
      <c r="G112" s="1063">
        <v>23209916.993999999</v>
      </c>
      <c r="H112" s="1063">
        <v>0</v>
      </c>
      <c r="I112" s="1063">
        <v>0</v>
      </c>
      <c r="J112" s="1063">
        <v>150355</v>
      </c>
      <c r="K112" s="1063">
        <v>43287213.596000001</v>
      </c>
      <c r="L112" s="1063">
        <v>0</v>
      </c>
      <c r="M112" s="1063">
        <v>0</v>
      </c>
      <c r="N112" s="1063">
        <v>38446</v>
      </c>
      <c r="O112" s="1063">
        <v>7422148.5135559998</v>
      </c>
      <c r="P112" s="1063">
        <v>650</v>
      </c>
      <c r="Q112" s="1063">
        <v>106484.401</v>
      </c>
      <c r="R112" s="1063">
        <v>185</v>
      </c>
      <c r="S112" s="1063">
        <v>674618.25</v>
      </c>
      <c r="T112" s="1063">
        <v>0</v>
      </c>
      <c r="U112" s="1063">
        <v>0</v>
      </c>
      <c r="V112" s="1063">
        <v>38523</v>
      </c>
      <c r="W112" s="1063">
        <v>27771000</v>
      </c>
      <c r="X112" s="1064">
        <f t="shared" si="18"/>
        <v>228159</v>
      </c>
      <c r="Y112" s="1085">
        <f t="shared" si="15"/>
        <v>23.369141045101738</v>
      </c>
      <c r="Z112" s="756">
        <f t="shared" si="17"/>
        <v>79261464.760556012</v>
      </c>
      <c r="AA112" s="1085">
        <f t="shared" si="16"/>
        <v>8.9296562479963235</v>
      </c>
    </row>
    <row r="113" spans="1:27" s="1086" customFormat="1" ht="53.25" customHeight="1" x14ac:dyDescent="0.25">
      <c r="A113" s="1095" t="s">
        <v>165</v>
      </c>
      <c r="B113" s="1063">
        <v>1952</v>
      </c>
      <c r="C113" s="1063">
        <v>558621.84</v>
      </c>
      <c r="D113" s="1063">
        <v>5016</v>
      </c>
      <c r="E113" s="1063">
        <v>2439055.84</v>
      </c>
      <c r="F113" s="1063">
        <v>0</v>
      </c>
      <c r="G113" s="1063">
        <v>0</v>
      </c>
      <c r="H113" s="1063">
        <v>10</v>
      </c>
      <c r="I113" s="1063">
        <v>2434.35</v>
      </c>
      <c r="J113" s="1063">
        <v>6978</v>
      </c>
      <c r="K113" s="1063">
        <v>3000112.03</v>
      </c>
      <c r="L113" s="1063">
        <v>0</v>
      </c>
      <c r="M113" s="1063">
        <v>0</v>
      </c>
      <c r="N113" s="1063">
        <v>0</v>
      </c>
      <c r="O113" s="1063">
        <v>1673000.92</v>
      </c>
      <c r="P113" s="1063">
        <v>7</v>
      </c>
      <c r="Q113" s="1063">
        <v>1361.76</v>
      </c>
      <c r="R113" s="1063">
        <v>13</v>
      </c>
      <c r="S113" s="1063">
        <v>8080</v>
      </c>
      <c r="T113" s="1063">
        <v>0</v>
      </c>
      <c r="U113" s="1063">
        <v>0</v>
      </c>
      <c r="V113" s="1063">
        <v>1133</v>
      </c>
      <c r="W113" s="1063">
        <v>556500</v>
      </c>
      <c r="X113" s="1064">
        <f t="shared" si="18"/>
        <v>8131</v>
      </c>
      <c r="Y113" s="1085">
        <f t="shared" si="15"/>
        <v>0.83281608806894414</v>
      </c>
      <c r="Z113" s="756">
        <f t="shared" si="17"/>
        <v>5239054.709999999</v>
      </c>
      <c r="AA113" s="1085">
        <f t="shared" si="16"/>
        <v>0.59023584494778736</v>
      </c>
    </row>
    <row r="114" spans="1:27" s="1086" customFormat="1" ht="53.25" customHeight="1" x14ac:dyDescent="0.25">
      <c r="A114" s="1095" t="s">
        <v>166</v>
      </c>
      <c r="B114" s="1063">
        <v>42016</v>
      </c>
      <c r="C114" s="1063">
        <v>12106430.537</v>
      </c>
      <c r="D114" s="1063">
        <v>-2167</v>
      </c>
      <c r="E114" s="1063">
        <v>-468497.78600000002</v>
      </c>
      <c r="F114" s="1063">
        <v>21126</v>
      </c>
      <c r="G114" s="1063">
        <v>11056652.74</v>
      </c>
      <c r="H114" s="1063">
        <v>0</v>
      </c>
      <c r="I114" s="1063">
        <v>0</v>
      </c>
      <c r="J114" s="1063">
        <v>60975</v>
      </c>
      <c r="K114" s="1063">
        <v>22694585.491</v>
      </c>
      <c r="L114" s="1063">
        <v>0</v>
      </c>
      <c r="M114" s="1063">
        <v>0</v>
      </c>
      <c r="N114" s="1063">
        <v>465</v>
      </c>
      <c r="O114" s="1063">
        <v>27098186.644000001</v>
      </c>
      <c r="P114" s="1063">
        <v>35</v>
      </c>
      <c r="Q114" s="1063">
        <v>7258.92</v>
      </c>
      <c r="R114" s="1063">
        <v>4127</v>
      </c>
      <c r="S114" s="1063">
        <v>7006754.1390000004</v>
      </c>
      <c r="T114" s="1063">
        <v>0</v>
      </c>
      <c r="U114" s="1063">
        <v>0</v>
      </c>
      <c r="V114" s="1063">
        <v>4858</v>
      </c>
      <c r="W114" s="1063">
        <v>1953757.75</v>
      </c>
      <c r="X114" s="1064">
        <f t="shared" si="18"/>
        <v>70460</v>
      </c>
      <c r="Y114" s="1085">
        <f t="shared" si="15"/>
        <v>7.2168517482889936</v>
      </c>
      <c r="Z114" s="756">
        <f t="shared" si="17"/>
        <v>58760542.944000006</v>
      </c>
      <c r="AA114" s="1085">
        <f t="shared" si="16"/>
        <v>6.6200069733844407</v>
      </c>
    </row>
    <row r="115" spans="1:27" s="1086" customFormat="1" ht="53.25" customHeight="1" x14ac:dyDescent="0.25">
      <c r="A115" s="1095" t="s">
        <v>690</v>
      </c>
      <c r="B115" s="1063">
        <v>37</v>
      </c>
      <c r="C115" s="1063">
        <v>10470</v>
      </c>
      <c r="D115" s="1063">
        <v>25</v>
      </c>
      <c r="E115" s="1063">
        <v>2496.1999999999998</v>
      </c>
      <c r="F115" s="1063">
        <v>250</v>
      </c>
      <c r="G115" s="1063">
        <v>35550</v>
      </c>
      <c r="H115" s="1063">
        <v>0</v>
      </c>
      <c r="I115" s="1063">
        <v>0</v>
      </c>
      <c r="J115" s="1063">
        <v>312</v>
      </c>
      <c r="K115" s="1063">
        <v>48516.2</v>
      </c>
      <c r="L115" s="1063">
        <v>0</v>
      </c>
      <c r="M115" s="1063">
        <v>0</v>
      </c>
      <c r="N115" s="1063">
        <v>0</v>
      </c>
      <c r="O115" s="1063">
        <v>0</v>
      </c>
      <c r="P115" s="1063">
        <v>0</v>
      </c>
      <c r="Q115" s="1063">
        <v>0</v>
      </c>
      <c r="R115" s="1063">
        <v>0</v>
      </c>
      <c r="S115" s="1063">
        <v>0</v>
      </c>
      <c r="T115" s="1063">
        <v>0</v>
      </c>
      <c r="U115" s="1063">
        <v>0</v>
      </c>
      <c r="V115" s="1063">
        <v>14</v>
      </c>
      <c r="W115" s="1063">
        <v>21200</v>
      </c>
      <c r="X115" s="1064">
        <f t="shared" si="18"/>
        <v>326</v>
      </c>
      <c r="Y115" s="1085">
        <f t="shared" si="15"/>
        <v>3.3390486374428215E-2</v>
      </c>
      <c r="Z115" s="756">
        <f t="shared" si="17"/>
        <v>69716.2</v>
      </c>
      <c r="AA115" s="1085">
        <f t="shared" si="16"/>
        <v>7.8542795392088863E-3</v>
      </c>
    </row>
    <row r="116" spans="1:27" s="1086" customFormat="1" ht="53.25" customHeight="1" x14ac:dyDescent="0.25">
      <c r="A116" s="1095" t="s">
        <v>167</v>
      </c>
      <c r="B116" s="1063">
        <v>78090</v>
      </c>
      <c r="C116" s="1063">
        <v>15637848.54676</v>
      </c>
      <c r="D116" s="1063">
        <v>2631</v>
      </c>
      <c r="E116" s="1063">
        <v>719342.64602999995</v>
      </c>
      <c r="F116" s="1063">
        <v>10212</v>
      </c>
      <c r="G116" s="1063">
        <v>2992874.16989</v>
      </c>
      <c r="H116" s="1063">
        <v>0</v>
      </c>
      <c r="I116" s="1063">
        <v>0</v>
      </c>
      <c r="J116" s="1063">
        <v>90933</v>
      </c>
      <c r="K116" s="1063">
        <v>19350065.362679999</v>
      </c>
      <c r="L116" s="1063">
        <v>25</v>
      </c>
      <c r="M116" s="1063">
        <v>1787.4259999999999</v>
      </c>
      <c r="N116" s="1063">
        <v>350</v>
      </c>
      <c r="O116" s="1063">
        <v>25069171.846760001</v>
      </c>
      <c r="P116" s="1063">
        <v>63</v>
      </c>
      <c r="Q116" s="1063">
        <v>28817.881880000004</v>
      </c>
      <c r="R116" s="1063">
        <v>241</v>
      </c>
      <c r="S116" s="1063">
        <v>454479.95607000001</v>
      </c>
      <c r="T116" s="1063">
        <v>186</v>
      </c>
      <c r="U116" s="1063">
        <v>309853.8</v>
      </c>
      <c r="V116" s="1063">
        <v>3298</v>
      </c>
      <c r="W116" s="1063">
        <v>5795479</v>
      </c>
      <c r="X116" s="1064">
        <f t="shared" si="18"/>
        <v>95096</v>
      </c>
      <c r="Y116" s="1085">
        <f t="shared" si="15"/>
        <v>9.7401892400694035</v>
      </c>
      <c r="Z116" s="756">
        <f t="shared" si="17"/>
        <v>51009655.273389995</v>
      </c>
      <c r="AA116" s="1085">
        <f t="shared" si="16"/>
        <v>5.7467861374527835</v>
      </c>
    </row>
    <row r="117" spans="1:27" s="1086" customFormat="1" ht="53.25" customHeight="1" x14ac:dyDescent="0.25">
      <c r="A117" s="1095" t="s">
        <v>168</v>
      </c>
      <c r="B117" s="1063">
        <v>7509</v>
      </c>
      <c r="C117" s="1063">
        <v>1824684.69</v>
      </c>
      <c r="D117" s="1063">
        <v>8006</v>
      </c>
      <c r="E117" s="1063">
        <v>1518028.65</v>
      </c>
      <c r="F117" s="1063">
        <v>55</v>
      </c>
      <c r="G117" s="1063">
        <v>72250</v>
      </c>
      <c r="H117" s="1063">
        <v>0</v>
      </c>
      <c r="I117" s="1063">
        <v>0</v>
      </c>
      <c r="J117" s="1063">
        <v>15570</v>
      </c>
      <c r="K117" s="1063">
        <v>3414963.34</v>
      </c>
      <c r="L117" s="1063">
        <v>5490</v>
      </c>
      <c r="M117" s="1063">
        <v>1041675.85</v>
      </c>
      <c r="N117" s="1063">
        <v>178</v>
      </c>
      <c r="O117" s="1063">
        <v>57259400.740000002</v>
      </c>
      <c r="P117" s="1063">
        <v>13</v>
      </c>
      <c r="Q117" s="1063">
        <v>2730.94</v>
      </c>
      <c r="R117" s="1063">
        <v>0</v>
      </c>
      <c r="S117" s="1063">
        <v>0</v>
      </c>
      <c r="T117" s="1063">
        <v>0</v>
      </c>
      <c r="U117" s="1063">
        <v>0</v>
      </c>
      <c r="V117" s="1063">
        <v>15378</v>
      </c>
      <c r="W117" s="1063">
        <v>6883760</v>
      </c>
      <c r="X117" s="1064">
        <f t="shared" si="18"/>
        <v>36629</v>
      </c>
      <c r="Y117" s="1085">
        <f t="shared" si="15"/>
        <v>3.7517181761010154</v>
      </c>
      <c r="Z117" s="756">
        <f t="shared" si="17"/>
        <v>68602530.870000005</v>
      </c>
      <c r="AA117" s="1085">
        <f t="shared" si="16"/>
        <v>7.7288127372144064</v>
      </c>
    </row>
    <row r="118" spans="1:27" s="1086" customFormat="1" ht="53.25" customHeight="1" x14ac:dyDescent="0.25">
      <c r="A118" s="1095" t="s">
        <v>169</v>
      </c>
      <c r="B118" s="1063">
        <v>6371</v>
      </c>
      <c r="C118" s="1063">
        <v>2148405.78051</v>
      </c>
      <c r="D118" s="1063">
        <v>291</v>
      </c>
      <c r="E118" s="1063">
        <v>70008.810800000007</v>
      </c>
      <c r="F118" s="1063">
        <v>1693</v>
      </c>
      <c r="G118" s="1063">
        <v>1663695.4188399999</v>
      </c>
      <c r="H118" s="1063">
        <v>0</v>
      </c>
      <c r="I118" s="1063">
        <v>0</v>
      </c>
      <c r="J118" s="1063">
        <v>8355</v>
      </c>
      <c r="K118" s="1063">
        <v>3882110.01015</v>
      </c>
      <c r="L118" s="1063">
        <v>2</v>
      </c>
      <c r="M118" s="1063">
        <v>120.8</v>
      </c>
      <c r="N118" s="1063">
        <v>1</v>
      </c>
      <c r="O118" s="1063">
        <v>1015921.067</v>
      </c>
      <c r="P118" s="1063">
        <v>20</v>
      </c>
      <c r="Q118" s="1063">
        <v>6550.8808099999997</v>
      </c>
      <c r="R118" s="1063">
        <v>0</v>
      </c>
      <c r="S118" s="1063">
        <v>0</v>
      </c>
      <c r="T118" s="1063">
        <v>0</v>
      </c>
      <c r="U118" s="1063">
        <v>0</v>
      </c>
      <c r="V118" s="1063">
        <v>6</v>
      </c>
      <c r="W118" s="1063">
        <v>4700</v>
      </c>
      <c r="X118" s="1064">
        <f t="shared" si="18"/>
        <v>8384</v>
      </c>
      <c r="Y118" s="1085">
        <f t="shared" si="15"/>
        <v>0.85872956369081643</v>
      </c>
      <c r="Z118" s="756">
        <f t="shared" si="17"/>
        <v>4909402.7579600001</v>
      </c>
      <c r="AA118" s="1085">
        <f t="shared" si="16"/>
        <v>0.55309700803516115</v>
      </c>
    </row>
    <row r="119" spans="1:27" s="1086" customFormat="1" ht="53.25" customHeight="1" x14ac:dyDescent="0.25">
      <c r="A119" s="1095" t="s">
        <v>170</v>
      </c>
      <c r="B119" s="1063">
        <v>1274</v>
      </c>
      <c r="C119" s="1063">
        <v>565768</v>
      </c>
      <c r="D119" s="1063">
        <v>8479</v>
      </c>
      <c r="E119" s="1063">
        <v>3187951.8160000001</v>
      </c>
      <c r="F119" s="1063">
        <v>12175</v>
      </c>
      <c r="G119" s="1063">
        <v>3920474</v>
      </c>
      <c r="H119" s="1063">
        <v>0</v>
      </c>
      <c r="I119" s="1063">
        <v>0</v>
      </c>
      <c r="J119" s="1063">
        <v>21928</v>
      </c>
      <c r="K119" s="1063">
        <v>7674193.8159999996</v>
      </c>
      <c r="L119" s="1063">
        <v>0</v>
      </c>
      <c r="M119" s="1063">
        <v>0</v>
      </c>
      <c r="N119" s="1063">
        <v>-14555</v>
      </c>
      <c r="O119" s="1063">
        <v>23507706.990740102</v>
      </c>
      <c r="P119" s="1063">
        <v>542</v>
      </c>
      <c r="Q119" s="1063">
        <v>104539</v>
      </c>
      <c r="R119" s="1063">
        <v>589</v>
      </c>
      <c r="S119" s="1063">
        <v>3638084.8620000002</v>
      </c>
      <c r="T119" s="1063">
        <v>0</v>
      </c>
      <c r="U119" s="1063">
        <v>0</v>
      </c>
      <c r="V119" s="1063">
        <v>131</v>
      </c>
      <c r="W119" s="1063">
        <v>224200</v>
      </c>
      <c r="X119" s="1064">
        <f t="shared" si="18"/>
        <v>8635</v>
      </c>
      <c r="Y119" s="1065">
        <f t="shared" si="15"/>
        <v>0.88443818970302956</v>
      </c>
      <c r="Z119" s="756">
        <f t="shared" si="17"/>
        <v>35148724.668740101</v>
      </c>
      <c r="AA119" s="1065">
        <f t="shared" si="16"/>
        <v>3.9598817634204391</v>
      </c>
    </row>
    <row r="120" spans="1:27" s="1086" customFormat="1" ht="53.25" customHeight="1" x14ac:dyDescent="0.25">
      <c r="A120" s="1095" t="s">
        <v>171</v>
      </c>
      <c r="B120" s="1063">
        <v>1</v>
      </c>
      <c r="C120" s="1063">
        <v>100</v>
      </c>
      <c r="D120" s="1063">
        <v>1</v>
      </c>
      <c r="E120" s="1063">
        <v>50</v>
      </c>
      <c r="F120" s="1063">
        <v>113</v>
      </c>
      <c r="G120" s="1063">
        <v>36050</v>
      </c>
      <c r="H120" s="1063">
        <v>0</v>
      </c>
      <c r="I120" s="1063">
        <v>0</v>
      </c>
      <c r="J120" s="1063">
        <v>115</v>
      </c>
      <c r="K120" s="1063">
        <v>36200</v>
      </c>
      <c r="L120" s="1063">
        <v>0</v>
      </c>
      <c r="M120" s="1063">
        <v>0</v>
      </c>
      <c r="N120" s="1063">
        <v>0</v>
      </c>
      <c r="O120" s="1063">
        <v>5220</v>
      </c>
      <c r="P120" s="1063">
        <v>0</v>
      </c>
      <c r="Q120" s="1063">
        <v>0</v>
      </c>
      <c r="R120" s="1063">
        <v>0</v>
      </c>
      <c r="S120" s="1063">
        <v>0</v>
      </c>
      <c r="T120" s="1063">
        <v>0</v>
      </c>
      <c r="U120" s="1063">
        <v>0</v>
      </c>
      <c r="V120" s="1063">
        <v>0</v>
      </c>
      <c r="W120" s="1063">
        <v>0</v>
      </c>
      <c r="X120" s="1064">
        <f t="shared" si="18"/>
        <v>115</v>
      </c>
      <c r="Y120" s="1065">
        <f t="shared" si="15"/>
        <v>1.1778852555396456E-2</v>
      </c>
      <c r="Z120" s="756">
        <f t="shared" si="17"/>
        <v>41420</v>
      </c>
      <c r="AA120" s="1065">
        <f t="shared" si="16"/>
        <v>4.6664083600946706E-3</v>
      </c>
    </row>
    <row r="121" spans="1:27" s="1086" customFormat="1" ht="53.25" hidden="1" customHeight="1" x14ac:dyDescent="0.25">
      <c r="A121" s="1095" t="s">
        <v>172</v>
      </c>
      <c r="B121" s="1063"/>
      <c r="C121" s="1063"/>
      <c r="D121" s="1063"/>
      <c r="E121" s="1063"/>
      <c r="F121" s="1063"/>
      <c r="G121" s="1063"/>
      <c r="H121" s="1063"/>
      <c r="I121" s="1063"/>
      <c r="J121" s="1063"/>
      <c r="K121" s="1063"/>
      <c r="L121" s="1063"/>
      <c r="M121" s="1063"/>
      <c r="N121" s="1063"/>
      <c r="O121" s="1063"/>
      <c r="P121" s="1063"/>
      <c r="Q121" s="1063"/>
      <c r="R121" s="1063"/>
      <c r="S121" s="1063"/>
      <c r="T121" s="1063"/>
      <c r="U121" s="1063"/>
      <c r="V121" s="1063"/>
      <c r="W121" s="1063"/>
      <c r="X121" s="1064">
        <f t="shared" si="18"/>
        <v>0</v>
      </c>
      <c r="Y121" s="1085">
        <f t="shared" si="15"/>
        <v>0</v>
      </c>
      <c r="Z121" s="756">
        <f t="shared" si="17"/>
        <v>0</v>
      </c>
      <c r="AA121" s="1085">
        <f t="shared" si="16"/>
        <v>0</v>
      </c>
    </row>
    <row r="122" spans="1:27" s="1086" customFormat="1" ht="53.25" customHeight="1" x14ac:dyDescent="0.25">
      <c r="A122" s="1095" t="s">
        <v>700</v>
      </c>
      <c r="B122" s="1063">
        <v>0</v>
      </c>
      <c r="C122" s="1063">
        <v>0</v>
      </c>
      <c r="D122" s="1063">
        <v>1</v>
      </c>
      <c r="E122" s="1063">
        <v>50</v>
      </c>
      <c r="F122" s="1063">
        <v>36</v>
      </c>
      <c r="G122" s="1063">
        <v>38028.949999999997</v>
      </c>
      <c r="H122" s="1063">
        <v>0</v>
      </c>
      <c r="I122" s="1063">
        <v>0</v>
      </c>
      <c r="J122" s="1063">
        <v>37</v>
      </c>
      <c r="K122" s="1063">
        <v>38078.949999999997</v>
      </c>
      <c r="L122" s="1063">
        <v>0</v>
      </c>
      <c r="M122" s="1063">
        <v>0</v>
      </c>
      <c r="N122" s="1063">
        <v>0</v>
      </c>
      <c r="O122" s="1063">
        <v>0</v>
      </c>
      <c r="P122" s="1063">
        <v>0</v>
      </c>
      <c r="Q122" s="1063">
        <v>0</v>
      </c>
      <c r="R122" s="1063">
        <v>0</v>
      </c>
      <c r="S122" s="1063">
        <v>0</v>
      </c>
      <c r="T122" s="1063">
        <v>0</v>
      </c>
      <c r="U122" s="1063">
        <v>0</v>
      </c>
      <c r="V122" s="1063">
        <v>0</v>
      </c>
      <c r="W122" s="1063">
        <v>0</v>
      </c>
      <c r="X122" s="1064">
        <f t="shared" si="18"/>
        <v>37</v>
      </c>
      <c r="Y122" s="1085">
        <f t="shared" si="15"/>
        <v>3.7897177786927728E-3</v>
      </c>
      <c r="Z122" s="756">
        <f t="shared" si="17"/>
        <v>38078.949999999997</v>
      </c>
      <c r="AA122" s="1085">
        <f t="shared" si="16"/>
        <v>4.2900031536365745E-3</v>
      </c>
    </row>
    <row r="123" spans="1:27" s="1086" customFormat="1" ht="53.25" customHeight="1" x14ac:dyDescent="0.25">
      <c r="A123" s="1095" t="s">
        <v>319</v>
      </c>
      <c r="B123" s="1063">
        <v>525</v>
      </c>
      <c r="C123" s="1063">
        <v>85918.952999999994</v>
      </c>
      <c r="D123" s="1063">
        <v>581</v>
      </c>
      <c r="E123" s="1063">
        <v>59555.432999999997</v>
      </c>
      <c r="F123" s="1063">
        <v>0</v>
      </c>
      <c r="G123" s="1063">
        <v>0</v>
      </c>
      <c r="H123" s="1063">
        <v>0</v>
      </c>
      <c r="I123" s="1063">
        <v>0</v>
      </c>
      <c r="J123" s="1063">
        <v>1106</v>
      </c>
      <c r="K123" s="1063">
        <v>145474.386</v>
      </c>
      <c r="L123" s="1063">
        <v>0</v>
      </c>
      <c r="M123" s="1063">
        <v>0</v>
      </c>
      <c r="N123" s="1063">
        <v>0</v>
      </c>
      <c r="O123" s="1063">
        <v>0</v>
      </c>
      <c r="P123" s="1063">
        <v>3</v>
      </c>
      <c r="Q123" s="1063">
        <v>285.04599999999999</v>
      </c>
      <c r="R123" s="1063">
        <v>0</v>
      </c>
      <c r="S123" s="1063">
        <v>0</v>
      </c>
      <c r="T123" s="1063">
        <v>0</v>
      </c>
      <c r="U123" s="1063">
        <v>0</v>
      </c>
      <c r="V123" s="1063">
        <v>6103</v>
      </c>
      <c r="W123" s="1063">
        <v>2006315</v>
      </c>
      <c r="X123" s="1064">
        <f t="shared" si="18"/>
        <v>7212</v>
      </c>
      <c r="Y123" s="1065">
        <f t="shared" si="15"/>
        <v>0.73868769243060206</v>
      </c>
      <c r="Z123" s="756">
        <f t="shared" si="17"/>
        <v>2152074.432</v>
      </c>
      <c r="AA123" s="1065">
        <f t="shared" si="16"/>
        <v>0.24245432450581336</v>
      </c>
    </row>
    <row r="124" spans="1:27" s="1086" customFormat="1" ht="53.25" customHeight="1" x14ac:dyDescent="0.25">
      <c r="A124" s="1095" t="s">
        <v>173</v>
      </c>
      <c r="B124" s="1063">
        <v>22535</v>
      </c>
      <c r="C124" s="1063">
        <v>8175777.1049999902</v>
      </c>
      <c r="D124" s="1063">
        <v>65322</v>
      </c>
      <c r="E124" s="1063">
        <v>14933693.927999901</v>
      </c>
      <c r="F124" s="1063">
        <v>6147</v>
      </c>
      <c r="G124" s="1063">
        <v>1792688</v>
      </c>
      <c r="H124" s="1063">
        <v>0</v>
      </c>
      <c r="I124" s="1063">
        <v>0</v>
      </c>
      <c r="J124" s="1063">
        <v>94004</v>
      </c>
      <c r="K124" s="1063">
        <v>24902159.032999892</v>
      </c>
      <c r="L124" s="1063">
        <v>1451</v>
      </c>
      <c r="M124" s="1063">
        <v>67171.029000000097</v>
      </c>
      <c r="N124" s="1063">
        <v>440</v>
      </c>
      <c r="O124" s="1063">
        <v>27241532.9080001</v>
      </c>
      <c r="P124" s="1063">
        <v>316</v>
      </c>
      <c r="Q124" s="1063">
        <v>214265.97700000199</v>
      </c>
      <c r="R124" s="1063">
        <v>33</v>
      </c>
      <c r="S124" s="1063">
        <v>69575.498739999995</v>
      </c>
      <c r="T124" s="1063">
        <v>4073</v>
      </c>
      <c r="U124" s="1063">
        <v>3229824.4365699999</v>
      </c>
      <c r="V124" s="1063">
        <v>5</v>
      </c>
      <c r="W124" s="1063">
        <v>3700</v>
      </c>
      <c r="X124" s="1064">
        <f t="shared" si="18"/>
        <v>100322</v>
      </c>
      <c r="Y124" s="1065">
        <f t="shared" si="15"/>
        <v>10.275461270108551</v>
      </c>
      <c r="Z124" s="756">
        <f t="shared" si="17"/>
        <v>55728228.882310003</v>
      </c>
      <c r="AA124" s="1065">
        <f t="shared" si="16"/>
        <v>6.2783841899971184</v>
      </c>
    </row>
    <row r="125" spans="1:27" s="1086" customFormat="1" ht="53.25" customHeight="1" x14ac:dyDescent="0.25">
      <c r="A125" s="1095" t="s">
        <v>174</v>
      </c>
      <c r="B125" s="1063">
        <v>4887</v>
      </c>
      <c r="C125" s="1063">
        <v>1098525.4129999999</v>
      </c>
      <c r="D125" s="1063">
        <v>4644</v>
      </c>
      <c r="E125" s="1063">
        <v>1288460.2749999999</v>
      </c>
      <c r="F125" s="1063">
        <v>19617</v>
      </c>
      <c r="G125" s="1063">
        <v>17615585.537999999</v>
      </c>
      <c r="H125" s="1063">
        <v>0</v>
      </c>
      <c r="I125" s="1063">
        <v>0</v>
      </c>
      <c r="J125" s="1063">
        <v>29148</v>
      </c>
      <c r="K125" s="1063">
        <v>20002571.226</v>
      </c>
      <c r="L125" s="1063">
        <v>0</v>
      </c>
      <c r="M125" s="1063">
        <v>0</v>
      </c>
      <c r="N125" s="1063">
        <v>49</v>
      </c>
      <c r="O125" s="1063">
        <v>951215.06099999999</v>
      </c>
      <c r="P125" s="1063">
        <v>11</v>
      </c>
      <c r="Q125" s="1063">
        <v>4994.7849999999999</v>
      </c>
      <c r="R125" s="1063">
        <v>6</v>
      </c>
      <c r="S125" s="1063">
        <v>8400</v>
      </c>
      <c r="T125" s="1063">
        <v>0</v>
      </c>
      <c r="U125" s="1063">
        <v>0</v>
      </c>
      <c r="V125" s="1063">
        <v>8705</v>
      </c>
      <c r="W125" s="1063">
        <v>4640300</v>
      </c>
      <c r="X125" s="1064">
        <f t="shared" si="18"/>
        <v>37919</v>
      </c>
      <c r="Y125" s="1085">
        <f t="shared" si="15"/>
        <v>3.883846174331115</v>
      </c>
      <c r="Z125" s="756">
        <f t="shared" si="17"/>
        <v>25607481.072000001</v>
      </c>
      <c r="AA125" s="1085">
        <f t="shared" si="16"/>
        <v>2.884958081973608</v>
      </c>
    </row>
    <row r="126" spans="1:27" s="1086" customFormat="1" ht="53.25" customHeight="1" x14ac:dyDescent="0.25">
      <c r="A126" s="1095" t="s">
        <v>691</v>
      </c>
      <c r="B126" s="1063">
        <v>7992</v>
      </c>
      <c r="C126" s="1063">
        <v>3819297.673</v>
      </c>
      <c r="D126" s="1063">
        <v>2656</v>
      </c>
      <c r="E126" s="1063">
        <v>948854.49800000002</v>
      </c>
      <c r="F126" s="1063">
        <v>3966</v>
      </c>
      <c r="G126" s="1063">
        <v>2068653.746</v>
      </c>
      <c r="H126" s="1063">
        <v>0</v>
      </c>
      <c r="I126" s="1063">
        <v>0</v>
      </c>
      <c r="J126" s="1063">
        <v>14614</v>
      </c>
      <c r="K126" s="1063">
        <v>6836805.9170000004</v>
      </c>
      <c r="L126" s="1063">
        <v>0</v>
      </c>
      <c r="M126" s="1063">
        <v>0</v>
      </c>
      <c r="N126" s="1063">
        <v>0</v>
      </c>
      <c r="O126" s="1063">
        <v>0</v>
      </c>
      <c r="P126" s="1063">
        <v>83</v>
      </c>
      <c r="Q126" s="1063">
        <v>45323.474999999999</v>
      </c>
      <c r="R126" s="1063">
        <v>0</v>
      </c>
      <c r="S126" s="1063">
        <v>0</v>
      </c>
      <c r="T126" s="1063">
        <v>0</v>
      </c>
      <c r="U126" s="1063">
        <v>0</v>
      </c>
      <c r="V126" s="1063">
        <v>1144</v>
      </c>
      <c r="W126" s="1063">
        <v>495950</v>
      </c>
      <c r="X126" s="1064">
        <f t="shared" si="18"/>
        <v>15841</v>
      </c>
      <c r="Y126" s="1085">
        <f t="shared" si="15"/>
        <v>1.6225113333046544</v>
      </c>
      <c r="Z126" s="756">
        <f t="shared" si="17"/>
        <v>7378079.392</v>
      </c>
      <c r="AA126" s="1085">
        <f t="shared" si="16"/>
        <v>0.83121997480132803</v>
      </c>
    </row>
    <row r="127" spans="1:27" s="1086" customFormat="1" ht="53.25" customHeight="1" x14ac:dyDescent="0.25">
      <c r="A127" s="1072" t="s">
        <v>255</v>
      </c>
      <c r="B127" s="1073">
        <f t="shared" ref="B127:W127" si="19">SUM(B105:B126)</f>
        <v>471704</v>
      </c>
      <c r="C127" s="1073">
        <f t="shared" si="19"/>
        <v>129440184.95526996</v>
      </c>
      <c r="D127" s="1073">
        <f t="shared" si="19"/>
        <v>197078</v>
      </c>
      <c r="E127" s="1073">
        <f t="shared" si="19"/>
        <v>42045462.815829903</v>
      </c>
      <c r="F127" s="1073">
        <f t="shared" si="19"/>
        <v>159865</v>
      </c>
      <c r="G127" s="1073">
        <f t="shared" si="19"/>
        <v>72608719.966730013</v>
      </c>
      <c r="H127" s="1073">
        <f t="shared" si="19"/>
        <v>1311</v>
      </c>
      <c r="I127" s="1073">
        <f t="shared" si="19"/>
        <v>523968.39599999995</v>
      </c>
      <c r="J127" s="1073">
        <f t="shared" si="19"/>
        <v>829958</v>
      </c>
      <c r="K127" s="1073">
        <f t="shared" si="19"/>
        <v>244618336.13382989</v>
      </c>
      <c r="L127" s="1073">
        <f t="shared" si="19"/>
        <v>6969</v>
      </c>
      <c r="M127" s="1073">
        <f t="shared" si="19"/>
        <v>1111255.105</v>
      </c>
      <c r="N127" s="1073">
        <f t="shared" si="19"/>
        <v>29860</v>
      </c>
      <c r="O127" s="1073">
        <f t="shared" si="19"/>
        <v>558159610.87497616</v>
      </c>
      <c r="P127" s="1073">
        <f t="shared" si="19"/>
        <v>2928</v>
      </c>
      <c r="Q127" s="1073">
        <f t="shared" si="19"/>
        <v>861282.74169000238</v>
      </c>
      <c r="R127" s="1073">
        <f t="shared" si="19"/>
        <v>7999</v>
      </c>
      <c r="S127" s="1073">
        <f t="shared" si="19"/>
        <v>17197866.011879999</v>
      </c>
      <c r="T127" s="1073">
        <f t="shared" si="19"/>
        <v>4731</v>
      </c>
      <c r="U127" s="1073">
        <f t="shared" si="19"/>
        <v>3828131.0020499998</v>
      </c>
      <c r="V127" s="1073">
        <f t="shared" si="19"/>
        <v>93881</v>
      </c>
      <c r="W127" s="1073">
        <f t="shared" si="19"/>
        <v>61844077.75</v>
      </c>
      <c r="X127" s="1097">
        <f>J127+L127+N127+P127+R127+T127+V127</f>
        <v>976326</v>
      </c>
      <c r="Y127" s="1098">
        <f t="shared" si="15"/>
        <v>100</v>
      </c>
      <c r="Z127" s="757">
        <f t="shared" si="17"/>
        <v>887620559.61942613</v>
      </c>
      <c r="AA127" s="1098">
        <f t="shared" si="16"/>
        <v>100</v>
      </c>
    </row>
    <row r="128" spans="1:27" ht="50.25" customHeight="1" x14ac:dyDescent="0.5">
      <c r="A128" s="1078" t="s">
        <v>320</v>
      </c>
      <c r="B128" s="1090"/>
      <c r="C128" s="1090"/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3"/>
      <c r="Z128" s="1092"/>
      <c r="AA128" s="1093"/>
    </row>
    <row r="129" spans="1:27" x14ac:dyDescent="0.5">
      <c r="A129" s="1053" t="s">
        <v>697</v>
      </c>
    </row>
    <row r="130" spans="1:27" x14ac:dyDescent="0.5">
      <c r="A130" s="1059" t="s">
        <v>707</v>
      </c>
    </row>
    <row r="131" spans="1:27" x14ac:dyDescent="0.5">
      <c r="A131" s="1060"/>
      <c r="X131" s="1619" t="s">
        <v>439</v>
      </c>
      <c r="Y131" s="1619"/>
      <c r="Z131" s="1619"/>
      <c r="AA131" s="1619"/>
    </row>
    <row r="132" spans="1:27" ht="50.25" customHeight="1" x14ac:dyDescent="0.5">
      <c r="A132" s="1599" t="s">
        <v>265</v>
      </c>
      <c r="B132" s="1621" t="s">
        <v>586</v>
      </c>
      <c r="C132" s="1603"/>
      <c r="D132" s="1603"/>
      <c r="E132" s="1603"/>
      <c r="F132" s="1603"/>
      <c r="G132" s="1603"/>
      <c r="H132" s="1603"/>
      <c r="I132" s="1603"/>
      <c r="J132" s="1603"/>
      <c r="K132" s="1603"/>
      <c r="L132" s="1603"/>
      <c r="M132" s="1603"/>
      <c r="N132" s="1603"/>
      <c r="O132" s="1604"/>
      <c r="P132" s="1605" t="s">
        <v>593</v>
      </c>
      <c r="Q132" s="1606"/>
      <c r="R132" s="1605" t="s">
        <v>499</v>
      </c>
      <c r="S132" s="1606"/>
      <c r="T132" s="1605" t="s">
        <v>500</v>
      </c>
      <c r="U132" s="1606"/>
      <c r="V132" s="1605" t="s">
        <v>443</v>
      </c>
      <c r="W132" s="1606"/>
      <c r="X132" s="1613" t="s">
        <v>592</v>
      </c>
      <c r="Y132" s="1614"/>
      <c r="Z132" s="1614"/>
      <c r="AA132" s="1615"/>
    </row>
    <row r="133" spans="1:27" ht="50.25" customHeight="1" x14ac:dyDescent="0.5">
      <c r="A133" s="1600"/>
      <c r="B133" s="1609" t="s">
        <v>188</v>
      </c>
      <c r="C133" s="1586"/>
      <c r="D133" s="1586"/>
      <c r="E133" s="1586"/>
      <c r="F133" s="1586"/>
      <c r="G133" s="1586"/>
      <c r="H133" s="1586"/>
      <c r="I133" s="1586"/>
      <c r="J133" s="1586"/>
      <c r="K133" s="1587"/>
      <c r="L133" s="1588" t="s">
        <v>193</v>
      </c>
      <c r="M133" s="1589"/>
      <c r="N133" s="1588" t="s">
        <v>194</v>
      </c>
      <c r="O133" s="1589"/>
      <c r="P133" s="1607"/>
      <c r="Q133" s="1608"/>
      <c r="R133" s="1607"/>
      <c r="S133" s="1608"/>
      <c r="T133" s="1607"/>
      <c r="U133" s="1608"/>
      <c r="V133" s="1607"/>
      <c r="W133" s="1608"/>
      <c r="X133" s="1616"/>
      <c r="Y133" s="1617"/>
      <c r="Z133" s="1617"/>
      <c r="AA133" s="1618"/>
    </row>
    <row r="134" spans="1:27" ht="50.25" customHeight="1" x14ac:dyDescent="0.5">
      <c r="A134" s="1600"/>
      <c r="B134" s="1610" t="s">
        <v>189</v>
      </c>
      <c r="C134" s="1591"/>
      <c r="D134" s="1610" t="s">
        <v>587</v>
      </c>
      <c r="E134" s="1591"/>
      <c r="F134" s="1610" t="s">
        <v>191</v>
      </c>
      <c r="G134" s="1591"/>
      <c r="H134" s="1610" t="s">
        <v>588</v>
      </c>
      <c r="I134" s="1591"/>
      <c r="J134" s="1610" t="s">
        <v>316</v>
      </c>
      <c r="K134" s="1591"/>
      <c r="L134" s="353" t="s">
        <v>256</v>
      </c>
      <c r="M134" s="353" t="s">
        <v>257</v>
      </c>
      <c r="N134" s="353" t="s">
        <v>256</v>
      </c>
      <c r="O134" s="353" t="s">
        <v>257</v>
      </c>
      <c r="P134" s="353" t="s">
        <v>256</v>
      </c>
      <c r="Q134" s="353" t="s">
        <v>257</v>
      </c>
      <c r="R134" s="353" t="s">
        <v>256</v>
      </c>
      <c r="S134" s="353" t="s">
        <v>257</v>
      </c>
      <c r="T134" s="353" t="s">
        <v>256</v>
      </c>
      <c r="U134" s="353" t="s">
        <v>257</v>
      </c>
      <c r="V134" s="353" t="s">
        <v>256</v>
      </c>
      <c r="W134" s="353" t="s">
        <v>257</v>
      </c>
      <c r="X134" s="353" t="s">
        <v>256</v>
      </c>
      <c r="Y134" s="1581" t="s">
        <v>258</v>
      </c>
      <c r="Z134" s="353" t="s">
        <v>257</v>
      </c>
      <c r="AA134" s="1581" t="s">
        <v>258</v>
      </c>
    </row>
    <row r="135" spans="1:27" ht="51.6" x14ac:dyDescent="0.5">
      <c r="A135" s="1600"/>
      <c r="B135" s="510" t="s">
        <v>648</v>
      </c>
      <c r="C135" s="510" t="s">
        <v>650</v>
      </c>
      <c r="D135" s="510" t="s">
        <v>648</v>
      </c>
      <c r="E135" s="510" t="s">
        <v>650</v>
      </c>
      <c r="F135" s="510" t="s">
        <v>648</v>
      </c>
      <c r="G135" s="510" t="s">
        <v>650</v>
      </c>
      <c r="H135" s="510" t="s">
        <v>648</v>
      </c>
      <c r="I135" s="510" t="s">
        <v>650</v>
      </c>
      <c r="J135" s="510" t="s">
        <v>648</v>
      </c>
      <c r="K135" s="510" t="s">
        <v>650</v>
      </c>
      <c r="L135" s="353" t="s">
        <v>259</v>
      </c>
      <c r="M135" s="353" t="s">
        <v>260</v>
      </c>
      <c r="N135" s="353" t="s">
        <v>259</v>
      </c>
      <c r="O135" s="353" t="s">
        <v>260</v>
      </c>
      <c r="P135" s="353" t="s">
        <v>259</v>
      </c>
      <c r="Q135" s="353" t="s">
        <v>260</v>
      </c>
      <c r="R135" s="353" t="s">
        <v>259</v>
      </c>
      <c r="S135" s="353" t="s">
        <v>260</v>
      </c>
      <c r="T135" s="353" t="s">
        <v>259</v>
      </c>
      <c r="U135" s="353" t="s">
        <v>260</v>
      </c>
      <c r="V135" s="353" t="s">
        <v>259</v>
      </c>
      <c r="W135" s="353" t="s">
        <v>260</v>
      </c>
      <c r="X135" s="353" t="s">
        <v>259</v>
      </c>
      <c r="Y135" s="1582"/>
      <c r="Z135" s="353" t="s">
        <v>260</v>
      </c>
      <c r="AA135" s="1582"/>
    </row>
    <row r="136" spans="1:27" ht="51.6" x14ac:dyDescent="0.5">
      <c r="A136" s="1601"/>
      <c r="B136" s="556" t="s">
        <v>653</v>
      </c>
      <c r="C136" s="354" t="s">
        <v>262</v>
      </c>
      <c r="D136" s="556" t="s">
        <v>653</v>
      </c>
      <c r="E136" s="354" t="s">
        <v>262</v>
      </c>
      <c r="F136" s="556" t="s">
        <v>653</v>
      </c>
      <c r="G136" s="354" t="s">
        <v>262</v>
      </c>
      <c r="H136" s="556" t="s">
        <v>653</v>
      </c>
      <c r="I136" s="354" t="s">
        <v>262</v>
      </c>
      <c r="J136" s="556" t="s">
        <v>653</v>
      </c>
      <c r="K136" s="354" t="s">
        <v>262</v>
      </c>
      <c r="L136" s="556" t="s">
        <v>653</v>
      </c>
      <c r="M136" s="354" t="s">
        <v>262</v>
      </c>
      <c r="N136" s="556" t="s">
        <v>653</v>
      </c>
      <c r="O136" s="354" t="s">
        <v>262</v>
      </c>
      <c r="P136" s="556" t="s">
        <v>653</v>
      </c>
      <c r="Q136" s="354" t="s">
        <v>262</v>
      </c>
      <c r="R136" s="556" t="s">
        <v>653</v>
      </c>
      <c r="S136" s="354" t="s">
        <v>262</v>
      </c>
      <c r="T136" s="556" t="s">
        <v>653</v>
      </c>
      <c r="U136" s="354" t="s">
        <v>262</v>
      </c>
      <c r="V136" s="556" t="s">
        <v>653</v>
      </c>
      <c r="W136" s="354" t="s">
        <v>262</v>
      </c>
      <c r="X136" s="556" t="s">
        <v>653</v>
      </c>
      <c r="Y136" s="354" t="s">
        <v>263</v>
      </c>
      <c r="Z136" s="354" t="s">
        <v>262</v>
      </c>
      <c r="AA136" s="354" t="s">
        <v>263</v>
      </c>
    </row>
    <row r="137" spans="1:27" s="1086" customFormat="1" ht="53.25" customHeight="1" x14ac:dyDescent="0.25">
      <c r="A137" s="1095" t="s">
        <v>636</v>
      </c>
      <c r="B137" s="1063">
        <v>0</v>
      </c>
      <c r="C137" s="1063">
        <v>0</v>
      </c>
      <c r="D137" s="1063">
        <v>0</v>
      </c>
      <c r="E137" s="1063">
        <v>0</v>
      </c>
      <c r="F137" s="1063">
        <v>0</v>
      </c>
      <c r="G137" s="1063">
        <v>0</v>
      </c>
      <c r="H137" s="1063">
        <v>0</v>
      </c>
      <c r="I137" s="1063">
        <v>0</v>
      </c>
      <c r="J137" s="1063">
        <v>0</v>
      </c>
      <c r="K137" s="1063">
        <v>0</v>
      </c>
      <c r="L137" s="1063">
        <v>0</v>
      </c>
      <c r="M137" s="1063">
        <v>0</v>
      </c>
      <c r="N137" s="1063">
        <v>0</v>
      </c>
      <c r="O137" s="1063">
        <v>0</v>
      </c>
      <c r="P137" s="1063">
        <v>0</v>
      </c>
      <c r="Q137" s="1063">
        <v>0</v>
      </c>
      <c r="R137" s="1063">
        <v>0</v>
      </c>
      <c r="S137" s="1063">
        <v>0</v>
      </c>
      <c r="T137" s="1063">
        <v>0</v>
      </c>
      <c r="U137" s="1063">
        <v>0</v>
      </c>
      <c r="V137" s="1063">
        <v>0</v>
      </c>
      <c r="W137" s="1063">
        <v>0</v>
      </c>
      <c r="X137" s="1064">
        <f>J137+L137+N137+P137+R137+T137+V137</f>
        <v>0</v>
      </c>
      <c r="Y137" s="1065">
        <f t="shared" ref="Y137:Y159" si="20">(X137*100)/X$159</f>
        <v>0</v>
      </c>
      <c r="Z137" s="756">
        <f>K137+M137+O137+Q137+S137+U137+W137</f>
        <v>0</v>
      </c>
      <c r="AA137" s="1065">
        <f t="shared" ref="AA137:AA159" si="21">(Z137*100)/Z$159</f>
        <v>0</v>
      </c>
    </row>
    <row r="138" spans="1:27" s="1086" customFormat="1" ht="53.25" customHeight="1" x14ac:dyDescent="0.25">
      <c r="A138" s="1095" t="s">
        <v>159</v>
      </c>
      <c r="B138" s="1063">
        <v>59314</v>
      </c>
      <c r="C138" s="1063">
        <v>13928282.402000001</v>
      </c>
      <c r="D138" s="1063">
        <v>15403</v>
      </c>
      <c r="E138" s="1063">
        <v>-6336000.7759999996</v>
      </c>
      <c r="F138" s="1063">
        <v>12993</v>
      </c>
      <c r="G138" s="1063">
        <v>2435951.5410000002</v>
      </c>
      <c r="H138" s="1063">
        <v>0</v>
      </c>
      <c r="I138" s="1063">
        <v>0</v>
      </c>
      <c r="J138" s="1063">
        <v>87710</v>
      </c>
      <c r="K138" s="1063">
        <v>10028233.166999999</v>
      </c>
      <c r="L138" s="1063">
        <v>0</v>
      </c>
      <c r="M138" s="1063">
        <v>0</v>
      </c>
      <c r="N138" s="1063">
        <v>0</v>
      </c>
      <c r="O138" s="1063">
        <v>0</v>
      </c>
      <c r="P138" s="1063">
        <v>-105</v>
      </c>
      <c r="Q138" s="1063">
        <v>-83579.676999999996</v>
      </c>
      <c r="R138" s="1063">
        <v>202</v>
      </c>
      <c r="S138" s="1063">
        <v>5302289.3942799997</v>
      </c>
      <c r="T138" s="1063">
        <v>0</v>
      </c>
      <c r="U138" s="1063">
        <v>33481.08</v>
      </c>
      <c r="V138" s="1063">
        <v>174278</v>
      </c>
      <c r="W138" s="1063">
        <v>454698897.61333001</v>
      </c>
      <c r="X138" s="1064">
        <f t="shared" ref="X138:X158" si="22">J138+L138+N138+P138+R138+T138+V138</f>
        <v>262085</v>
      </c>
      <c r="Y138" s="1065">
        <f t="shared" si="20"/>
        <v>83.694989190242154</v>
      </c>
      <c r="Z138" s="756">
        <f t="shared" ref="Z138:Z158" si="23">K138+M138+O138+Q138+S138+U138+W138</f>
        <v>469979321.57761002</v>
      </c>
      <c r="AA138" s="1065">
        <f t="shared" si="21"/>
        <v>65.034015167163659</v>
      </c>
    </row>
    <row r="139" spans="1:27" s="1086" customFormat="1" ht="53.25" customHeight="1" x14ac:dyDescent="0.25">
      <c r="A139" s="1095" t="s">
        <v>699</v>
      </c>
      <c r="B139" s="1063">
        <v>21</v>
      </c>
      <c r="C139" s="1063">
        <v>34028.815199999597</v>
      </c>
      <c r="D139" s="1063">
        <v>296</v>
      </c>
      <c r="E139" s="1063">
        <v>25456.206000000198</v>
      </c>
      <c r="F139" s="1063">
        <v>22</v>
      </c>
      <c r="G139" s="1063">
        <v>12200</v>
      </c>
      <c r="H139" s="1063">
        <v>0</v>
      </c>
      <c r="I139" s="1063">
        <v>0</v>
      </c>
      <c r="J139" s="1063">
        <v>339</v>
      </c>
      <c r="K139" s="1063">
        <v>71685.021199999799</v>
      </c>
      <c r="L139" s="1063">
        <v>0</v>
      </c>
      <c r="M139" s="1063">
        <v>0</v>
      </c>
      <c r="N139" s="1063">
        <v>0</v>
      </c>
      <c r="O139" s="1063">
        <v>9715912.3619999997</v>
      </c>
      <c r="P139" s="1063">
        <v>14</v>
      </c>
      <c r="Q139" s="1063">
        <v>5335.8999999998996</v>
      </c>
      <c r="R139" s="1063">
        <v>0</v>
      </c>
      <c r="S139" s="1063">
        <v>0</v>
      </c>
      <c r="T139" s="1063">
        <v>0</v>
      </c>
      <c r="U139" s="1063">
        <v>0</v>
      </c>
      <c r="V139" s="1063">
        <v>0</v>
      </c>
      <c r="W139" s="1063">
        <v>0</v>
      </c>
      <c r="X139" s="1064">
        <f t="shared" si="22"/>
        <v>353</v>
      </c>
      <c r="Y139" s="1065">
        <f t="shared" si="20"/>
        <v>0.11272805076275057</v>
      </c>
      <c r="Z139" s="756">
        <f t="shared" si="23"/>
        <v>9792933.2831999995</v>
      </c>
      <c r="AA139" s="1065">
        <f t="shared" si="21"/>
        <v>1.3551101983228009</v>
      </c>
    </row>
    <row r="140" spans="1:27" s="1086" customFormat="1" ht="53.25" customHeight="1" x14ac:dyDescent="0.25">
      <c r="A140" s="1095" t="s">
        <v>160</v>
      </c>
      <c r="B140" s="1063">
        <v>0</v>
      </c>
      <c r="C140" s="1063">
        <v>294633</v>
      </c>
      <c r="D140" s="1063">
        <v>0</v>
      </c>
      <c r="E140" s="1063">
        <v>341095</v>
      </c>
      <c r="F140" s="1063">
        <v>40</v>
      </c>
      <c r="G140" s="1063">
        <v>15696</v>
      </c>
      <c r="H140" s="1063">
        <v>0</v>
      </c>
      <c r="I140" s="1063">
        <v>0</v>
      </c>
      <c r="J140" s="1063">
        <v>40</v>
      </c>
      <c r="K140" s="1063">
        <v>651424</v>
      </c>
      <c r="L140" s="1063">
        <v>0</v>
      </c>
      <c r="M140" s="1063">
        <v>0</v>
      </c>
      <c r="N140" s="1063">
        <v>0</v>
      </c>
      <c r="O140" s="1063">
        <v>0</v>
      </c>
      <c r="P140" s="1063">
        <v>70</v>
      </c>
      <c r="Q140" s="1063">
        <v>28689</v>
      </c>
      <c r="R140" s="1063">
        <v>22</v>
      </c>
      <c r="S140" s="1063">
        <v>37320</v>
      </c>
      <c r="T140" s="1063">
        <v>0</v>
      </c>
      <c r="U140" s="1063">
        <v>0</v>
      </c>
      <c r="V140" s="1063">
        <v>0</v>
      </c>
      <c r="W140" s="1063">
        <v>0</v>
      </c>
      <c r="X140" s="1064">
        <f t="shared" si="22"/>
        <v>132</v>
      </c>
      <c r="Y140" s="1065">
        <f t="shared" si="20"/>
        <v>4.2153265441028542E-2</v>
      </c>
      <c r="Z140" s="756">
        <f t="shared" si="23"/>
        <v>717433</v>
      </c>
      <c r="AA140" s="1065">
        <f t="shared" si="21"/>
        <v>9.9275747806957346E-2</v>
      </c>
    </row>
    <row r="141" spans="1:27" s="1086" customFormat="1" ht="53.25" customHeight="1" x14ac:dyDescent="0.25">
      <c r="A141" s="1095" t="s">
        <v>161</v>
      </c>
      <c r="B141" s="1063">
        <v>0</v>
      </c>
      <c r="C141" s="1063">
        <v>0</v>
      </c>
      <c r="D141" s="1063">
        <v>0</v>
      </c>
      <c r="E141" s="1063">
        <v>0</v>
      </c>
      <c r="F141" s="1063">
        <v>0</v>
      </c>
      <c r="G141" s="1063">
        <v>0</v>
      </c>
      <c r="H141" s="1063">
        <v>0</v>
      </c>
      <c r="I141" s="1063">
        <v>0</v>
      </c>
      <c r="J141" s="1063">
        <v>0</v>
      </c>
      <c r="K141" s="1063">
        <v>0</v>
      </c>
      <c r="L141" s="1063">
        <v>0</v>
      </c>
      <c r="M141" s="1063">
        <v>0</v>
      </c>
      <c r="N141" s="1063">
        <v>0</v>
      </c>
      <c r="O141" s="1063">
        <v>27031439</v>
      </c>
      <c r="P141" s="1063">
        <v>0</v>
      </c>
      <c r="Q141" s="1063">
        <v>0</v>
      </c>
      <c r="R141" s="1063">
        <v>0</v>
      </c>
      <c r="S141" s="1063">
        <v>0</v>
      </c>
      <c r="T141" s="1063">
        <v>0</v>
      </c>
      <c r="U141" s="1063">
        <v>0</v>
      </c>
      <c r="V141" s="1063">
        <v>0</v>
      </c>
      <c r="W141" s="1063">
        <v>0</v>
      </c>
      <c r="X141" s="1064">
        <f t="shared" si="22"/>
        <v>0</v>
      </c>
      <c r="Y141" s="1065">
        <f t="shared" si="20"/>
        <v>0</v>
      </c>
      <c r="Z141" s="756">
        <f t="shared" si="23"/>
        <v>27031439</v>
      </c>
      <c r="AA141" s="1085">
        <f t="shared" si="21"/>
        <v>3.7405114080661908</v>
      </c>
    </row>
    <row r="142" spans="1:27" s="1086" customFormat="1" ht="53.25" customHeight="1" x14ac:dyDescent="0.25">
      <c r="A142" s="1095" t="s">
        <v>162</v>
      </c>
      <c r="B142" s="1063">
        <v>0</v>
      </c>
      <c r="C142" s="1063">
        <v>0</v>
      </c>
      <c r="D142" s="1063">
        <v>3</v>
      </c>
      <c r="E142" s="1063">
        <v>600</v>
      </c>
      <c r="F142" s="1063">
        <v>0</v>
      </c>
      <c r="G142" s="1063">
        <v>0</v>
      </c>
      <c r="H142" s="1063">
        <v>0</v>
      </c>
      <c r="I142" s="1063">
        <v>0</v>
      </c>
      <c r="J142" s="1063">
        <v>3</v>
      </c>
      <c r="K142" s="1063">
        <v>600</v>
      </c>
      <c r="L142" s="1063">
        <v>0</v>
      </c>
      <c r="M142" s="1063">
        <v>0</v>
      </c>
      <c r="N142" s="1063">
        <v>0</v>
      </c>
      <c r="O142" s="1063">
        <v>0</v>
      </c>
      <c r="P142" s="1063">
        <v>0</v>
      </c>
      <c r="Q142" s="1063">
        <v>0</v>
      </c>
      <c r="R142" s="1063">
        <v>0</v>
      </c>
      <c r="S142" s="1063">
        <v>0</v>
      </c>
      <c r="T142" s="1063">
        <v>0</v>
      </c>
      <c r="U142" s="1063">
        <v>0</v>
      </c>
      <c r="V142" s="1063">
        <v>0</v>
      </c>
      <c r="W142" s="1063">
        <v>0</v>
      </c>
      <c r="X142" s="1064">
        <f t="shared" si="22"/>
        <v>3</v>
      </c>
      <c r="Y142" s="1065">
        <f t="shared" si="20"/>
        <v>9.5802876002337592E-4</v>
      </c>
      <c r="Z142" s="756">
        <f t="shared" si="23"/>
        <v>600</v>
      </c>
      <c r="AA142" s="1085">
        <f t="shared" si="21"/>
        <v>8.3025799878419886E-5</v>
      </c>
    </row>
    <row r="143" spans="1:27" s="1086" customFormat="1" ht="53.25" customHeight="1" x14ac:dyDescent="0.25">
      <c r="A143" s="1095" t="s">
        <v>163</v>
      </c>
      <c r="B143" s="1063">
        <v>1</v>
      </c>
      <c r="C143" s="1063">
        <v>100</v>
      </c>
      <c r="D143" s="1063">
        <v>2</v>
      </c>
      <c r="E143" s="1063">
        <v>1100</v>
      </c>
      <c r="F143" s="1063">
        <v>725</v>
      </c>
      <c r="G143" s="1063">
        <v>56720</v>
      </c>
      <c r="H143" s="1063">
        <v>0</v>
      </c>
      <c r="I143" s="1063">
        <v>0</v>
      </c>
      <c r="J143" s="1063">
        <v>728</v>
      </c>
      <c r="K143" s="1063">
        <v>57920</v>
      </c>
      <c r="L143" s="1063">
        <v>0</v>
      </c>
      <c r="M143" s="1063">
        <v>0</v>
      </c>
      <c r="N143" s="1063">
        <v>0</v>
      </c>
      <c r="O143" s="1063">
        <v>244158.6</v>
      </c>
      <c r="P143" s="1063">
        <v>3</v>
      </c>
      <c r="Q143" s="1063">
        <v>240</v>
      </c>
      <c r="R143" s="1063">
        <v>0</v>
      </c>
      <c r="S143" s="1063">
        <v>0</v>
      </c>
      <c r="T143" s="1063">
        <v>0</v>
      </c>
      <c r="U143" s="1063">
        <v>0</v>
      </c>
      <c r="V143" s="1063">
        <v>0</v>
      </c>
      <c r="W143" s="1063">
        <v>0</v>
      </c>
      <c r="X143" s="1064">
        <f t="shared" si="22"/>
        <v>731</v>
      </c>
      <c r="Y143" s="1065">
        <f t="shared" si="20"/>
        <v>0.23343967452569592</v>
      </c>
      <c r="Z143" s="756">
        <f t="shared" si="23"/>
        <v>302318.59999999998</v>
      </c>
      <c r="AA143" s="1085">
        <f t="shared" si="21"/>
        <v>4.1833739305206778E-2</v>
      </c>
    </row>
    <row r="144" spans="1:27" s="1086" customFormat="1" ht="53.25" customHeight="1" x14ac:dyDescent="0.25">
      <c r="A144" s="1095" t="s">
        <v>164</v>
      </c>
      <c r="B144" s="1063">
        <v>5568</v>
      </c>
      <c r="C144" s="1063">
        <v>2184392.7100000083</v>
      </c>
      <c r="D144" s="1063">
        <v>19125</v>
      </c>
      <c r="E144" s="1063">
        <v>3055295.3210000396</v>
      </c>
      <c r="F144" s="1063">
        <v>5201</v>
      </c>
      <c r="G144" s="1063">
        <v>22076.341999977827</v>
      </c>
      <c r="H144" s="1063">
        <v>0</v>
      </c>
      <c r="I144" s="1063">
        <v>0</v>
      </c>
      <c r="J144" s="1063">
        <v>29894</v>
      </c>
      <c r="K144" s="1063">
        <v>5261764.3730000257</v>
      </c>
      <c r="L144" s="1063">
        <v>504</v>
      </c>
      <c r="M144" s="1063">
        <v>47065.274999999907</v>
      </c>
      <c r="N144" s="1063">
        <v>0</v>
      </c>
      <c r="O144" s="1063">
        <v>0</v>
      </c>
      <c r="P144" s="1063">
        <v>76</v>
      </c>
      <c r="Q144" s="1063">
        <v>77717.367000002414</v>
      </c>
      <c r="R144" s="1063">
        <v>488</v>
      </c>
      <c r="S144" s="1063">
        <v>13615322.015999988</v>
      </c>
      <c r="T144" s="1063">
        <v>0</v>
      </c>
      <c r="U144" s="1063">
        <v>0</v>
      </c>
      <c r="V144" s="1063">
        <v>0</v>
      </c>
      <c r="W144" s="1063">
        <v>0</v>
      </c>
      <c r="X144" s="1064">
        <f t="shared" si="22"/>
        <v>30962</v>
      </c>
      <c r="Y144" s="1065">
        <f t="shared" si="20"/>
        <v>9.887495489281255</v>
      </c>
      <c r="Z144" s="756">
        <f t="shared" si="23"/>
        <v>19001869.031000018</v>
      </c>
      <c r="AA144" s="1085">
        <f t="shared" si="21"/>
        <v>2.6294089591395862</v>
      </c>
    </row>
    <row r="145" spans="1:27" s="1086" customFormat="1" ht="53.25" customHeight="1" x14ac:dyDescent="0.25">
      <c r="A145" s="1095" t="s">
        <v>165</v>
      </c>
      <c r="B145" s="1063">
        <v>3172</v>
      </c>
      <c r="C145" s="1063">
        <v>1363469.33</v>
      </c>
      <c r="D145" s="1063">
        <v>1306</v>
      </c>
      <c r="E145" s="1063">
        <v>506412.98</v>
      </c>
      <c r="F145" s="1063">
        <v>0</v>
      </c>
      <c r="G145" s="1063">
        <v>0</v>
      </c>
      <c r="H145" s="1063">
        <v>63</v>
      </c>
      <c r="I145" s="1063">
        <v>26210.39</v>
      </c>
      <c r="J145" s="1063">
        <v>4541</v>
      </c>
      <c r="K145" s="1063">
        <v>1896092.7</v>
      </c>
      <c r="L145" s="1063">
        <v>0</v>
      </c>
      <c r="M145" s="1063">
        <v>0</v>
      </c>
      <c r="N145" s="1063">
        <v>0</v>
      </c>
      <c r="O145" s="1063">
        <v>1806.14</v>
      </c>
      <c r="P145" s="1063">
        <v>10</v>
      </c>
      <c r="Q145" s="1063">
        <v>4232.4399999999996</v>
      </c>
      <c r="R145" s="1063">
        <v>0</v>
      </c>
      <c r="S145" s="1063">
        <v>0</v>
      </c>
      <c r="T145" s="1063">
        <v>0</v>
      </c>
      <c r="U145" s="1063">
        <v>0</v>
      </c>
      <c r="V145" s="1063">
        <v>0</v>
      </c>
      <c r="W145" s="1063">
        <v>0</v>
      </c>
      <c r="X145" s="1064">
        <f t="shared" si="22"/>
        <v>4551</v>
      </c>
      <c r="Y145" s="1065">
        <f t="shared" si="20"/>
        <v>1.4533296289554611</v>
      </c>
      <c r="Z145" s="756">
        <f t="shared" si="23"/>
        <v>1902131.2799999998</v>
      </c>
      <c r="AA145" s="1085">
        <f t="shared" si="21"/>
        <v>0.26320995165960437</v>
      </c>
    </row>
    <row r="146" spans="1:27" s="1086" customFormat="1" ht="53.25" customHeight="1" x14ac:dyDescent="0.25">
      <c r="A146" s="1095" t="s">
        <v>166</v>
      </c>
      <c r="B146" s="1063">
        <v>4000</v>
      </c>
      <c r="C146" s="1063">
        <v>2527343.7999999998</v>
      </c>
      <c r="D146" s="1063">
        <v>1276</v>
      </c>
      <c r="E146" s="1063">
        <v>433751.58199999999</v>
      </c>
      <c r="F146" s="1063">
        <v>0</v>
      </c>
      <c r="G146" s="1063">
        <v>17065.580999999998</v>
      </c>
      <c r="H146" s="1063">
        <v>0</v>
      </c>
      <c r="I146" s="1063">
        <v>0</v>
      </c>
      <c r="J146" s="1063">
        <v>5276</v>
      </c>
      <c r="K146" s="1063">
        <v>2978160.9629999995</v>
      </c>
      <c r="L146" s="1063">
        <v>0</v>
      </c>
      <c r="M146" s="1063">
        <v>0</v>
      </c>
      <c r="N146" s="1063">
        <v>0</v>
      </c>
      <c r="O146" s="1063">
        <v>1049508.932</v>
      </c>
      <c r="P146" s="1063">
        <v>36</v>
      </c>
      <c r="Q146" s="1063">
        <v>27591.530999999999</v>
      </c>
      <c r="R146" s="1063">
        <v>0</v>
      </c>
      <c r="S146" s="1063">
        <v>272390.82</v>
      </c>
      <c r="T146" s="1063">
        <v>0</v>
      </c>
      <c r="U146" s="1063">
        <v>450</v>
      </c>
      <c r="V146" s="1063">
        <v>0</v>
      </c>
      <c r="W146" s="1063">
        <v>0</v>
      </c>
      <c r="X146" s="1064">
        <f t="shared" si="22"/>
        <v>5312</v>
      </c>
      <c r="Y146" s="1065">
        <f t="shared" si="20"/>
        <v>1.6963495910813908</v>
      </c>
      <c r="Z146" s="756">
        <f t="shared" si="23"/>
        <v>4328102.2459999993</v>
      </c>
      <c r="AA146" s="1085">
        <f t="shared" si="21"/>
        <v>0.59890691821622588</v>
      </c>
    </row>
    <row r="147" spans="1:27" s="1086" customFormat="1" ht="53.25" customHeight="1" x14ac:dyDescent="0.25">
      <c r="A147" s="1095" t="s">
        <v>690</v>
      </c>
      <c r="B147" s="1063">
        <v>0</v>
      </c>
      <c r="C147" s="1063">
        <v>672.10699999999997</v>
      </c>
      <c r="D147" s="1063">
        <v>0</v>
      </c>
      <c r="E147" s="1063">
        <v>400.80900000000003</v>
      </c>
      <c r="F147" s="1063">
        <v>0</v>
      </c>
      <c r="G147" s="1063">
        <v>0</v>
      </c>
      <c r="H147" s="1063">
        <v>0</v>
      </c>
      <c r="I147" s="1063">
        <v>0</v>
      </c>
      <c r="J147" s="1063">
        <v>0</v>
      </c>
      <c r="K147" s="1063">
        <v>1072.9159999999999</v>
      </c>
      <c r="L147" s="1063">
        <v>0</v>
      </c>
      <c r="M147" s="1063">
        <v>0</v>
      </c>
      <c r="N147" s="1063">
        <v>0</v>
      </c>
      <c r="O147" s="1063">
        <v>0</v>
      </c>
      <c r="P147" s="1063">
        <v>0</v>
      </c>
      <c r="Q147" s="1063">
        <v>0</v>
      </c>
      <c r="R147" s="1063">
        <v>0</v>
      </c>
      <c r="S147" s="1063">
        <v>0</v>
      </c>
      <c r="T147" s="1063">
        <v>0</v>
      </c>
      <c r="U147" s="1063">
        <v>0</v>
      </c>
      <c r="V147" s="1063">
        <v>0</v>
      </c>
      <c r="W147" s="1063">
        <v>0</v>
      </c>
      <c r="X147" s="1064">
        <f t="shared" si="22"/>
        <v>0</v>
      </c>
      <c r="Y147" s="1065">
        <f t="shared" si="20"/>
        <v>0</v>
      </c>
      <c r="Z147" s="756">
        <f t="shared" si="23"/>
        <v>1072.9159999999999</v>
      </c>
      <c r="AA147" s="1065">
        <f t="shared" si="21"/>
        <v>1.4846618183725791E-4</v>
      </c>
    </row>
    <row r="148" spans="1:27" s="1086" customFormat="1" ht="53.25" customHeight="1" x14ac:dyDescent="0.25">
      <c r="A148" s="1095" t="s">
        <v>167</v>
      </c>
      <c r="B148" s="1063">
        <v>5</v>
      </c>
      <c r="C148" s="1063">
        <v>655581.36858999997</v>
      </c>
      <c r="D148" s="1063">
        <v>0</v>
      </c>
      <c r="E148" s="1063">
        <v>785187.40208000084</v>
      </c>
      <c r="F148" s="1063">
        <v>10</v>
      </c>
      <c r="G148" s="1063">
        <v>121453.94336</v>
      </c>
      <c r="H148" s="1063">
        <v>0</v>
      </c>
      <c r="I148" s="1063">
        <v>0</v>
      </c>
      <c r="J148" s="1063">
        <v>15</v>
      </c>
      <c r="K148" s="1063">
        <v>1562222.7140300008</v>
      </c>
      <c r="L148" s="1063">
        <v>0</v>
      </c>
      <c r="M148" s="1063">
        <v>5979.9849999999997</v>
      </c>
      <c r="N148" s="1063">
        <v>0</v>
      </c>
      <c r="O148" s="1063">
        <v>43229449.455930106</v>
      </c>
      <c r="P148" s="1063">
        <v>0</v>
      </c>
      <c r="Q148" s="1063">
        <v>27880.493580000002</v>
      </c>
      <c r="R148" s="1063">
        <v>0</v>
      </c>
      <c r="S148" s="1063">
        <v>666957.38045000006</v>
      </c>
      <c r="T148" s="1063">
        <v>0</v>
      </c>
      <c r="U148" s="1063">
        <v>6700</v>
      </c>
      <c r="V148" s="1063">
        <v>8</v>
      </c>
      <c r="W148" s="1063">
        <v>9877120.8683652654</v>
      </c>
      <c r="X148" s="1064">
        <f t="shared" si="22"/>
        <v>23</v>
      </c>
      <c r="Y148" s="1065">
        <f t="shared" si="20"/>
        <v>7.344887160179215E-3</v>
      </c>
      <c r="Z148" s="756">
        <f t="shared" si="23"/>
        <v>55376310.897355378</v>
      </c>
      <c r="AA148" s="1085">
        <f t="shared" si="21"/>
        <v>7.6627708442816491</v>
      </c>
    </row>
    <row r="149" spans="1:27" s="1086" customFormat="1" ht="53.25" customHeight="1" x14ac:dyDescent="0.25">
      <c r="A149" s="1095" t="s">
        <v>168</v>
      </c>
      <c r="B149" s="1063">
        <v>0</v>
      </c>
      <c r="C149" s="1063">
        <v>0</v>
      </c>
      <c r="D149" s="1063">
        <v>0</v>
      </c>
      <c r="E149" s="1063">
        <v>0</v>
      </c>
      <c r="F149" s="1063">
        <v>0</v>
      </c>
      <c r="G149" s="1063">
        <v>0</v>
      </c>
      <c r="H149" s="1063">
        <v>0</v>
      </c>
      <c r="I149" s="1063">
        <v>0</v>
      </c>
      <c r="J149" s="1063">
        <v>0</v>
      </c>
      <c r="K149" s="1063">
        <v>0</v>
      </c>
      <c r="L149" s="1063">
        <v>0</v>
      </c>
      <c r="M149" s="1063">
        <v>0</v>
      </c>
      <c r="N149" s="1063">
        <v>0</v>
      </c>
      <c r="O149" s="1063">
        <v>0</v>
      </c>
      <c r="P149" s="1063">
        <v>0</v>
      </c>
      <c r="Q149" s="1063">
        <v>0</v>
      </c>
      <c r="R149" s="1063">
        <v>0</v>
      </c>
      <c r="S149" s="1063">
        <v>0</v>
      </c>
      <c r="T149" s="1063">
        <v>0</v>
      </c>
      <c r="U149" s="1063">
        <v>0</v>
      </c>
      <c r="V149" s="1063">
        <v>0</v>
      </c>
      <c r="W149" s="1063">
        <v>0</v>
      </c>
      <c r="X149" s="1064">
        <f t="shared" si="22"/>
        <v>0</v>
      </c>
      <c r="Y149" s="1065">
        <f t="shared" si="20"/>
        <v>0</v>
      </c>
      <c r="Z149" s="756">
        <f t="shared" si="23"/>
        <v>0</v>
      </c>
      <c r="AA149" s="1085">
        <f t="shared" si="21"/>
        <v>0</v>
      </c>
    </row>
    <row r="150" spans="1:27" s="1086" customFormat="1" ht="53.25" customHeight="1" x14ac:dyDescent="0.25">
      <c r="A150" s="1095" t="s">
        <v>169</v>
      </c>
      <c r="B150" s="1063">
        <v>377</v>
      </c>
      <c r="C150" s="1063">
        <v>244283.96515</v>
      </c>
      <c r="D150" s="1063">
        <v>30</v>
      </c>
      <c r="E150" s="1063">
        <v>7253.5139600000002</v>
      </c>
      <c r="F150" s="1063">
        <v>0</v>
      </c>
      <c r="G150" s="1063">
        <v>700</v>
      </c>
      <c r="H150" s="1063">
        <v>0</v>
      </c>
      <c r="I150" s="1063">
        <v>0</v>
      </c>
      <c r="J150" s="1063">
        <v>407</v>
      </c>
      <c r="K150" s="1063">
        <v>252237.47910999999</v>
      </c>
      <c r="L150" s="1063">
        <v>0</v>
      </c>
      <c r="M150" s="1063">
        <v>0</v>
      </c>
      <c r="N150" s="1063">
        <v>0</v>
      </c>
      <c r="O150" s="1063">
        <v>866266.897</v>
      </c>
      <c r="P150" s="1063">
        <v>6</v>
      </c>
      <c r="Q150" s="1063">
        <v>8630.3435900000004</v>
      </c>
      <c r="R150" s="1063">
        <v>0</v>
      </c>
      <c r="S150" s="1063">
        <v>0</v>
      </c>
      <c r="T150" s="1063">
        <v>0</v>
      </c>
      <c r="U150" s="1063">
        <v>0</v>
      </c>
      <c r="V150" s="1063">
        <v>6</v>
      </c>
      <c r="W150" s="1063">
        <v>78760</v>
      </c>
      <c r="X150" s="1064">
        <f t="shared" si="22"/>
        <v>419</v>
      </c>
      <c r="Y150" s="1065">
        <f t="shared" si="20"/>
        <v>0.13380468348326482</v>
      </c>
      <c r="Z150" s="756">
        <f t="shared" si="23"/>
        <v>1205894.7197</v>
      </c>
      <c r="AA150" s="1065">
        <f t="shared" si="21"/>
        <v>0.16686728945375906</v>
      </c>
    </row>
    <row r="151" spans="1:27" s="1086" customFormat="1" ht="53.25" customHeight="1" x14ac:dyDescent="0.25">
      <c r="A151" s="1095" t="s">
        <v>170</v>
      </c>
      <c r="B151" s="1063">
        <v>1551</v>
      </c>
      <c r="C151" s="1063">
        <v>522158</v>
      </c>
      <c r="D151" s="1063">
        <v>4401</v>
      </c>
      <c r="E151" s="1063">
        <v>1373245.1410000001</v>
      </c>
      <c r="F151" s="1063">
        <v>-426</v>
      </c>
      <c r="G151" s="1063">
        <v>-118740.880002441</v>
      </c>
      <c r="H151" s="1063">
        <v>0</v>
      </c>
      <c r="I151" s="1063">
        <v>0</v>
      </c>
      <c r="J151" s="1063">
        <v>5526</v>
      </c>
      <c r="K151" s="1063">
        <v>1776662.2609975589</v>
      </c>
      <c r="L151" s="1063">
        <v>0</v>
      </c>
      <c r="M151" s="1063">
        <v>0</v>
      </c>
      <c r="N151" s="1063">
        <v>0</v>
      </c>
      <c r="O151" s="1063">
        <v>0</v>
      </c>
      <c r="P151" s="1063">
        <v>212</v>
      </c>
      <c r="Q151" s="1063">
        <v>66008</v>
      </c>
      <c r="R151" s="1063">
        <v>0</v>
      </c>
      <c r="S151" s="1063">
        <v>0</v>
      </c>
      <c r="T151" s="1063">
        <v>0</v>
      </c>
      <c r="U151" s="1063">
        <v>0</v>
      </c>
      <c r="V151" s="1063">
        <v>0</v>
      </c>
      <c r="W151" s="1063">
        <v>0</v>
      </c>
      <c r="X151" s="1064">
        <f t="shared" si="22"/>
        <v>5738</v>
      </c>
      <c r="Y151" s="1065">
        <f t="shared" si="20"/>
        <v>1.8323896750047104</v>
      </c>
      <c r="Z151" s="756">
        <f t="shared" si="23"/>
        <v>1842670.2609975589</v>
      </c>
      <c r="AA151" s="1085">
        <f t="shared" si="21"/>
        <v>0.25498195388583178</v>
      </c>
    </row>
    <row r="152" spans="1:27" s="1086" customFormat="1" ht="53.25" customHeight="1" x14ac:dyDescent="0.25">
      <c r="A152" s="1095" t="s">
        <v>171</v>
      </c>
      <c r="B152" s="1063">
        <v>0</v>
      </c>
      <c r="C152" s="1063">
        <v>0</v>
      </c>
      <c r="D152" s="1063">
        <v>0</v>
      </c>
      <c r="E152" s="1063">
        <v>66</v>
      </c>
      <c r="F152" s="1063">
        <v>0</v>
      </c>
      <c r="G152" s="1063">
        <v>0</v>
      </c>
      <c r="H152" s="1063">
        <v>0</v>
      </c>
      <c r="I152" s="1063">
        <v>0</v>
      </c>
      <c r="J152" s="1063">
        <v>0</v>
      </c>
      <c r="K152" s="1063">
        <v>66</v>
      </c>
      <c r="L152" s="1063">
        <v>0</v>
      </c>
      <c r="M152" s="1063">
        <v>79.293000000000006</v>
      </c>
      <c r="N152" s="1063">
        <v>0</v>
      </c>
      <c r="O152" s="1063">
        <v>0</v>
      </c>
      <c r="P152" s="1063">
        <v>0</v>
      </c>
      <c r="Q152" s="1063">
        <v>0</v>
      </c>
      <c r="R152" s="1063">
        <v>0</v>
      </c>
      <c r="S152" s="1063">
        <v>0</v>
      </c>
      <c r="T152" s="1063">
        <v>0</v>
      </c>
      <c r="U152" s="1063">
        <v>0</v>
      </c>
      <c r="V152" s="1063">
        <v>0</v>
      </c>
      <c r="W152" s="1063">
        <v>0</v>
      </c>
      <c r="X152" s="1064">
        <f t="shared" si="22"/>
        <v>0</v>
      </c>
      <c r="Y152" s="1065">
        <f t="shared" si="20"/>
        <v>0</v>
      </c>
      <c r="Z152" s="756">
        <f t="shared" si="23"/>
        <v>145.29300000000001</v>
      </c>
      <c r="AA152" s="1065">
        <f t="shared" si="21"/>
        <v>2.0105112569558768E-5</v>
      </c>
    </row>
    <row r="153" spans="1:27" s="1086" customFormat="1" ht="53.25" hidden="1" customHeight="1" x14ac:dyDescent="0.25">
      <c r="A153" s="1095" t="s">
        <v>172</v>
      </c>
      <c r="B153" s="1063"/>
      <c r="C153" s="1063"/>
      <c r="D153" s="1063"/>
      <c r="E153" s="1063"/>
      <c r="F153" s="1063"/>
      <c r="G153" s="1063"/>
      <c r="H153" s="1063"/>
      <c r="I153" s="1063"/>
      <c r="J153" s="1063"/>
      <c r="K153" s="1063"/>
      <c r="L153" s="1063"/>
      <c r="M153" s="1063"/>
      <c r="N153" s="1063"/>
      <c r="O153" s="1063"/>
      <c r="P153" s="1063"/>
      <c r="Q153" s="1063"/>
      <c r="R153" s="1063"/>
      <c r="S153" s="1063"/>
      <c r="T153" s="1063"/>
      <c r="U153" s="1063"/>
      <c r="V153" s="1063"/>
      <c r="W153" s="1063"/>
      <c r="X153" s="1064">
        <f t="shared" si="22"/>
        <v>0</v>
      </c>
      <c r="Y153" s="1065">
        <f t="shared" si="20"/>
        <v>0</v>
      </c>
      <c r="Z153" s="756">
        <f t="shared" si="23"/>
        <v>0</v>
      </c>
      <c r="AA153" s="1085">
        <f t="shared" si="21"/>
        <v>0</v>
      </c>
    </row>
    <row r="154" spans="1:27" s="1086" customFormat="1" ht="53.25" customHeight="1" x14ac:dyDescent="0.25">
      <c r="A154" s="1095" t="s">
        <v>700</v>
      </c>
      <c r="B154" s="1063">
        <v>1</v>
      </c>
      <c r="C154" s="1063">
        <v>2216.824000000001</v>
      </c>
      <c r="D154" s="1063">
        <v>1</v>
      </c>
      <c r="E154" s="1063">
        <v>1616.6810000000005</v>
      </c>
      <c r="F154" s="1063">
        <v>4</v>
      </c>
      <c r="G154" s="1063">
        <v>4500</v>
      </c>
      <c r="H154" s="1063">
        <v>0</v>
      </c>
      <c r="I154" s="1063">
        <v>0</v>
      </c>
      <c r="J154" s="1063">
        <v>6</v>
      </c>
      <c r="K154" s="1063">
        <v>8333.505000000001</v>
      </c>
      <c r="L154" s="1063">
        <v>0</v>
      </c>
      <c r="M154" s="1063">
        <v>0</v>
      </c>
      <c r="N154" s="1063">
        <v>0</v>
      </c>
      <c r="O154" s="1063">
        <v>3380592.82</v>
      </c>
      <c r="P154" s="1063">
        <v>0</v>
      </c>
      <c r="Q154" s="1063">
        <v>0</v>
      </c>
      <c r="R154" s="1063">
        <v>0</v>
      </c>
      <c r="S154" s="1063">
        <v>0</v>
      </c>
      <c r="T154" s="1063">
        <v>0</v>
      </c>
      <c r="U154" s="1063">
        <v>0</v>
      </c>
      <c r="V154" s="1063">
        <v>0</v>
      </c>
      <c r="W154" s="1063">
        <v>0</v>
      </c>
      <c r="X154" s="1064">
        <f t="shared" si="22"/>
        <v>6</v>
      </c>
      <c r="Y154" s="1065">
        <f t="shared" si="20"/>
        <v>1.9160575200467518E-3</v>
      </c>
      <c r="Z154" s="756">
        <f t="shared" si="23"/>
        <v>3388926.3249999997</v>
      </c>
      <c r="AA154" s="1085">
        <f t="shared" si="21"/>
        <v>0.46894719810359825</v>
      </c>
    </row>
    <row r="155" spans="1:27" s="1086" customFormat="1" ht="53.25" customHeight="1" x14ac:dyDescent="0.25">
      <c r="A155" s="1095" t="s">
        <v>319</v>
      </c>
      <c r="B155" s="1063">
        <v>0</v>
      </c>
      <c r="C155" s="1063">
        <v>0</v>
      </c>
      <c r="D155" s="1063">
        <v>0</v>
      </c>
      <c r="E155" s="1063">
        <v>0</v>
      </c>
      <c r="F155" s="1063">
        <v>0</v>
      </c>
      <c r="G155" s="1063">
        <v>0</v>
      </c>
      <c r="H155" s="1063">
        <v>0</v>
      </c>
      <c r="I155" s="1063">
        <v>0</v>
      </c>
      <c r="J155" s="1063">
        <v>0</v>
      </c>
      <c r="K155" s="1063">
        <v>0</v>
      </c>
      <c r="L155" s="1063">
        <v>0</v>
      </c>
      <c r="M155" s="1063">
        <v>0</v>
      </c>
      <c r="N155" s="1063">
        <v>219</v>
      </c>
      <c r="O155" s="1063">
        <v>73669372.950000003</v>
      </c>
      <c r="P155" s="1063">
        <v>0</v>
      </c>
      <c r="Q155" s="1063">
        <v>0</v>
      </c>
      <c r="R155" s="1063">
        <v>0</v>
      </c>
      <c r="S155" s="1063">
        <v>0</v>
      </c>
      <c r="T155" s="1063">
        <v>0</v>
      </c>
      <c r="U155" s="1063">
        <v>0</v>
      </c>
      <c r="V155" s="1063">
        <v>0</v>
      </c>
      <c r="W155" s="1063">
        <v>0</v>
      </c>
      <c r="X155" s="1064">
        <f t="shared" si="22"/>
        <v>219</v>
      </c>
      <c r="Y155" s="1065">
        <f t="shared" si="20"/>
        <v>6.993609948170644E-2</v>
      </c>
      <c r="Z155" s="756">
        <f t="shared" si="23"/>
        <v>73669372.950000003</v>
      </c>
      <c r="AA155" s="1085">
        <f t="shared" si="21"/>
        <v>10.194097692858964</v>
      </c>
    </row>
    <row r="156" spans="1:27" s="1086" customFormat="1" ht="53.25" customHeight="1" x14ac:dyDescent="0.25">
      <c r="A156" s="1095" t="s">
        <v>173</v>
      </c>
      <c r="B156" s="1063">
        <v>0</v>
      </c>
      <c r="C156" s="1063">
        <v>0</v>
      </c>
      <c r="D156" s="1063">
        <v>0</v>
      </c>
      <c r="E156" s="1063">
        <v>0</v>
      </c>
      <c r="F156" s="1063">
        <v>1222</v>
      </c>
      <c r="G156" s="1063">
        <v>121710</v>
      </c>
      <c r="H156" s="1063">
        <v>0</v>
      </c>
      <c r="I156" s="1063">
        <v>0</v>
      </c>
      <c r="J156" s="1063">
        <v>1222</v>
      </c>
      <c r="K156" s="1063">
        <v>121710</v>
      </c>
      <c r="L156" s="1063">
        <v>0</v>
      </c>
      <c r="M156" s="1063">
        <v>0</v>
      </c>
      <c r="N156" s="1063">
        <v>2</v>
      </c>
      <c r="O156" s="1063">
        <v>32223142.175999999</v>
      </c>
      <c r="P156" s="1063">
        <v>0</v>
      </c>
      <c r="Q156" s="1063">
        <v>0</v>
      </c>
      <c r="R156" s="1063">
        <v>0</v>
      </c>
      <c r="S156" s="1063">
        <v>0</v>
      </c>
      <c r="T156" s="1063">
        <v>0</v>
      </c>
      <c r="U156" s="1063">
        <v>0</v>
      </c>
      <c r="V156" s="1063">
        <v>67</v>
      </c>
      <c r="W156" s="1063">
        <v>56100</v>
      </c>
      <c r="X156" s="1064">
        <f t="shared" si="22"/>
        <v>1291</v>
      </c>
      <c r="Y156" s="1065">
        <f t="shared" si="20"/>
        <v>0.41227170973005944</v>
      </c>
      <c r="Z156" s="756">
        <f t="shared" si="23"/>
        <v>32400952.175999999</v>
      </c>
      <c r="AA156" s="1085">
        <f t="shared" si="21"/>
        <v>4.4835249520580485</v>
      </c>
    </row>
    <row r="157" spans="1:27" s="1086" customFormat="1" ht="53.25" customHeight="1" x14ac:dyDescent="0.25">
      <c r="A157" s="1095" t="s">
        <v>174</v>
      </c>
      <c r="B157" s="1063">
        <v>0</v>
      </c>
      <c r="C157" s="1063">
        <v>122860.325</v>
      </c>
      <c r="D157" s="1063">
        <v>0</v>
      </c>
      <c r="E157" s="1063">
        <v>1161498.4240000001</v>
      </c>
      <c r="F157" s="1063">
        <v>0</v>
      </c>
      <c r="G157" s="1063">
        <v>51287.292000000001</v>
      </c>
      <c r="H157" s="1063">
        <v>0</v>
      </c>
      <c r="I157" s="1063">
        <v>0</v>
      </c>
      <c r="J157" s="1063">
        <v>0</v>
      </c>
      <c r="K157" s="1063">
        <v>1335646.041</v>
      </c>
      <c r="L157" s="1063">
        <v>0</v>
      </c>
      <c r="M157" s="1063">
        <v>2383.6790000000001</v>
      </c>
      <c r="N157" s="1063">
        <v>405</v>
      </c>
      <c r="O157" s="1063">
        <v>18789462.191</v>
      </c>
      <c r="P157" s="1063">
        <v>0</v>
      </c>
      <c r="Q157" s="1063">
        <v>7976.1890000000003</v>
      </c>
      <c r="R157" s="1063">
        <v>0</v>
      </c>
      <c r="S157" s="1063">
        <v>0</v>
      </c>
      <c r="T157" s="1063">
        <v>0</v>
      </c>
      <c r="U157" s="1063">
        <v>0</v>
      </c>
      <c r="V157" s="1063">
        <v>0</v>
      </c>
      <c r="W157" s="1063">
        <v>0</v>
      </c>
      <c r="X157" s="1064">
        <f t="shared" si="22"/>
        <v>405</v>
      </c>
      <c r="Y157" s="1065">
        <f t="shared" si="20"/>
        <v>0.12933388260315576</v>
      </c>
      <c r="Z157" s="756">
        <f t="shared" si="23"/>
        <v>20135468.099999998</v>
      </c>
      <c r="AA157" s="1085">
        <f t="shared" si="21"/>
        <v>2.7862722415481787</v>
      </c>
    </row>
    <row r="158" spans="1:27" s="1086" customFormat="1" ht="53.25" customHeight="1" x14ac:dyDescent="0.25">
      <c r="A158" s="1095" t="s">
        <v>691</v>
      </c>
      <c r="B158" s="1063">
        <v>743</v>
      </c>
      <c r="C158" s="1063">
        <v>681100.46900000004</v>
      </c>
      <c r="D158" s="1063">
        <v>64</v>
      </c>
      <c r="E158" s="1063">
        <v>715682.54</v>
      </c>
      <c r="F158" s="1063">
        <v>93</v>
      </c>
      <c r="G158" s="1063">
        <v>106406.70699999999</v>
      </c>
      <c r="H158" s="1063">
        <v>0</v>
      </c>
      <c r="I158" s="1063">
        <v>0</v>
      </c>
      <c r="J158" s="1063">
        <v>900</v>
      </c>
      <c r="K158" s="1063">
        <v>1503189.716</v>
      </c>
      <c r="L158" s="1063">
        <v>0</v>
      </c>
      <c r="M158" s="1063">
        <v>0</v>
      </c>
      <c r="N158" s="1063">
        <v>0</v>
      </c>
      <c r="O158" s="1063">
        <v>397</v>
      </c>
      <c r="P158" s="1063">
        <v>5</v>
      </c>
      <c r="Q158" s="1063">
        <v>79182.725000000006</v>
      </c>
      <c r="R158" s="1063">
        <v>0</v>
      </c>
      <c r="S158" s="1063">
        <v>0</v>
      </c>
      <c r="T158" s="1063">
        <v>0</v>
      </c>
      <c r="U158" s="1063">
        <v>0</v>
      </c>
      <c r="V158" s="1063">
        <v>8</v>
      </c>
      <c r="W158" s="1063">
        <v>7200</v>
      </c>
      <c r="X158" s="1064">
        <f t="shared" si="22"/>
        <v>913</v>
      </c>
      <c r="Y158" s="1065">
        <f t="shared" si="20"/>
        <v>0.29156008596711408</v>
      </c>
      <c r="Z158" s="756">
        <f t="shared" si="23"/>
        <v>1589969.4410000001</v>
      </c>
      <c r="AA158" s="1066">
        <f t="shared" si="21"/>
        <v>0.22001414103544858</v>
      </c>
    </row>
    <row r="159" spans="1:27" s="1086" customFormat="1" ht="53.25" customHeight="1" x14ac:dyDescent="0.25">
      <c r="A159" s="1072" t="s">
        <v>255</v>
      </c>
      <c r="B159" s="1073">
        <f t="shared" ref="B159:W159" si="24">SUM(B137:B158)</f>
        <v>74753</v>
      </c>
      <c r="C159" s="1073">
        <f t="shared" si="24"/>
        <v>22561123.115940012</v>
      </c>
      <c r="D159" s="1073">
        <f t="shared" si="24"/>
        <v>41907</v>
      </c>
      <c r="E159" s="1073">
        <f t="shared" si="24"/>
        <v>2072660.8240400411</v>
      </c>
      <c r="F159" s="1073">
        <f t="shared" si="24"/>
        <v>19884</v>
      </c>
      <c r="G159" s="1073">
        <f t="shared" si="24"/>
        <v>2847026.5263575367</v>
      </c>
      <c r="H159" s="1073">
        <f t="shared" si="24"/>
        <v>63</v>
      </c>
      <c r="I159" s="1073">
        <f t="shared" si="24"/>
        <v>26210.39</v>
      </c>
      <c r="J159" s="1073">
        <f t="shared" si="24"/>
        <v>136607</v>
      </c>
      <c r="K159" s="1073">
        <f t="shared" si="24"/>
        <v>27507020.856337585</v>
      </c>
      <c r="L159" s="1073">
        <f t="shared" si="24"/>
        <v>504</v>
      </c>
      <c r="M159" s="1073">
        <f t="shared" si="24"/>
        <v>55508.231999999902</v>
      </c>
      <c r="N159" s="1073">
        <f t="shared" si="24"/>
        <v>626</v>
      </c>
      <c r="O159" s="1073">
        <f t="shared" si="24"/>
        <v>210201508.52393013</v>
      </c>
      <c r="P159" s="1073">
        <f t="shared" si="24"/>
        <v>327</v>
      </c>
      <c r="Q159" s="1073">
        <f t="shared" si="24"/>
        <v>249904.31217000235</v>
      </c>
      <c r="R159" s="1073">
        <f t="shared" si="24"/>
        <v>712</v>
      </c>
      <c r="S159" s="1073">
        <f t="shared" si="24"/>
        <v>19894279.610729989</v>
      </c>
      <c r="T159" s="1073">
        <f t="shared" si="24"/>
        <v>0</v>
      </c>
      <c r="U159" s="1073">
        <f t="shared" si="24"/>
        <v>40631.08</v>
      </c>
      <c r="V159" s="1073">
        <f t="shared" si="24"/>
        <v>174367</v>
      </c>
      <c r="W159" s="1073">
        <f t="shared" si="24"/>
        <v>464718078.48169529</v>
      </c>
      <c r="X159" s="1074">
        <f>SUM(X137:X158)</f>
        <v>313143</v>
      </c>
      <c r="Y159" s="1098">
        <f t="shared" si="20"/>
        <v>100</v>
      </c>
      <c r="Z159" s="1076">
        <f>SUM(Z137:Z158)</f>
        <v>722666931.09686303</v>
      </c>
      <c r="AA159" s="1098">
        <f t="shared" si="21"/>
        <v>100.00000000000001</v>
      </c>
    </row>
  </sheetData>
  <mergeCells count="90">
    <mergeCell ref="A132:A136"/>
    <mergeCell ref="B132:O132"/>
    <mergeCell ref="P132:Q133"/>
    <mergeCell ref="R132:S133"/>
    <mergeCell ref="T132:U133"/>
    <mergeCell ref="N133:O133"/>
    <mergeCell ref="B134:C134"/>
    <mergeCell ref="D134:E134"/>
    <mergeCell ref="F134:G134"/>
    <mergeCell ref="H134:I134"/>
    <mergeCell ref="J134:K134"/>
    <mergeCell ref="X99:AA99"/>
    <mergeCell ref="A100:A104"/>
    <mergeCell ref="B100:O100"/>
    <mergeCell ref="P100:Q101"/>
    <mergeCell ref="R100:S101"/>
    <mergeCell ref="T100:U101"/>
    <mergeCell ref="V100:W101"/>
    <mergeCell ref="X100:AA101"/>
    <mergeCell ref="N101:O101"/>
    <mergeCell ref="B101:K101"/>
    <mergeCell ref="L101:M101"/>
    <mergeCell ref="B102:C102"/>
    <mergeCell ref="D102:E102"/>
    <mergeCell ref="F102:G102"/>
    <mergeCell ref="A68:A72"/>
    <mergeCell ref="B68:O68"/>
    <mergeCell ref="P68:Q69"/>
    <mergeCell ref="R68:S69"/>
    <mergeCell ref="T68:U69"/>
    <mergeCell ref="N69:O69"/>
    <mergeCell ref="B4:O4"/>
    <mergeCell ref="X35:AA35"/>
    <mergeCell ref="B5:K5"/>
    <mergeCell ref="L5:M5"/>
    <mergeCell ref="B6:C6"/>
    <mergeCell ref="D6:E6"/>
    <mergeCell ref="F6:G6"/>
    <mergeCell ref="H6:I6"/>
    <mergeCell ref="J6:K6"/>
    <mergeCell ref="Y6:Y7"/>
    <mergeCell ref="AA6:AA7"/>
    <mergeCell ref="X3:AA3"/>
    <mergeCell ref="A36:A40"/>
    <mergeCell ref="P36:Q37"/>
    <mergeCell ref="R36:S37"/>
    <mergeCell ref="T36:U37"/>
    <mergeCell ref="V36:W37"/>
    <mergeCell ref="X36:AA37"/>
    <mergeCell ref="N37:O37"/>
    <mergeCell ref="X4:AA5"/>
    <mergeCell ref="B36:O36"/>
    <mergeCell ref="A4:A8"/>
    <mergeCell ref="N5:O5"/>
    <mergeCell ref="P4:Q5"/>
    <mergeCell ref="R4:S5"/>
    <mergeCell ref="T4:U5"/>
    <mergeCell ref="V4:W5"/>
    <mergeCell ref="L37:M37"/>
    <mergeCell ref="B38:C38"/>
    <mergeCell ref="D38:E38"/>
    <mergeCell ref="F38:G38"/>
    <mergeCell ref="H38:I38"/>
    <mergeCell ref="J38:K38"/>
    <mergeCell ref="B37:K37"/>
    <mergeCell ref="Y38:Y39"/>
    <mergeCell ref="AA38:AA39"/>
    <mergeCell ref="B69:K69"/>
    <mergeCell ref="L69:M69"/>
    <mergeCell ref="B70:C70"/>
    <mergeCell ref="D70:E70"/>
    <mergeCell ref="F70:G70"/>
    <mergeCell ref="H70:I70"/>
    <mergeCell ref="J70:K70"/>
    <mergeCell ref="Y70:Y71"/>
    <mergeCell ref="AA70:AA71"/>
    <mergeCell ref="X67:AA67"/>
    <mergeCell ref="V68:W69"/>
    <mergeCell ref="X68:AA69"/>
    <mergeCell ref="Y134:Y135"/>
    <mergeCell ref="AA134:AA135"/>
    <mergeCell ref="H102:I102"/>
    <mergeCell ref="J102:K102"/>
    <mergeCell ref="Y102:Y103"/>
    <mergeCell ref="AA102:AA103"/>
    <mergeCell ref="B133:K133"/>
    <mergeCell ref="L133:M133"/>
    <mergeCell ref="X131:AA131"/>
    <mergeCell ref="V132:W133"/>
    <mergeCell ref="X132:AA133"/>
  </mergeCells>
  <printOptions horizontalCentered="1"/>
  <pageMargins left="0.16" right="0.16" top="0.75" bottom="0.75" header="0.3" footer="0.3"/>
  <pageSetup paperSize="9" scale="18" orientation="landscape" r:id="rId1"/>
  <headerFooter alignWithMargins="0">
    <oddFooter xml:space="preserve">&amp;C&amp;22 19
</oddFooter>
  </headerFooter>
  <rowBreaks count="4" manualBreakCount="4">
    <brk id="32" max="26" man="1"/>
    <brk id="64" max="16383" man="1"/>
    <brk id="96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AA32"/>
  <sheetViews>
    <sheetView view="pageBreakPreview" zoomScale="55" zoomScaleNormal="55" zoomScaleSheetLayoutView="55" workbookViewId="0">
      <pane xSplit="1" ySplit="8" topLeftCell="B9" activePane="bottomRight" state="frozen"/>
      <selection activeCell="C45" sqref="C45"/>
      <selection pane="topRight" activeCell="C45" sqref="C45"/>
      <selection pane="bottomLeft" activeCell="C45" sqref="C45"/>
      <selection pane="bottomRight" activeCell="A3" sqref="A3"/>
    </sheetView>
  </sheetViews>
  <sheetFormatPr defaultRowHeight="24.6" x14ac:dyDescent="0.7"/>
  <cols>
    <col min="1" max="1" width="16.3984375" style="143" customWidth="1"/>
    <col min="2" max="2" width="20.8984375" style="647" bestFit="1" customWidth="1"/>
    <col min="3" max="3" width="30.09765625" style="143" bestFit="1" customWidth="1"/>
    <col min="4" max="4" width="22.19921875" style="647" bestFit="1" customWidth="1"/>
    <col min="5" max="5" width="30.09765625" style="143" bestFit="1" customWidth="1"/>
    <col min="6" max="6" width="20.69921875" style="647" bestFit="1" customWidth="1"/>
    <col min="7" max="7" width="27.19921875" style="143" bestFit="1" customWidth="1"/>
    <col min="8" max="8" width="17" style="647" bestFit="1" customWidth="1"/>
    <col min="9" max="9" width="23.8984375" style="143" bestFit="1" customWidth="1"/>
    <col min="10" max="10" width="22.8984375" style="647" bestFit="1" customWidth="1"/>
    <col min="11" max="11" width="30.19921875" style="143" bestFit="1" customWidth="1"/>
    <col min="12" max="12" width="20.8984375" style="647" bestFit="1" customWidth="1"/>
    <col min="13" max="13" width="25.69921875" style="143" bestFit="1" customWidth="1"/>
    <col min="14" max="14" width="21" style="647" bestFit="1" customWidth="1"/>
    <col min="15" max="15" width="30.19921875" style="143" bestFit="1" customWidth="1"/>
    <col min="16" max="16" width="18.19921875" style="647" bestFit="1" customWidth="1"/>
    <col min="17" max="17" width="25.69921875" style="143" bestFit="1" customWidth="1"/>
    <col min="18" max="18" width="18.3984375" style="647" bestFit="1" customWidth="1"/>
    <col min="19" max="19" width="27.3984375" style="143" bestFit="1" customWidth="1"/>
    <col min="20" max="20" width="18" style="647" bestFit="1" customWidth="1"/>
    <col min="21" max="21" width="25.69921875" style="143" bestFit="1" customWidth="1"/>
    <col min="22" max="22" width="21.19921875" style="647" bestFit="1" customWidth="1"/>
    <col min="23" max="23" width="30.19921875" style="143" bestFit="1" customWidth="1"/>
    <col min="24" max="24" width="25.59765625" style="647" bestFit="1" customWidth="1"/>
    <col min="25" max="25" width="12" style="143" bestFit="1" customWidth="1"/>
    <col min="26" max="26" width="32.09765625" style="143" bestFit="1" customWidth="1"/>
    <col min="27" max="27" width="12" style="143" bestFit="1" customWidth="1"/>
    <col min="28" max="28" width="21.8984375" style="143" customWidth="1"/>
    <col min="29" max="264" width="9" style="143"/>
    <col min="265" max="265" width="14.09765625" style="143" customWidth="1"/>
    <col min="266" max="266" width="14.69921875" style="143" bestFit="1" customWidth="1"/>
    <col min="267" max="267" width="21.3984375" style="143" bestFit="1" customWidth="1"/>
    <col min="268" max="268" width="14.69921875" style="143" bestFit="1" customWidth="1"/>
    <col min="269" max="269" width="21.3984375" style="143" bestFit="1" customWidth="1"/>
    <col min="270" max="270" width="14.69921875" style="143" bestFit="1" customWidth="1"/>
    <col min="271" max="271" width="21.3984375" style="143" bestFit="1" customWidth="1"/>
    <col min="272" max="272" width="14.69921875" style="143" bestFit="1" customWidth="1"/>
    <col min="273" max="273" width="21.3984375" style="143" bestFit="1" customWidth="1"/>
    <col min="274" max="274" width="14.69921875" style="143" bestFit="1" customWidth="1"/>
    <col min="275" max="275" width="21.3984375" style="143" bestFit="1" customWidth="1"/>
    <col min="276" max="276" width="16.59765625" style="143" bestFit="1" customWidth="1"/>
    <col min="277" max="277" width="14.09765625" style="143" bestFit="1" customWidth="1"/>
    <col min="278" max="278" width="16.59765625" style="143" bestFit="1" customWidth="1"/>
    <col min="279" max="279" width="14.09765625" style="143" bestFit="1" customWidth="1"/>
    <col min="280" max="280" width="14.3984375" style="143" bestFit="1" customWidth="1"/>
    <col min="281" max="281" width="14.59765625" style="143" customWidth="1"/>
    <col min="282" max="282" width="13.8984375" style="143" bestFit="1" customWidth="1"/>
    <col min="283" max="283" width="14.59765625" style="143" customWidth="1"/>
    <col min="284" max="520" width="9" style="143"/>
    <col min="521" max="521" width="14.09765625" style="143" customWidth="1"/>
    <col min="522" max="522" width="14.69921875" style="143" bestFit="1" customWidth="1"/>
    <col min="523" max="523" width="21.3984375" style="143" bestFit="1" customWidth="1"/>
    <col min="524" max="524" width="14.69921875" style="143" bestFit="1" customWidth="1"/>
    <col min="525" max="525" width="21.3984375" style="143" bestFit="1" customWidth="1"/>
    <col min="526" max="526" width="14.69921875" style="143" bestFit="1" customWidth="1"/>
    <col min="527" max="527" width="21.3984375" style="143" bestFit="1" customWidth="1"/>
    <col min="528" max="528" width="14.69921875" style="143" bestFit="1" customWidth="1"/>
    <col min="529" max="529" width="21.3984375" style="143" bestFit="1" customWidth="1"/>
    <col min="530" max="530" width="14.69921875" style="143" bestFit="1" customWidth="1"/>
    <col min="531" max="531" width="21.3984375" style="143" bestFit="1" customWidth="1"/>
    <col min="532" max="532" width="16.59765625" style="143" bestFit="1" customWidth="1"/>
    <col min="533" max="533" width="14.09765625" style="143" bestFit="1" customWidth="1"/>
    <col min="534" max="534" width="16.59765625" style="143" bestFit="1" customWidth="1"/>
    <col min="535" max="535" width="14.09765625" style="143" bestFit="1" customWidth="1"/>
    <col min="536" max="536" width="14.3984375" style="143" bestFit="1" customWidth="1"/>
    <col min="537" max="537" width="14.59765625" style="143" customWidth="1"/>
    <col min="538" max="538" width="13.8984375" style="143" bestFit="1" customWidth="1"/>
    <col min="539" max="539" width="14.59765625" style="143" customWidth="1"/>
    <col min="540" max="776" width="9" style="143"/>
    <col min="777" max="777" width="14.09765625" style="143" customWidth="1"/>
    <col min="778" max="778" width="14.69921875" style="143" bestFit="1" customWidth="1"/>
    <col min="779" max="779" width="21.3984375" style="143" bestFit="1" customWidth="1"/>
    <col min="780" max="780" width="14.69921875" style="143" bestFit="1" customWidth="1"/>
    <col min="781" max="781" width="21.3984375" style="143" bestFit="1" customWidth="1"/>
    <col min="782" max="782" width="14.69921875" style="143" bestFit="1" customWidth="1"/>
    <col min="783" max="783" width="21.3984375" style="143" bestFit="1" customWidth="1"/>
    <col min="784" max="784" width="14.69921875" style="143" bestFit="1" customWidth="1"/>
    <col min="785" max="785" width="21.3984375" style="143" bestFit="1" customWidth="1"/>
    <col min="786" max="786" width="14.69921875" style="143" bestFit="1" customWidth="1"/>
    <col min="787" max="787" width="21.3984375" style="143" bestFit="1" customWidth="1"/>
    <col min="788" max="788" width="16.59765625" style="143" bestFit="1" customWidth="1"/>
    <col min="789" max="789" width="14.09765625" style="143" bestFit="1" customWidth="1"/>
    <col min="790" max="790" width="16.59765625" style="143" bestFit="1" customWidth="1"/>
    <col min="791" max="791" width="14.09765625" style="143" bestFit="1" customWidth="1"/>
    <col min="792" max="792" width="14.3984375" style="143" bestFit="1" customWidth="1"/>
    <col min="793" max="793" width="14.59765625" style="143" customWidth="1"/>
    <col min="794" max="794" width="13.8984375" style="143" bestFit="1" customWidth="1"/>
    <col min="795" max="795" width="14.59765625" style="143" customWidth="1"/>
    <col min="796" max="1032" width="9" style="143"/>
    <col min="1033" max="1033" width="14.09765625" style="143" customWidth="1"/>
    <col min="1034" max="1034" width="14.69921875" style="143" bestFit="1" customWidth="1"/>
    <col min="1035" max="1035" width="21.3984375" style="143" bestFit="1" customWidth="1"/>
    <col min="1036" max="1036" width="14.69921875" style="143" bestFit="1" customWidth="1"/>
    <col min="1037" max="1037" width="21.3984375" style="143" bestFit="1" customWidth="1"/>
    <col min="1038" max="1038" width="14.69921875" style="143" bestFit="1" customWidth="1"/>
    <col min="1039" max="1039" width="21.3984375" style="143" bestFit="1" customWidth="1"/>
    <col min="1040" max="1040" width="14.69921875" style="143" bestFit="1" customWidth="1"/>
    <col min="1041" max="1041" width="21.3984375" style="143" bestFit="1" customWidth="1"/>
    <col min="1042" max="1042" width="14.69921875" style="143" bestFit="1" customWidth="1"/>
    <col min="1043" max="1043" width="21.3984375" style="143" bestFit="1" customWidth="1"/>
    <col min="1044" max="1044" width="16.59765625" style="143" bestFit="1" customWidth="1"/>
    <col min="1045" max="1045" width="14.09765625" style="143" bestFit="1" customWidth="1"/>
    <col min="1046" max="1046" width="16.59765625" style="143" bestFit="1" customWidth="1"/>
    <col min="1047" max="1047" width="14.09765625" style="143" bestFit="1" customWidth="1"/>
    <col min="1048" max="1048" width="14.3984375" style="143" bestFit="1" customWidth="1"/>
    <col min="1049" max="1049" width="14.59765625" style="143" customWidth="1"/>
    <col min="1050" max="1050" width="13.8984375" style="143" bestFit="1" customWidth="1"/>
    <col min="1051" max="1051" width="14.59765625" style="143" customWidth="1"/>
    <col min="1052" max="1288" width="9" style="143"/>
    <col min="1289" max="1289" width="14.09765625" style="143" customWidth="1"/>
    <col min="1290" max="1290" width="14.69921875" style="143" bestFit="1" customWidth="1"/>
    <col min="1291" max="1291" width="21.3984375" style="143" bestFit="1" customWidth="1"/>
    <col min="1292" max="1292" width="14.69921875" style="143" bestFit="1" customWidth="1"/>
    <col min="1293" max="1293" width="21.3984375" style="143" bestFit="1" customWidth="1"/>
    <col min="1294" max="1294" width="14.69921875" style="143" bestFit="1" customWidth="1"/>
    <col min="1295" max="1295" width="21.3984375" style="143" bestFit="1" customWidth="1"/>
    <col min="1296" max="1296" width="14.69921875" style="143" bestFit="1" customWidth="1"/>
    <col min="1297" max="1297" width="21.3984375" style="143" bestFit="1" customWidth="1"/>
    <col min="1298" max="1298" width="14.69921875" style="143" bestFit="1" customWidth="1"/>
    <col min="1299" max="1299" width="21.3984375" style="143" bestFit="1" customWidth="1"/>
    <col min="1300" max="1300" width="16.59765625" style="143" bestFit="1" customWidth="1"/>
    <col min="1301" max="1301" width="14.09765625" style="143" bestFit="1" customWidth="1"/>
    <col min="1302" max="1302" width="16.59765625" style="143" bestFit="1" customWidth="1"/>
    <col min="1303" max="1303" width="14.09765625" style="143" bestFit="1" customWidth="1"/>
    <col min="1304" max="1304" width="14.3984375" style="143" bestFit="1" customWidth="1"/>
    <col min="1305" max="1305" width="14.59765625" style="143" customWidth="1"/>
    <col min="1306" max="1306" width="13.8984375" style="143" bestFit="1" customWidth="1"/>
    <col min="1307" max="1307" width="14.59765625" style="143" customWidth="1"/>
    <col min="1308" max="1544" width="9" style="143"/>
    <col min="1545" max="1545" width="14.09765625" style="143" customWidth="1"/>
    <col min="1546" max="1546" width="14.69921875" style="143" bestFit="1" customWidth="1"/>
    <col min="1547" max="1547" width="21.3984375" style="143" bestFit="1" customWidth="1"/>
    <col min="1548" max="1548" width="14.69921875" style="143" bestFit="1" customWidth="1"/>
    <col min="1549" max="1549" width="21.3984375" style="143" bestFit="1" customWidth="1"/>
    <col min="1550" max="1550" width="14.69921875" style="143" bestFit="1" customWidth="1"/>
    <col min="1551" max="1551" width="21.3984375" style="143" bestFit="1" customWidth="1"/>
    <col min="1552" max="1552" width="14.69921875" style="143" bestFit="1" customWidth="1"/>
    <col min="1553" max="1553" width="21.3984375" style="143" bestFit="1" customWidth="1"/>
    <col min="1554" max="1554" width="14.69921875" style="143" bestFit="1" customWidth="1"/>
    <col min="1555" max="1555" width="21.3984375" style="143" bestFit="1" customWidth="1"/>
    <col min="1556" max="1556" width="16.59765625" style="143" bestFit="1" customWidth="1"/>
    <col min="1557" max="1557" width="14.09765625" style="143" bestFit="1" customWidth="1"/>
    <col min="1558" max="1558" width="16.59765625" style="143" bestFit="1" customWidth="1"/>
    <col min="1559" max="1559" width="14.09765625" style="143" bestFit="1" customWidth="1"/>
    <col min="1560" max="1560" width="14.3984375" style="143" bestFit="1" customWidth="1"/>
    <col min="1561" max="1561" width="14.59765625" style="143" customWidth="1"/>
    <col min="1562" max="1562" width="13.8984375" style="143" bestFit="1" customWidth="1"/>
    <col min="1563" max="1563" width="14.59765625" style="143" customWidth="1"/>
    <col min="1564" max="1800" width="9" style="143"/>
    <col min="1801" max="1801" width="14.09765625" style="143" customWidth="1"/>
    <col min="1802" max="1802" width="14.69921875" style="143" bestFit="1" customWidth="1"/>
    <col min="1803" max="1803" width="21.3984375" style="143" bestFit="1" customWidth="1"/>
    <col min="1804" max="1804" width="14.69921875" style="143" bestFit="1" customWidth="1"/>
    <col min="1805" max="1805" width="21.3984375" style="143" bestFit="1" customWidth="1"/>
    <col min="1806" max="1806" width="14.69921875" style="143" bestFit="1" customWidth="1"/>
    <col min="1807" max="1807" width="21.3984375" style="143" bestFit="1" customWidth="1"/>
    <col min="1808" max="1808" width="14.69921875" style="143" bestFit="1" customWidth="1"/>
    <col min="1809" max="1809" width="21.3984375" style="143" bestFit="1" customWidth="1"/>
    <col min="1810" max="1810" width="14.69921875" style="143" bestFit="1" customWidth="1"/>
    <col min="1811" max="1811" width="21.3984375" style="143" bestFit="1" customWidth="1"/>
    <col min="1812" max="1812" width="16.59765625" style="143" bestFit="1" customWidth="1"/>
    <col min="1813" max="1813" width="14.09765625" style="143" bestFit="1" customWidth="1"/>
    <col min="1814" max="1814" width="16.59765625" style="143" bestFit="1" customWidth="1"/>
    <col min="1815" max="1815" width="14.09765625" style="143" bestFit="1" customWidth="1"/>
    <col min="1816" max="1816" width="14.3984375" style="143" bestFit="1" customWidth="1"/>
    <col min="1817" max="1817" width="14.59765625" style="143" customWidth="1"/>
    <col min="1818" max="1818" width="13.8984375" style="143" bestFit="1" customWidth="1"/>
    <col min="1819" max="1819" width="14.59765625" style="143" customWidth="1"/>
    <col min="1820" max="2056" width="9" style="143"/>
    <col min="2057" max="2057" width="14.09765625" style="143" customWidth="1"/>
    <col min="2058" max="2058" width="14.69921875" style="143" bestFit="1" customWidth="1"/>
    <col min="2059" max="2059" width="21.3984375" style="143" bestFit="1" customWidth="1"/>
    <col min="2060" max="2060" width="14.69921875" style="143" bestFit="1" customWidth="1"/>
    <col min="2061" max="2061" width="21.3984375" style="143" bestFit="1" customWidth="1"/>
    <col min="2062" max="2062" width="14.69921875" style="143" bestFit="1" customWidth="1"/>
    <col min="2063" max="2063" width="21.3984375" style="143" bestFit="1" customWidth="1"/>
    <col min="2064" max="2064" width="14.69921875" style="143" bestFit="1" customWidth="1"/>
    <col min="2065" max="2065" width="21.3984375" style="143" bestFit="1" customWidth="1"/>
    <col min="2066" max="2066" width="14.69921875" style="143" bestFit="1" customWidth="1"/>
    <col min="2067" max="2067" width="21.3984375" style="143" bestFit="1" customWidth="1"/>
    <col min="2068" max="2068" width="16.59765625" style="143" bestFit="1" customWidth="1"/>
    <col min="2069" max="2069" width="14.09765625" style="143" bestFit="1" customWidth="1"/>
    <col min="2070" max="2070" width="16.59765625" style="143" bestFit="1" customWidth="1"/>
    <col min="2071" max="2071" width="14.09765625" style="143" bestFit="1" customWidth="1"/>
    <col min="2072" max="2072" width="14.3984375" style="143" bestFit="1" customWidth="1"/>
    <col min="2073" max="2073" width="14.59765625" style="143" customWidth="1"/>
    <col min="2074" max="2074" width="13.8984375" style="143" bestFit="1" customWidth="1"/>
    <col min="2075" max="2075" width="14.59765625" style="143" customWidth="1"/>
    <col min="2076" max="2312" width="9" style="143"/>
    <col min="2313" max="2313" width="14.09765625" style="143" customWidth="1"/>
    <col min="2314" max="2314" width="14.69921875" style="143" bestFit="1" customWidth="1"/>
    <col min="2315" max="2315" width="21.3984375" style="143" bestFit="1" customWidth="1"/>
    <col min="2316" max="2316" width="14.69921875" style="143" bestFit="1" customWidth="1"/>
    <col min="2317" max="2317" width="21.3984375" style="143" bestFit="1" customWidth="1"/>
    <col min="2318" max="2318" width="14.69921875" style="143" bestFit="1" customWidth="1"/>
    <col min="2319" max="2319" width="21.3984375" style="143" bestFit="1" customWidth="1"/>
    <col min="2320" max="2320" width="14.69921875" style="143" bestFit="1" customWidth="1"/>
    <col min="2321" max="2321" width="21.3984375" style="143" bestFit="1" customWidth="1"/>
    <col min="2322" max="2322" width="14.69921875" style="143" bestFit="1" customWidth="1"/>
    <col min="2323" max="2323" width="21.3984375" style="143" bestFit="1" customWidth="1"/>
    <col min="2324" max="2324" width="16.59765625" style="143" bestFit="1" customWidth="1"/>
    <col min="2325" max="2325" width="14.09765625" style="143" bestFit="1" customWidth="1"/>
    <col min="2326" max="2326" width="16.59765625" style="143" bestFit="1" customWidth="1"/>
    <col min="2327" max="2327" width="14.09765625" style="143" bestFit="1" customWidth="1"/>
    <col min="2328" max="2328" width="14.3984375" style="143" bestFit="1" customWidth="1"/>
    <col min="2329" max="2329" width="14.59765625" style="143" customWidth="1"/>
    <col min="2330" max="2330" width="13.8984375" style="143" bestFit="1" customWidth="1"/>
    <col min="2331" max="2331" width="14.59765625" style="143" customWidth="1"/>
    <col min="2332" max="2568" width="9" style="143"/>
    <col min="2569" max="2569" width="14.09765625" style="143" customWidth="1"/>
    <col min="2570" max="2570" width="14.69921875" style="143" bestFit="1" customWidth="1"/>
    <col min="2571" max="2571" width="21.3984375" style="143" bestFit="1" customWidth="1"/>
    <col min="2572" max="2572" width="14.69921875" style="143" bestFit="1" customWidth="1"/>
    <col min="2573" max="2573" width="21.3984375" style="143" bestFit="1" customWidth="1"/>
    <col min="2574" max="2574" width="14.69921875" style="143" bestFit="1" customWidth="1"/>
    <col min="2575" max="2575" width="21.3984375" style="143" bestFit="1" customWidth="1"/>
    <col min="2576" max="2576" width="14.69921875" style="143" bestFit="1" customWidth="1"/>
    <col min="2577" max="2577" width="21.3984375" style="143" bestFit="1" customWidth="1"/>
    <col min="2578" max="2578" width="14.69921875" style="143" bestFit="1" customWidth="1"/>
    <col min="2579" max="2579" width="21.3984375" style="143" bestFit="1" customWidth="1"/>
    <col min="2580" max="2580" width="16.59765625" style="143" bestFit="1" customWidth="1"/>
    <col min="2581" max="2581" width="14.09765625" style="143" bestFit="1" customWidth="1"/>
    <col min="2582" max="2582" width="16.59765625" style="143" bestFit="1" customWidth="1"/>
    <col min="2583" max="2583" width="14.09765625" style="143" bestFit="1" customWidth="1"/>
    <col min="2584" max="2584" width="14.3984375" style="143" bestFit="1" customWidth="1"/>
    <col min="2585" max="2585" width="14.59765625" style="143" customWidth="1"/>
    <col min="2586" max="2586" width="13.8984375" style="143" bestFit="1" customWidth="1"/>
    <col min="2587" max="2587" width="14.59765625" style="143" customWidth="1"/>
    <col min="2588" max="2824" width="9" style="143"/>
    <col min="2825" max="2825" width="14.09765625" style="143" customWidth="1"/>
    <col min="2826" max="2826" width="14.69921875" style="143" bestFit="1" customWidth="1"/>
    <col min="2827" max="2827" width="21.3984375" style="143" bestFit="1" customWidth="1"/>
    <col min="2828" max="2828" width="14.69921875" style="143" bestFit="1" customWidth="1"/>
    <col min="2829" max="2829" width="21.3984375" style="143" bestFit="1" customWidth="1"/>
    <col min="2830" max="2830" width="14.69921875" style="143" bestFit="1" customWidth="1"/>
    <col min="2831" max="2831" width="21.3984375" style="143" bestFit="1" customWidth="1"/>
    <col min="2832" max="2832" width="14.69921875" style="143" bestFit="1" customWidth="1"/>
    <col min="2833" max="2833" width="21.3984375" style="143" bestFit="1" customWidth="1"/>
    <col min="2834" max="2834" width="14.69921875" style="143" bestFit="1" customWidth="1"/>
    <col min="2835" max="2835" width="21.3984375" style="143" bestFit="1" customWidth="1"/>
    <col min="2836" max="2836" width="16.59765625" style="143" bestFit="1" customWidth="1"/>
    <col min="2837" max="2837" width="14.09765625" style="143" bestFit="1" customWidth="1"/>
    <col min="2838" max="2838" width="16.59765625" style="143" bestFit="1" customWidth="1"/>
    <col min="2839" max="2839" width="14.09765625" style="143" bestFit="1" customWidth="1"/>
    <col min="2840" max="2840" width="14.3984375" style="143" bestFit="1" customWidth="1"/>
    <col min="2841" max="2841" width="14.59765625" style="143" customWidth="1"/>
    <col min="2842" max="2842" width="13.8984375" style="143" bestFit="1" customWidth="1"/>
    <col min="2843" max="2843" width="14.59765625" style="143" customWidth="1"/>
    <col min="2844" max="3080" width="9" style="143"/>
    <col min="3081" max="3081" width="14.09765625" style="143" customWidth="1"/>
    <col min="3082" max="3082" width="14.69921875" style="143" bestFit="1" customWidth="1"/>
    <col min="3083" max="3083" width="21.3984375" style="143" bestFit="1" customWidth="1"/>
    <col min="3084" max="3084" width="14.69921875" style="143" bestFit="1" customWidth="1"/>
    <col min="3085" max="3085" width="21.3984375" style="143" bestFit="1" customWidth="1"/>
    <col min="3086" max="3086" width="14.69921875" style="143" bestFit="1" customWidth="1"/>
    <col min="3087" max="3087" width="21.3984375" style="143" bestFit="1" customWidth="1"/>
    <col min="3088" max="3088" width="14.69921875" style="143" bestFit="1" customWidth="1"/>
    <col min="3089" max="3089" width="21.3984375" style="143" bestFit="1" customWidth="1"/>
    <col min="3090" max="3090" width="14.69921875" style="143" bestFit="1" customWidth="1"/>
    <col min="3091" max="3091" width="21.3984375" style="143" bestFit="1" customWidth="1"/>
    <col min="3092" max="3092" width="16.59765625" style="143" bestFit="1" customWidth="1"/>
    <col min="3093" max="3093" width="14.09765625" style="143" bestFit="1" customWidth="1"/>
    <col min="3094" max="3094" width="16.59765625" style="143" bestFit="1" customWidth="1"/>
    <col min="3095" max="3095" width="14.09765625" style="143" bestFit="1" customWidth="1"/>
    <col min="3096" max="3096" width="14.3984375" style="143" bestFit="1" customWidth="1"/>
    <col min="3097" max="3097" width="14.59765625" style="143" customWidth="1"/>
    <col min="3098" max="3098" width="13.8984375" style="143" bestFit="1" customWidth="1"/>
    <col min="3099" max="3099" width="14.59765625" style="143" customWidth="1"/>
    <col min="3100" max="3336" width="9" style="143"/>
    <col min="3337" max="3337" width="14.09765625" style="143" customWidth="1"/>
    <col min="3338" max="3338" width="14.69921875" style="143" bestFit="1" customWidth="1"/>
    <col min="3339" max="3339" width="21.3984375" style="143" bestFit="1" customWidth="1"/>
    <col min="3340" max="3340" width="14.69921875" style="143" bestFit="1" customWidth="1"/>
    <col min="3341" max="3341" width="21.3984375" style="143" bestFit="1" customWidth="1"/>
    <col min="3342" max="3342" width="14.69921875" style="143" bestFit="1" customWidth="1"/>
    <col min="3343" max="3343" width="21.3984375" style="143" bestFit="1" customWidth="1"/>
    <col min="3344" max="3344" width="14.69921875" style="143" bestFit="1" customWidth="1"/>
    <col min="3345" max="3345" width="21.3984375" style="143" bestFit="1" customWidth="1"/>
    <col min="3346" max="3346" width="14.69921875" style="143" bestFit="1" customWidth="1"/>
    <col min="3347" max="3347" width="21.3984375" style="143" bestFit="1" customWidth="1"/>
    <col min="3348" max="3348" width="16.59765625" style="143" bestFit="1" customWidth="1"/>
    <col min="3349" max="3349" width="14.09765625" style="143" bestFit="1" customWidth="1"/>
    <col min="3350" max="3350" width="16.59765625" style="143" bestFit="1" customWidth="1"/>
    <col min="3351" max="3351" width="14.09765625" style="143" bestFit="1" customWidth="1"/>
    <col min="3352" max="3352" width="14.3984375" style="143" bestFit="1" customWidth="1"/>
    <col min="3353" max="3353" width="14.59765625" style="143" customWidth="1"/>
    <col min="3354" max="3354" width="13.8984375" style="143" bestFit="1" customWidth="1"/>
    <col min="3355" max="3355" width="14.59765625" style="143" customWidth="1"/>
    <col min="3356" max="3592" width="9" style="143"/>
    <col min="3593" max="3593" width="14.09765625" style="143" customWidth="1"/>
    <col min="3594" max="3594" width="14.69921875" style="143" bestFit="1" customWidth="1"/>
    <col min="3595" max="3595" width="21.3984375" style="143" bestFit="1" customWidth="1"/>
    <col min="3596" max="3596" width="14.69921875" style="143" bestFit="1" customWidth="1"/>
    <col min="3597" max="3597" width="21.3984375" style="143" bestFit="1" customWidth="1"/>
    <col min="3598" max="3598" width="14.69921875" style="143" bestFit="1" customWidth="1"/>
    <col min="3599" max="3599" width="21.3984375" style="143" bestFit="1" customWidth="1"/>
    <col min="3600" max="3600" width="14.69921875" style="143" bestFit="1" customWidth="1"/>
    <col min="3601" max="3601" width="21.3984375" style="143" bestFit="1" customWidth="1"/>
    <col min="3602" max="3602" width="14.69921875" style="143" bestFit="1" customWidth="1"/>
    <col min="3603" max="3603" width="21.3984375" style="143" bestFit="1" customWidth="1"/>
    <col min="3604" max="3604" width="16.59765625" style="143" bestFit="1" customWidth="1"/>
    <col min="3605" max="3605" width="14.09765625" style="143" bestFit="1" customWidth="1"/>
    <col min="3606" max="3606" width="16.59765625" style="143" bestFit="1" customWidth="1"/>
    <col min="3607" max="3607" width="14.09765625" style="143" bestFit="1" customWidth="1"/>
    <col min="3608" max="3608" width="14.3984375" style="143" bestFit="1" customWidth="1"/>
    <col min="3609" max="3609" width="14.59765625" style="143" customWidth="1"/>
    <col min="3610" max="3610" width="13.8984375" style="143" bestFit="1" customWidth="1"/>
    <col min="3611" max="3611" width="14.59765625" style="143" customWidth="1"/>
    <col min="3612" max="3848" width="9" style="143"/>
    <col min="3849" max="3849" width="14.09765625" style="143" customWidth="1"/>
    <col min="3850" max="3850" width="14.69921875" style="143" bestFit="1" customWidth="1"/>
    <col min="3851" max="3851" width="21.3984375" style="143" bestFit="1" customWidth="1"/>
    <col min="3852" max="3852" width="14.69921875" style="143" bestFit="1" customWidth="1"/>
    <col min="3853" max="3853" width="21.3984375" style="143" bestFit="1" customWidth="1"/>
    <col min="3854" max="3854" width="14.69921875" style="143" bestFit="1" customWidth="1"/>
    <col min="3855" max="3855" width="21.3984375" style="143" bestFit="1" customWidth="1"/>
    <col min="3856" max="3856" width="14.69921875" style="143" bestFit="1" customWidth="1"/>
    <col min="3857" max="3857" width="21.3984375" style="143" bestFit="1" customWidth="1"/>
    <col min="3858" max="3858" width="14.69921875" style="143" bestFit="1" customWidth="1"/>
    <col min="3859" max="3859" width="21.3984375" style="143" bestFit="1" customWidth="1"/>
    <col min="3860" max="3860" width="16.59765625" style="143" bestFit="1" customWidth="1"/>
    <col min="3861" max="3861" width="14.09765625" style="143" bestFit="1" customWidth="1"/>
    <col min="3862" max="3862" width="16.59765625" style="143" bestFit="1" customWidth="1"/>
    <col min="3863" max="3863" width="14.09765625" style="143" bestFit="1" customWidth="1"/>
    <col min="3864" max="3864" width="14.3984375" style="143" bestFit="1" customWidth="1"/>
    <col min="3865" max="3865" width="14.59765625" style="143" customWidth="1"/>
    <col min="3866" max="3866" width="13.8984375" style="143" bestFit="1" customWidth="1"/>
    <col min="3867" max="3867" width="14.59765625" style="143" customWidth="1"/>
    <col min="3868" max="4104" width="9" style="143"/>
    <col min="4105" max="4105" width="14.09765625" style="143" customWidth="1"/>
    <col min="4106" max="4106" width="14.69921875" style="143" bestFit="1" customWidth="1"/>
    <col min="4107" max="4107" width="21.3984375" style="143" bestFit="1" customWidth="1"/>
    <col min="4108" max="4108" width="14.69921875" style="143" bestFit="1" customWidth="1"/>
    <col min="4109" max="4109" width="21.3984375" style="143" bestFit="1" customWidth="1"/>
    <col min="4110" max="4110" width="14.69921875" style="143" bestFit="1" customWidth="1"/>
    <col min="4111" max="4111" width="21.3984375" style="143" bestFit="1" customWidth="1"/>
    <col min="4112" max="4112" width="14.69921875" style="143" bestFit="1" customWidth="1"/>
    <col min="4113" max="4113" width="21.3984375" style="143" bestFit="1" customWidth="1"/>
    <col min="4114" max="4114" width="14.69921875" style="143" bestFit="1" customWidth="1"/>
    <col min="4115" max="4115" width="21.3984375" style="143" bestFit="1" customWidth="1"/>
    <col min="4116" max="4116" width="16.59765625" style="143" bestFit="1" customWidth="1"/>
    <col min="4117" max="4117" width="14.09765625" style="143" bestFit="1" customWidth="1"/>
    <col min="4118" max="4118" width="16.59765625" style="143" bestFit="1" customWidth="1"/>
    <col min="4119" max="4119" width="14.09765625" style="143" bestFit="1" customWidth="1"/>
    <col min="4120" max="4120" width="14.3984375" style="143" bestFit="1" customWidth="1"/>
    <col min="4121" max="4121" width="14.59765625" style="143" customWidth="1"/>
    <col min="4122" max="4122" width="13.8984375" style="143" bestFit="1" customWidth="1"/>
    <col min="4123" max="4123" width="14.59765625" style="143" customWidth="1"/>
    <col min="4124" max="4360" width="9" style="143"/>
    <col min="4361" max="4361" width="14.09765625" style="143" customWidth="1"/>
    <col min="4362" max="4362" width="14.69921875" style="143" bestFit="1" customWidth="1"/>
    <col min="4363" max="4363" width="21.3984375" style="143" bestFit="1" customWidth="1"/>
    <col min="4364" max="4364" width="14.69921875" style="143" bestFit="1" customWidth="1"/>
    <col min="4365" max="4365" width="21.3984375" style="143" bestFit="1" customWidth="1"/>
    <col min="4366" max="4366" width="14.69921875" style="143" bestFit="1" customWidth="1"/>
    <col min="4367" max="4367" width="21.3984375" style="143" bestFit="1" customWidth="1"/>
    <col min="4368" max="4368" width="14.69921875" style="143" bestFit="1" customWidth="1"/>
    <col min="4369" max="4369" width="21.3984375" style="143" bestFit="1" customWidth="1"/>
    <col min="4370" max="4370" width="14.69921875" style="143" bestFit="1" customWidth="1"/>
    <col min="4371" max="4371" width="21.3984375" style="143" bestFit="1" customWidth="1"/>
    <col min="4372" max="4372" width="16.59765625" style="143" bestFit="1" customWidth="1"/>
    <col min="4373" max="4373" width="14.09765625" style="143" bestFit="1" customWidth="1"/>
    <col min="4374" max="4374" width="16.59765625" style="143" bestFit="1" customWidth="1"/>
    <col min="4375" max="4375" width="14.09765625" style="143" bestFit="1" customWidth="1"/>
    <col min="4376" max="4376" width="14.3984375" style="143" bestFit="1" customWidth="1"/>
    <col min="4377" max="4377" width="14.59765625" style="143" customWidth="1"/>
    <col min="4378" max="4378" width="13.8984375" style="143" bestFit="1" customWidth="1"/>
    <col min="4379" max="4379" width="14.59765625" style="143" customWidth="1"/>
    <col min="4380" max="4616" width="9" style="143"/>
    <col min="4617" max="4617" width="14.09765625" style="143" customWidth="1"/>
    <col min="4618" max="4618" width="14.69921875" style="143" bestFit="1" customWidth="1"/>
    <col min="4619" max="4619" width="21.3984375" style="143" bestFit="1" customWidth="1"/>
    <col min="4620" max="4620" width="14.69921875" style="143" bestFit="1" customWidth="1"/>
    <col min="4621" max="4621" width="21.3984375" style="143" bestFit="1" customWidth="1"/>
    <col min="4622" max="4622" width="14.69921875" style="143" bestFit="1" customWidth="1"/>
    <col min="4623" max="4623" width="21.3984375" style="143" bestFit="1" customWidth="1"/>
    <col min="4624" max="4624" width="14.69921875" style="143" bestFit="1" customWidth="1"/>
    <col min="4625" max="4625" width="21.3984375" style="143" bestFit="1" customWidth="1"/>
    <col min="4626" max="4626" width="14.69921875" style="143" bestFit="1" customWidth="1"/>
    <col min="4627" max="4627" width="21.3984375" style="143" bestFit="1" customWidth="1"/>
    <col min="4628" max="4628" width="16.59765625" style="143" bestFit="1" customWidth="1"/>
    <col min="4629" max="4629" width="14.09765625" style="143" bestFit="1" customWidth="1"/>
    <col min="4630" max="4630" width="16.59765625" style="143" bestFit="1" customWidth="1"/>
    <col min="4631" max="4631" width="14.09765625" style="143" bestFit="1" customWidth="1"/>
    <col min="4632" max="4632" width="14.3984375" style="143" bestFit="1" customWidth="1"/>
    <col min="4633" max="4633" width="14.59765625" style="143" customWidth="1"/>
    <col min="4634" max="4634" width="13.8984375" style="143" bestFit="1" customWidth="1"/>
    <col min="4635" max="4635" width="14.59765625" style="143" customWidth="1"/>
    <col min="4636" max="4872" width="9" style="143"/>
    <col min="4873" max="4873" width="14.09765625" style="143" customWidth="1"/>
    <col min="4874" max="4874" width="14.69921875" style="143" bestFit="1" customWidth="1"/>
    <col min="4875" max="4875" width="21.3984375" style="143" bestFit="1" customWidth="1"/>
    <col min="4876" max="4876" width="14.69921875" style="143" bestFit="1" customWidth="1"/>
    <col min="4877" max="4877" width="21.3984375" style="143" bestFit="1" customWidth="1"/>
    <col min="4878" max="4878" width="14.69921875" style="143" bestFit="1" customWidth="1"/>
    <col min="4879" max="4879" width="21.3984375" style="143" bestFit="1" customWidth="1"/>
    <col min="4880" max="4880" width="14.69921875" style="143" bestFit="1" customWidth="1"/>
    <col min="4881" max="4881" width="21.3984375" style="143" bestFit="1" customWidth="1"/>
    <col min="4882" max="4882" width="14.69921875" style="143" bestFit="1" customWidth="1"/>
    <col min="4883" max="4883" width="21.3984375" style="143" bestFit="1" customWidth="1"/>
    <col min="4884" max="4884" width="16.59765625" style="143" bestFit="1" customWidth="1"/>
    <col min="4885" max="4885" width="14.09765625" style="143" bestFit="1" customWidth="1"/>
    <col min="4886" max="4886" width="16.59765625" style="143" bestFit="1" customWidth="1"/>
    <col min="4887" max="4887" width="14.09765625" style="143" bestFit="1" customWidth="1"/>
    <col min="4888" max="4888" width="14.3984375" style="143" bestFit="1" customWidth="1"/>
    <col min="4889" max="4889" width="14.59765625" style="143" customWidth="1"/>
    <col min="4890" max="4890" width="13.8984375" style="143" bestFit="1" customWidth="1"/>
    <col min="4891" max="4891" width="14.59765625" style="143" customWidth="1"/>
    <col min="4892" max="5128" width="9" style="143"/>
    <col min="5129" max="5129" width="14.09765625" style="143" customWidth="1"/>
    <col min="5130" max="5130" width="14.69921875" style="143" bestFit="1" customWidth="1"/>
    <col min="5131" max="5131" width="21.3984375" style="143" bestFit="1" customWidth="1"/>
    <col min="5132" max="5132" width="14.69921875" style="143" bestFit="1" customWidth="1"/>
    <col min="5133" max="5133" width="21.3984375" style="143" bestFit="1" customWidth="1"/>
    <col min="5134" max="5134" width="14.69921875" style="143" bestFit="1" customWidth="1"/>
    <col min="5135" max="5135" width="21.3984375" style="143" bestFit="1" customWidth="1"/>
    <col min="5136" max="5136" width="14.69921875" style="143" bestFit="1" customWidth="1"/>
    <col min="5137" max="5137" width="21.3984375" style="143" bestFit="1" customWidth="1"/>
    <col min="5138" max="5138" width="14.69921875" style="143" bestFit="1" customWidth="1"/>
    <col min="5139" max="5139" width="21.3984375" style="143" bestFit="1" customWidth="1"/>
    <col min="5140" max="5140" width="16.59765625" style="143" bestFit="1" customWidth="1"/>
    <col min="5141" max="5141" width="14.09765625" style="143" bestFit="1" customWidth="1"/>
    <col min="5142" max="5142" width="16.59765625" style="143" bestFit="1" customWidth="1"/>
    <col min="5143" max="5143" width="14.09765625" style="143" bestFit="1" customWidth="1"/>
    <col min="5144" max="5144" width="14.3984375" style="143" bestFit="1" customWidth="1"/>
    <col min="5145" max="5145" width="14.59765625" style="143" customWidth="1"/>
    <col min="5146" max="5146" width="13.8984375" style="143" bestFit="1" customWidth="1"/>
    <col min="5147" max="5147" width="14.59765625" style="143" customWidth="1"/>
    <col min="5148" max="5384" width="9" style="143"/>
    <col min="5385" max="5385" width="14.09765625" style="143" customWidth="1"/>
    <col min="5386" max="5386" width="14.69921875" style="143" bestFit="1" customWidth="1"/>
    <col min="5387" max="5387" width="21.3984375" style="143" bestFit="1" customWidth="1"/>
    <col min="5388" max="5388" width="14.69921875" style="143" bestFit="1" customWidth="1"/>
    <col min="5389" max="5389" width="21.3984375" style="143" bestFit="1" customWidth="1"/>
    <col min="5390" max="5390" width="14.69921875" style="143" bestFit="1" customWidth="1"/>
    <col min="5391" max="5391" width="21.3984375" style="143" bestFit="1" customWidth="1"/>
    <col min="5392" max="5392" width="14.69921875" style="143" bestFit="1" customWidth="1"/>
    <col min="5393" max="5393" width="21.3984375" style="143" bestFit="1" customWidth="1"/>
    <col min="5394" max="5394" width="14.69921875" style="143" bestFit="1" customWidth="1"/>
    <col min="5395" max="5395" width="21.3984375" style="143" bestFit="1" customWidth="1"/>
    <col min="5396" max="5396" width="16.59765625" style="143" bestFit="1" customWidth="1"/>
    <col min="5397" max="5397" width="14.09765625" style="143" bestFit="1" customWidth="1"/>
    <col min="5398" max="5398" width="16.59765625" style="143" bestFit="1" customWidth="1"/>
    <col min="5399" max="5399" width="14.09765625" style="143" bestFit="1" customWidth="1"/>
    <col min="5400" max="5400" width="14.3984375" style="143" bestFit="1" customWidth="1"/>
    <col min="5401" max="5401" width="14.59765625" style="143" customWidth="1"/>
    <col min="5402" max="5402" width="13.8984375" style="143" bestFit="1" customWidth="1"/>
    <col min="5403" max="5403" width="14.59765625" style="143" customWidth="1"/>
    <col min="5404" max="5640" width="9" style="143"/>
    <col min="5641" max="5641" width="14.09765625" style="143" customWidth="1"/>
    <col min="5642" max="5642" width="14.69921875" style="143" bestFit="1" customWidth="1"/>
    <col min="5643" max="5643" width="21.3984375" style="143" bestFit="1" customWidth="1"/>
    <col min="5644" max="5644" width="14.69921875" style="143" bestFit="1" customWidth="1"/>
    <col min="5645" max="5645" width="21.3984375" style="143" bestFit="1" customWidth="1"/>
    <col min="5646" max="5646" width="14.69921875" style="143" bestFit="1" customWidth="1"/>
    <col min="5647" max="5647" width="21.3984375" style="143" bestFit="1" customWidth="1"/>
    <col min="5648" max="5648" width="14.69921875" style="143" bestFit="1" customWidth="1"/>
    <col min="5649" max="5649" width="21.3984375" style="143" bestFit="1" customWidth="1"/>
    <col min="5650" max="5650" width="14.69921875" style="143" bestFit="1" customWidth="1"/>
    <col min="5651" max="5651" width="21.3984375" style="143" bestFit="1" customWidth="1"/>
    <col min="5652" max="5652" width="16.59765625" style="143" bestFit="1" customWidth="1"/>
    <col min="5653" max="5653" width="14.09765625" style="143" bestFit="1" customWidth="1"/>
    <col min="5654" max="5654" width="16.59765625" style="143" bestFit="1" customWidth="1"/>
    <col min="5655" max="5655" width="14.09765625" style="143" bestFit="1" customWidth="1"/>
    <col min="5656" max="5656" width="14.3984375" style="143" bestFit="1" customWidth="1"/>
    <col min="5657" max="5657" width="14.59765625" style="143" customWidth="1"/>
    <col min="5658" max="5658" width="13.8984375" style="143" bestFit="1" customWidth="1"/>
    <col min="5659" max="5659" width="14.59765625" style="143" customWidth="1"/>
    <col min="5660" max="5896" width="9" style="143"/>
    <col min="5897" max="5897" width="14.09765625" style="143" customWidth="1"/>
    <col min="5898" max="5898" width="14.69921875" style="143" bestFit="1" customWidth="1"/>
    <col min="5899" max="5899" width="21.3984375" style="143" bestFit="1" customWidth="1"/>
    <col min="5900" max="5900" width="14.69921875" style="143" bestFit="1" customWidth="1"/>
    <col min="5901" max="5901" width="21.3984375" style="143" bestFit="1" customWidth="1"/>
    <col min="5902" max="5902" width="14.69921875" style="143" bestFit="1" customWidth="1"/>
    <col min="5903" max="5903" width="21.3984375" style="143" bestFit="1" customWidth="1"/>
    <col min="5904" max="5904" width="14.69921875" style="143" bestFit="1" customWidth="1"/>
    <col min="5905" max="5905" width="21.3984375" style="143" bestFit="1" customWidth="1"/>
    <col min="5906" max="5906" width="14.69921875" style="143" bestFit="1" customWidth="1"/>
    <col min="5907" max="5907" width="21.3984375" style="143" bestFit="1" customWidth="1"/>
    <col min="5908" max="5908" width="16.59765625" style="143" bestFit="1" customWidth="1"/>
    <col min="5909" max="5909" width="14.09765625" style="143" bestFit="1" customWidth="1"/>
    <col min="5910" max="5910" width="16.59765625" style="143" bestFit="1" customWidth="1"/>
    <col min="5911" max="5911" width="14.09765625" style="143" bestFit="1" customWidth="1"/>
    <col min="5912" max="5912" width="14.3984375" style="143" bestFit="1" customWidth="1"/>
    <col min="5913" max="5913" width="14.59765625" style="143" customWidth="1"/>
    <col min="5914" max="5914" width="13.8984375" style="143" bestFit="1" customWidth="1"/>
    <col min="5915" max="5915" width="14.59765625" style="143" customWidth="1"/>
    <col min="5916" max="6152" width="9" style="143"/>
    <col min="6153" max="6153" width="14.09765625" style="143" customWidth="1"/>
    <col min="6154" max="6154" width="14.69921875" style="143" bestFit="1" customWidth="1"/>
    <col min="6155" max="6155" width="21.3984375" style="143" bestFit="1" customWidth="1"/>
    <col min="6156" max="6156" width="14.69921875" style="143" bestFit="1" customWidth="1"/>
    <col min="6157" max="6157" width="21.3984375" style="143" bestFit="1" customWidth="1"/>
    <col min="6158" max="6158" width="14.69921875" style="143" bestFit="1" customWidth="1"/>
    <col min="6159" max="6159" width="21.3984375" style="143" bestFit="1" customWidth="1"/>
    <col min="6160" max="6160" width="14.69921875" style="143" bestFit="1" customWidth="1"/>
    <col min="6161" max="6161" width="21.3984375" style="143" bestFit="1" customWidth="1"/>
    <col min="6162" max="6162" width="14.69921875" style="143" bestFit="1" customWidth="1"/>
    <col min="6163" max="6163" width="21.3984375" style="143" bestFit="1" customWidth="1"/>
    <col min="6164" max="6164" width="16.59765625" style="143" bestFit="1" customWidth="1"/>
    <col min="6165" max="6165" width="14.09765625" style="143" bestFit="1" customWidth="1"/>
    <col min="6166" max="6166" width="16.59765625" style="143" bestFit="1" customWidth="1"/>
    <col min="6167" max="6167" width="14.09765625" style="143" bestFit="1" customWidth="1"/>
    <col min="6168" max="6168" width="14.3984375" style="143" bestFit="1" customWidth="1"/>
    <col min="6169" max="6169" width="14.59765625" style="143" customWidth="1"/>
    <col min="6170" max="6170" width="13.8984375" style="143" bestFit="1" customWidth="1"/>
    <col min="6171" max="6171" width="14.59765625" style="143" customWidth="1"/>
    <col min="6172" max="6408" width="9" style="143"/>
    <col min="6409" max="6409" width="14.09765625" style="143" customWidth="1"/>
    <col min="6410" max="6410" width="14.69921875" style="143" bestFit="1" customWidth="1"/>
    <col min="6411" max="6411" width="21.3984375" style="143" bestFit="1" customWidth="1"/>
    <col min="6412" max="6412" width="14.69921875" style="143" bestFit="1" customWidth="1"/>
    <col min="6413" max="6413" width="21.3984375" style="143" bestFit="1" customWidth="1"/>
    <col min="6414" max="6414" width="14.69921875" style="143" bestFit="1" customWidth="1"/>
    <col min="6415" max="6415" width="21.3984375" style="143" bestFit="1" customWidth="1"/>
    <col min="6416" max="6416" width="14.69921875" style="143" bestFit="1" customWidth="1"/>
    <col min="6417" max="6417" width="21.3984375" style="143" bestFit="1" customWidth="1"/>
    <col min="6418" max="6418" width="14.69921875" style="143" bestFit="1" customWidth="1"/>
    <col min="6419" max="6419" width="21.3984375" style="143" bestFit="1" customWidth="1"/>
    <col min="6420" max="6420" width="16.59765625" style="143" bestFit="1" customWidth="1"/>
    <col min="6421" max="6421" width="14.09765625" style="143" bestFit="1" customWidth="1"/>
    <col min="6422" max="6422" width="16.59765625" style="143" bestFit="1" customWidth="1"/>
    <col min="6423" max="6423" width="14.09765625" style="143" bestFit="1" customWidth="1"/>
    <col min="6424" max="6424" width="14.3984375" style="143" bestFit="1" customWidth="1"/>
    <col min="6425" max="6425" width="14.59765625" style="143" customWidth="1"/>
    <col min="6426" max="6426" width="13.8984375" style="143" bestFit="1" customWidth="1"/>
    <col min="6427" max="6427" width="14.59765625" style="143" customWidth="1"/>
    <col min="6428" max="6664" width="9" style="143"/>
    <col min="6665" max="6665" width="14.09765625" style="143" customWidth="1"/>
    <col min="6666" max="6666" width="14.69921875" style="143" bestFit="1" customWidth="1"/>
    <col min="6667" max="6667" width="21.3984375" style="143" bestFit="1" customWidth="1"/>
    <col min="6668" max="6668" width="14.69921875" style="143" bestFit="1" customWidth="1"/>
    <col min="6669" max="6669" width="21.3984375" style="143" bestFit="1" customWidth="1"/>
    <col min="6670" max="6670" width="14.69921875" style="143" bestFit="1" customWidth="1"/>
    <col min="6671" max="6671" width="21.3984375" style="143" bestFit="1" customWidth="1"/>
    <col min="6672" max="6672" width="14.69921875" style="143" bestFit="1" customWidth="1"/>
    <col min="6673" max="6673" width="21.3984375" style="143" bestFit="1" customWidth="1"/>
    <col min="6674" max="6674" width="14.69921875" style="143" bestFit="1" customWidth="1"/>
    <col min="6675" max="6675" width="21.3984375" style="143" bestFit="1" customWidth="1"/>
    <col min="6676" max="6676" width="16.59765625" style="143" bestFit="1" customWidth="1"/>
    <col min="6677" max="6677" width="14.09765625" style="143" bestFit="1" customWidth="1"/>
    <col min="6678" max="6678" width="16.59765625" style="143" bestFit="1" customWidth="1"/>
    <col min="6679" max="6679" width="14.09765625" style="143" bestFit="1" customWidth="1"/>
    <col min="6680" max="6680" width="14.3984375" style="143" bestFit="1" customWidth="1"/>
    <col min="6681" max="6681" width="14.59765625" style="143" customWidth="1"/>
    <col min="6682" max="6682" width="13.8984375" style="143" bestFit="1" customWidth="1"/>
    <col min="6683" max="6683" width="14.59765625" style="143" customWidth="1"/>
    <col min="6684" max="6920" width="9" style="143"/>
    <col min="6921" max="6921" width="14.09765625" style="143" customWidth="1"/>
    <col min="6922" max="6922" width="14.69921875" style="143" bestFit="1" customWidth="1"/>
    <col min="6923" max="6923" width="21.3984375" style="143" bestFit="1" customWidth="1"/>
    <col min="6924" max="6924" width="14.69921875" style="143" bestFit="1" customWidth="1"/>
    <col min="6925" max="6925" width="21.3984375" style="143" bestFit="1" customWidth="1"/>
    <col min="6926" max="6926" width="14.69921875" style="143" bestFit="1" customWidth="1"/>
    <col min="6927" max="6927" width="21.3984375" style="143" bestFit="1" customWidth="1"/>
    <col min="6928" max="6928" width="14.69921875" style="143" bestFit="1" customWidth="1"/>
    <col min="6929" max="6929" width="21.3984375" style="143" bestFit="1" customWidth="1"/>
    <col min="6930" max="6930" width="14.69921875" style="143" bestFit="1" customWidth="1"/>
    <col min="6931" max="6931" width="21.3984375" style="143" bestFit="1" customWidth="1"/>
    <col min="6932" max="6932" width="16.59765625" style="143" bestFit="1" customWidth="1"/>
    <col min="6933" max="6933" width="14.09765625" style="143" bestFit="1" customWidth="1"/>
    <col min="6934" max="6934" width="16.59765625" style="143" bestFit="1" customWidth="1"/>
    <col min="6935" max="6935" width="14.09765625" style="143" bestFit="1" customWidth="1"/>
    <col min="6936" max="6936" width="14.3984375" style="143" bestFit="1" customWidth="1"/>
    <col min="6937" max="6937" width="14.59765625" style="143" customWidth="1"/>
    <col min="6938" max="6938" width="13.8984375" style="143" bestFit="1" customWidth="1"/>
    <col min="6939" max="6939" width="14.59765625" style="143" customWidth="1"/>
    <col min="6940" max="7176" width="9" style="143"/>
    <col min="7177" max="7177" width="14.09765625" style="143" customWidth="1"/>
    <col min="7178" max="7178" width="14.69921875" style="143" bestFit="1" customWidth="1"/>
    <col min="7179" max="7179" width="21.3984375" style="143" bestFit="1" customWidth="1"/>
    <col min="7180" max="7180" width="14.69921875" style="143" bestFit="1" customWidth="1"/>
    <col min="7181" max="7181" width="21.3984375" style="143" bestFit="1" customWidth="1"/>
    <col min="7182" max="7182" width="14.69921875" style="143" bestFit="1" customWidth="1"/>
    <col min="7183" max="7183" width="21.3984375" style="143" bestFit="1" customWidth="1"/>
    <col min="7184" max="7184" width="14.69921875" style="143" bestFit="1" customWidth="1"/>
    <col min="7185" max="7185" width="21.3984375" style="143" bestFit="1" customWidth="1"/>
    <col min="7186" max="7186" width="14.69921875" style="143" bestFit="1" customWidth="1"/>
    <col min="7187" max="7187" width="21.3984375" style="143" bestFit="1" customWidth="1"/>
    <col min="7188" max="7188" width="16.59765625" style="143" bestFit="1" customWidth="1"/>
    <col min="7189" max="7189" width="14.09765625" style="143" bestFit="1" customWidth="1"/>
    <col min="7190" max="7190" width="16.59765625" style="143" bestFit="1" customWidth="1"/>
    <col min="7191" max="7191" width="14.09765625" style="143" bestFit="1" customWidth="1"/>
    <col min="7192" max="7192" width="14.3984375" style="143" bestFit="1" customWidth="1"/>
    <col min="7193" max="7193" width="14.59765625" style="143" customWidth="1"/>
    <col min="7194" max="7194" width="13.8984375" style="143" bestFit="1" customWidth="1"/>
    <col min="7195" max="7195" width="14.59765625" style="143" customWidth="1"/>
    <col min="7196" max="7432" width="9" style="143"/>
    <col min="7433" max="7433" width="14.09765625" style="143" customWidth="1"/>
    <col min="7434" max="7434" width="14.69921875" style="143" bestFit="1" customWidth="1"/>
    <col min="7435" max="7435" width="21.3984375" style="143" bestFit="1" customWidth="1"/>
    <col min="7436" max="7436" width="14.69921875" style="143" bestFit="1" customWidth="1"/>
    <col min="7437" max="7437" width="21.3984375" style="143" bestFit="1" customWidth="1"/>
    <col min="7438" max="7438" width="14.69921875" style="143" bestFit="1" customWidth="1"/>
    <col min="7439" max="7439" width="21.3984375" style="143" bestFit="1" customWidth="1"/>
    <col min="7440" max="7440" width="14.69921875" style="143" bestFit="1" customWidth="1"/>
    <col min="7441" max="7441" width="21.3984375" style="143" bestFit="1" customWidth="1"/>
    <col min="7442" max="7442" width="14.69921875" style="143" bestFit="1" customWidth="1"/>
    <col min="7443" max="7443" width="21.3984375" style="143" bestFit="1" customWidth="1"/>
    <col min="7444" max="7444" width="16.59765625" style="143" bestFit="1" customWidth="1"/>
    <col min="7445" max="7445" width="14.09765625" style="143" bestFit="1" customWidth="1"/>
    <col min="7446" max="7446" width="16.59765625" style="143" bestFit="1" customWidth="1"/>
    <col min="7447" max="7447" width="14.09765625" style="143" bestFit="1" customWidth="1"/>
    <col min="7448" max="7448" width="14.3984375" style="143" bestFit="1" customWidth="1"/>
    <col min="7449" max="7449" width="14.59765625" style="143" customWidth="1"/>
    <col min="7450" max="7450" width="13.8984375" style="143" bestFit="1" customWidth="1"/>
    <col min="7451" max="7451" width="14.59765625" style="143" customWidth="1"/>
    <col min="7452" max="7688" width="9" style="143"/>
    <col min="7689" max="7689" width="14.09765625" style="143" customWidth="1"/>
    <col min="7690" max="7690" width="14.69921875" style="143" bestFit="1" customWidth="1"/>
    <col min="7691" max="7691" width="21.3984375" style="143" bestFit="1" customWidth="1"/>
    <col min="7692" max="7692" width="14.69921875" style="143" bestFit="1" customWidth="1"/>
    <col min="7693" max="7693" width="21.3984375" style="143" bestFit="1" customWidth="1"/>
    <col min="7694" max="7694" width="14.69921875" style="143" bestFit="1" customWidth="1"/>
    <col min="7695" max="7695" width="21.3984375" style="143" bestFit="1" customWidth="1"/>
    <col min="7696" max="7696" width="14.69921875" style="143" bestFit="1" customWidth="1"/>
    <col min="7697" max="7697" width="21.3984375" style="143" bestFit="1" customWidth="1"/>
    <col min="7698" max="7698" width="14.69921875" style="143" bestFit="1" customWidth="1"/>
    <col min="7699" max="7699" width="21.3984375" style="143" bestFit="1" customWidth="1"/>
    <col min="7700" max="7700" width="16.59765625" style="143" bestFit="1" customWidth="1"/>
    <col min="7701" max="7701" width="14.09765625" style="143" bestFit="1" customWidth="1"/>
    <col min="7702" max="7702" width="16.59765625" style="143" bestFit="1" customWidth="1"/>
    <col min="7703" max="7703" width="14.09765625" style="143" bestFit="1" customWidth="1"/>
    <col min="7704" max="7704" width="14.3984375" style="143" bestFit="1" customWidth="1"/>
    <col min="7705" max="7705" width="14.59765625" style="143" customWidth="1"/>
    <col min="7706" max="7706" width="13.8984375" style="143" bestFit="1" customWidth="1"/>
    <col min="7707" max="7707" width="14.59765625" style="143" customWidth="1"/>
    <col min="7708" max="7944" width="9" style="143"/>
    <col min="7945" max="7945" width="14.09765625" style="143" customWidth="1"/>
    <col min="7946" max="7946" width="14.69921875" style="143" bestFit="1" customWidth="1"/>
    <col min="7947" max="7947" width="21.3984375" style="143" bestFit="1" customWidth="1"/>
    <col min="7948" max="7948" width="14.69921875" style="143" bestFit="1" customWidth="1"/>
    <col min="7949" max="7949" width="21.3984375" style="143" bestFit="1" customWidth="1"/>
    <col min="7950" max="7950" width="14.69921875" style="143" bestFit="1" customWidth="1"/>
    <col min="7951" max="7951" width="21.3984375" style="143" bestFit="1" customWidth="1"/>
    <col min="7952" max="7952" width="14.69921875" style="143" bestFit="1" customWidth="1"/>
    <col min="7953" max="7953" width="21.3984375" style="143" bestFit="1" customWidth="1"/>
    <col min="7954" max="7954" width="14.69921875" style="143" bestFit="1" customWidth="1"/>
    <col min="7955" max="7955" width="21.3984375" style="143" bestFit="1" customWidth="1"/>
    <col min="7956" max="7956" width="16.59765625" style="143" bestFit="1" customWidth="1"/>
    <col min="7957" max="7957" width="14.09765625" style="143" bestFit="1" customWidth="1"/>
    <col min="7958" max="7958" width="16.59765625" style="143" bestFit="1" customWidth="1"/>
    <col min="7959" max="7959" width="14.09765625" style="143" bestFit="1" customWidth="1"/>
    <col min="7960" max="7960" width="14.3984375" style="143" bestFit="1" customWidth="1"/>
    <col min="7961" max="7961" width="14.59765625" style="143" customWidth="1"/>
    <col min="7962" max="7962" width="13.8984375" style="143" bestFit="1" customWidth="1"/>
    <col min="7963" max="7963" width="14.59765625" style="143" customWidth="1"/>
    <col min="7964" max="8200" width="9" style="143"/>
    <col min="8201" max="8201" width="14.09765625" style="143" customWidth="1"/>
    <col min="8202" max="8202" width="14.69921875" style="143" bestFit="1" customWidth="1"/>
    <col min="8203" max="8203" width="21.3984375" style="143" bestFit="1" customWidth="1"/>
    <col min="8204" max="8204" width="14.69921875" style="143" bestFit="1" customWidth="1"/>
    <col min="8205" max="8205" width="21.3984375" style="143" bestFit="1" customWidth="1"/>
    <col min="8206" max="8206" width="14.69921875" style="143" bestFit="1" customWidth="1"/>
    <col min="8207" max="8207" width="21.3984375" style="143" bestFit="1" customWidth="1"/>
    <col min="8208" max="8208" width="14.69921875" style="143" bestFit="1" customWidth="1"/>
    <col min="8209" max="8209" width="21.3984375" style="143" bestFit="1" customWidth="1"/>
    <col min="8210" max="8210" width="14.69921875" style="143" bestFit="1" customWidth="1"/>
    <col min="8211" max="8211" width="21.3984375" style="143" bestFit="1" customWidth="1"/>
    <col min="8212" max="8212" width="16.59765625" style="143" bestFit="1" customWidth="1"/>
    <col min="8213" max="8213" width="14.09765625" style="143" bestFit="1" customWidth="1"/>
    <col min="8214" max="8214" width="16.59765625" style="143" bestFit="1" customWidth="1"/>
    <col min="8215" max="8215" width="14.09765625" style="143" bestFit="1" customWidth="1"/>
    <col min="8216" max="8216" width="14.3984375" style="143" bestFit="1" customWidth="1"/>
    <col min="8217" max="8217" width="14.59765625" style="143" customWidth="1"/>
    <col min="8218" max="8218" width="13.8984375" style="143" bestFit="1" customWidth="1"/>
    <col min="8219" max="8219" width="14.59765625" style="143" customWidth="1"/>
    <col min="8220" max="8456" width="9" style="143"/>
    <col min="8457" max="8457" width="14.09765625" style="143" customWidth="1"/>
    <col min="8458" max="8458" width="14.69921875" style="143" bestFit="1" customWidth="1"/>
    <col min="8459" max="8459" width="21.3984375" style="143" bestFit="1" customWidth="1"/>
    <col min="8460" max="8460" width="14.69921875" style="143" bestFit="1" customWidth="1"/>
    <col min="8461" max="8461" width="21.3984375" style="143" bestFit="1" customWidth="1"/>
    <col min="8462" max="8462" width="14.69921875" style="143" bestFit="1" customWidth="1"/>
    <col min="8463" max="8463" width="21.3984375" style="143" bestFit="1" customWidth="1"/>
    <col min="8464" max="8464" width="14.69921875" style="143" bestFit="1" customWidth="1"/>
    <col min="8465" max="8465" width="21.3984375" style="143" bestFit="1" customWidth="1"/>
    <col min="8466" max="8466" width="14.69921875" style="143" bestFit="1" customWidth="1"/>
    <col min="8467" max="8467" width="21.3984375" style="143" bestFit="1" customWidth="1"/>
    <col min="8468" max="8468" width="16.59765625" style="143" bestFit="1" customWidth="1"/>
    <col min="8469" max="8469" width="14.09765625" style="143" bestFit="1" customWidth="1"/>
    <col min="8470" max="8470" width="16.59765625" style="143" bestFit="1" customWidth="1"/>
    <col min="8471" max="8471" width="14.09765625" style="143" bestFit="1" customWidth="1"/>
    <col min="8472" max="8472" width="14.3984375" style="143" bestFit="1" customWidth="1"/>
    <col min="8473" max="8473" width="14.59765625" style="143" customWidth="1"/>
    <col min="8474" max="8474" width="13.8984375" style="143" bestFit="1" customWidth="1"/>
    <col min="8475" max="8475" width="14.59765625" style="143" customWidth="1"/>
    <col min="8476" max="8712" width="9" style="143"/>
    <col min="8713" max="8713" width="14.09765625" style="143" customWidth="1"/>
    <col min="8714" max="8714" width="14.69921875" style="143" bestFit="1" customWidth="1"/>
    <col min="8715" max="8715" width="21.3984375" style="143" bestFit="1" customWidth="1"/>
    <col min="8716" max="8716" width="14.69921875" style="143" bestFit="1" customWidth="1"/>
    <col min="8717" max="8717" width="21.3984375" style="143" bestFit="1" customWidth="1"/>
    <col min="8718" max="8718" width="14.69921875" style="143" bestFit="1" customWidth="1"/>
    <col min="8719" max="8719" width="21.3984375" style="143" bestFit="1" customWidth="1"/>
    <col min="8720" max="8720" width="14.69921875" style="143" bestFit="1" customWidth="1"/>
    <col min="8721" max="8721" width="21.3984375" style="143" bestFit="1" customWidth="1"/>
    <col min="8722" max="8722" width="14.69921875" style="143" bestFit="1" customWidth="1"/>
    <col min="8723" max="8723" width="21.3984375" style="143" bestFit="1" customWidth="1"/>
    <col min="8724" max="8724" width="16.59765625" style="143" bestFit="1" customWidth="1"/>
    <col min="8725" max="8725" width="14.09765625" style="143" bestFit="1" customWidth="1"/>
    <col min="8726" max="8726" width="16.59765625" style="143" bestFit="1" customWidth="1"/>
    <col min="8727" max="8727" width="14.09765625" style="143" bestFit="1" customWidth="1"/>
    <col min="8728" max="8728" width="14.3984375" style="143" bestFit="1" customWidth="1"/>
    <col min="8729" max="8729" width="14.59765625" style="143" customWidth="1"/>
    <col min="8730" max="8730" width="13.8984375" style="143" bestFit="1" customWidth="1"/>
    <col min="8731" max="8731" width="14.59765625" style="143" customWidth="1"/>
    <col min="8732" max="8968" width="9" style="143"/>
    <col min="8969" max="8969" width="14.09765625" style="143" customWidth="1"/>
    <col min="8970" max="8970" width="14.69921875" style="143" bestFit="1" customWidth="1"/>
    <col min="8971" max="8971" width="21.3984375" style="143" bestFit="1" customWidth="1"/>
    <col min="8972" max="8972" width="14.69921875" style="143" bestFit="1" customWidth="1"/>
    <col min="8973" max="8973" width="21.3984375" style="143" bestFit="1" customWidth="1"/>
    <col min="8974" max="8974" width="14.69921875" style="143" bestFit="1" customWidth="1"/>
    <col min="8975" max="8975" width="21.3984375" style="143" bestFit="1" customWidth="1"/>
    <col min="8976" max="8976" width="14.69921875" style="143" bestFit="1" customWidth="1"/>
    <col min="8977" max="8977" width="21.3984375" style="143" bestFit="1" customWidth="1"/>
    <col min="8978" max="8978" width="14.69921875" style="143" bestFit="1" customWidth="1"/>
    <col min="8979" max="8979" width="21.3984375" style="143" bestFit="1" customWidth="1"/>
    <col min="8980" max="8980" width="16.59765625" style="143" bestFit="1" customWidth="1"/>
    <col min="8981" max="8981" width="14.09765625" style="143" bestFit="1" customWidth="1"/>
    <col min="8982" max="8982" width="16.59765625" style="143" bestFit="1" customWidth="1"/>
    <col min="8983" max="8983" width="14.09765625" style="143" bestFit="1" customWidth="1"/>
    <col min="8984" max="8984" width="14.3984375" style="143" bestFit="1" customWidth="1"/>
    <col min="8985" max="8985" width="14.59765625" style="143" customWidth="1"/>
    <col min="8986" max="8986" width="13.8984375" style="143" bestFit="1" customWidth="1"/>
    <col min="8987" max="8987" width="14.59765625" style="143" customWidth="1"/>
    <col min="8988" max="9224" width="9" style="143"/>
    <col min="9225" max="9225" width="14.09765625" style="143" customWidth="1"/>
    <col min="9226" max="9226" width="14.69921875" style="143" bestFit="1" customWidth="1"/>
    <col min="9227" max="9227" width="21.3984375" style="143" bestFit="1" customWidth="1"/>
    <col min="9228" max="9228" width="14.69921875" style="143" bestFit="1" customWidth="1"/>
    <col min="9229" max="9229" width="21.3984375" style="143" bestFit="1" customWidth="1"/>
    <col min="9230" max="9230" width="14.69921875" style="143" bestFit="1" customWidth="1"/>
    <col min="9231" max="9231" width="21.3984375" style="143" bestFit="1" customWidth="1"/>
    <col min="9232" max="9232" width="14.69921875" style="143" bestFit="1" customWidth="1"/>
    <col min="9233" max="9233" width="21.3984375" style="143" bestFit="1" customWidth="1"/>
    <col min="9234" max="9234" width="14.69921875" style="143" bestFit="1" customWidth="1"/>
    <col min="9235" max="9235" width="21.3984375" style="143" bestFit="1" customWidth="1"/>
    <col min="9236" max="9236" width="16.59765625" style="143" bestFit="1" customWidth="1"/>
    <col min="9237" max="9237" width="14.09765625" style="143" bestFit="1" customWidth="1"/>
    <col min="9238" max="9238" width="16.59765625" style="143" bestFit="1" customWidth="1"/>
    <col min="9239" max="9239" width="14.09765625" style="143" bestFit="1" customWidth="1"/>
    <col min="9240" max="9240" width="14.3984375" style="143" bestFit="1" customWidth="1"/>
    <col min="9241" max="9241" width="14.59765625" style="143" customWidth="1"/>
    <col min="9242" max="9242" width="13.8984375" style="143" bestFit="1" customWidth="1"/>
    <col min="9243" max="9243" width="14.59765625" style="143" customWidth="1"/>
    <col min="9244" max="9480" width="9" style="143"/>
    <col min="9481" max="9481" width="14.09765625" style="143" customWidth="1"/>
    <col min="9482" max="9482" width="14.69921875" style="143" bestFit="1" customWidth="1"/>
    <col min="9483" max="9483" width="21.3984375" style="143" bestFit="1" customWidth="1"/>
    <col min="9484" max="9484" width="14.69921875" style="143" bestFit="1" customWidth="1"/>
    <col min="9485" max="9485" width="21.3984375" style="143" bestFit="1" customWidth="1"/>
    <col min="9486" max="9486" width="14.69921875" style="143" bestFit="1" customWidth="1"/>
    <col min="9487" max="9487" width="21.3984375" style="143" bestFit="1" customWidth="1"/>
    <col min="9488" max="9488" width="14.69921875" style="143" bestFit="1" customWidth="1"/>
    <col min="9489" max="9489" width="21.3984375" style="143" bestFit="1" customWidth="1"/>
    <col min="9490" max="9490" width="14.69921875" style="143" bestFit="1" customWidth="1"/>
    <col min="9491" max="9491" width="21.3984375" style="143" bestFit="1" customWidth="1"/>
    <col min="9492" max="9492" width="16.59765625" style="143" bestFit="1" customWidth="1"/>
    <col min="9493" max="9493" width="14.09765625" style="143" bestFit="1" customWidth="1"/>
    <col min="9494" max="9494" width="16.59765625" style="143" bestFit="1" customWidth="1"/>
    <col min="9495" max="9495" width="14.09765625" style="143" bestFit="1" customWidth="1"/>
    <col min="9496" max="9496" width="14.3984375" style="143" bestFit="1" customWidth="1"/>
    <col min="9497" max="9497" width="14.59765625" style="143" customWidth="1"/>
    <col min="9498" max="9498" width="13.8984375" style="143" bestFit="1" customWidth="1"/>
    <col min="9499" max="9499" width="14.59765625" style="143" customWidth="1"/>
    <col min="9500" max="9736" width="9" style="143"/>
    <col min="9737" max="9737" width="14.09765625" style="143" customWidth="1"/>
    <col min="9738" max="9738" width="14.69921875" style="143" bestFit="1" customWidth="1"/>
    <col min="9739" max="9739" width="21.3984375" style="143" bestFit="1" customWidth="1"/>
    <col min="9740" max="9740" width="14.69921875" style="143" bestFit="1" customWidth="1"/>
    <col min="9741" max="9741" width="21.3984375" style="143" bestFit="1" customWidth="1"/>
    <col min="9742" max="9742" width="14.69921875" style="143" bestFit="1" customWidth="1"/>
    <col min="9743" max="9743" width="21.3984375" style="143" bestFit="1" customWidth="1"/>
    <col min="9744" max="9744" width="14.69921875" style="143" bestFit="1" customWidth="1"/>
    <col min="9745" max="9745" width="21.3984375" style="143" bestFit="1" customWidth="1"/>
    <col min="9746" max="9746" width="14.69921875" style="143" bestFit="1" customWidth="1"/>
    <col min="9747" max="9747" width="21.3984375" style="143" bestFit="1" customWidth="1"/>
    <col min="9748" max="9748" width="16.59765625" style="143" bestFit="1" customWidth="1"/>
    <col min="9749" max="9749" width="14.09765625" style="143" bestFit="1" customWidth="1"/>
    <col min="9750" max="9750" width="16.59765625" style="143" bestFit="1" customWidth="1"/>
    <col min="9751" max="9751" width="14.09765625" style="143" bestFit="1" customWidth="1"/>
    <col min="9752" max="9752" width="14.3984375" style="143" bestFit="1" customWidth="1"/>
    <col min="9753" max="9753" width="14.59765625" style="143" customWidth="1"/>
    <col min="9754" max="9754" width="13.8984375" style="143" bestFit="1" customWidth="1"/>
    <col min="9755" max="9755" width="14.59765625" style="143" customWidth="1"/>
    <col min="9756" max="9992" width="9" style="143"/>
    <col min="9993" max="9993" width="14.09765625" style="143" customWidth="1"/>
    <col min="9994" max="9994" width="14.69921875" style="143" bestFit="1" customWidth="1"/>
    <col min="9995" max="9995" width="21.3984375" style="143" bestFit="1" customWidth="1"/>
    <col min="9996" max="9996" width="14.69921875" style="143" bestFit="1" customWidth="1"/>
    <col min="9997" max="9997" width="21.3984375" style="143" bestFit="1" customWidth="1"/>
    <col min="9998" max="9998" width="14.69921875" style="143" bestFit="1" customWidth="1"/>
    <col min="9999" max="9999" width="21.3984375" style="143" bestFit="1" customWidth="1"/>
    <col min="10000" max="10000" width="14.69921875" style="143" bestFit="1" customWidth="1"/>
    <col min="10001" max="10001" width="21.3984375" style="143" bestFit="1" customWidth="1"/>
    <col min="10002" max="10002" width="14.69921875" style="143" bestFit="1" customWidth="1"/>
    <col min="10003" max="10003" width="21.3984375" style="143" bestFit="1" customWidth="1"/>
    <col min="10004" max="10004" width="16.59765625" style="143" bestFit="1" customWidth="1"/>
    <col min="10005" max="10005" width="14.09765625" style="143" bestFit="1" customWidth="1"/>
    <col min="10006" max="10006" width="16.59765625" style="143" bestFit="1" customWidth="1"/>
    <col min="10007" max="10007" width="14.09765625" style="143" bestFit="1" customWidth="1"/>
    <col min="10008" max="10008" width="14.3984375" style="143" bestFit="1" customWidth="1"/>
    <col min="10009" max="10009" width="14.59765625" style="143" customWidth="1"/>
    <col min="10010" max="10010" width="13.8984375" style="143" bestFit="1" customWidth="1"/>
    <col min="10011" max="10011" width="14.59765625" style="143" customWidth="1"/>
    <col min="10012" max="10248" width="9" style="143"/>
    <col min="10249" max="10249" width="14.09765625" style="143" customWidth="1"/>
    <col min="10250" max="10250" width="14.69921875" style="143" bestFit="1" customWidth="1"/>
    <col min="10251" max="10251" width="21.3984375" style="143" bestFit="1" customWidth="1"/>
    <col min="10252" max="10252" width="14.69921875" style="143" bestFit="1" customWidth="1"/>
    <col min="10253" max="10253" width="21.3984375" style="143" bestFit="1" customWidth="1"/>
    <col min="10254" max="10254" width="14.69921875" style="143" bestFit="1" customWidth="1"/>
    <col min="10255" max="10255" width="21.3984375" style="143" bestFit="1" customWidth="1"/>
    <col min="10256" max="10256" width="14.69921875" style="143" bestFit="1" customWidth="1"/>
    <col min="10257" max="10257" width="21.3984375" style="143" bestFit="1" customWidth="1"/>
    <col min="10258" max="10258" width="14.69921875" style="143" bestFit="1" customWidth="1"/>
    <col min="10259" max="10259" width="21.3984375" style="143" bestFit="1" customWidth="1"/>
    <col min="10260" max="10260" width="16.59765625" style="143" bestFit="1" customWidth="1"/>
    <col min="10261" max="10261" width="14.09765625" style="143" bestFit="1" customWidth="1"/>
    <col min="10262" max="10262" width="16.59765625" style="143" bestFit="1" customWidth="1"/>
    <col min="10263" max="10263" width="14.09765625" style="143" bestFit="1" customWidth="1"/>
    <col min="10264" max="10264" width="14.3984375" style="143" bestFit="1" customWidth="1"/>
    <col min="10265" max="10265" width="14.59765625" style="143" customWidth="1"/>
    <col min="10266" max="10266" width="13.8984375" style="143" bestFit="1" customWidth="1"/>
    <col min="10267" max="10267" width="14.59765625" style="143" customWidth="1"/>
    <col min="10268" max="10504" width="9" style="143"/>
    <col min="10505" max="10505" width="14.09765625" style="143" customWidth="1"/>
    <col min="10506" max="10506" width="14.69921875" style="143" bestFit="1" customWidth="1"/>
    <col min="10507" max="10507" width="21.3984375" style="143" bestFit="1" customWidth="1"/>
    <col min="10508" max="10508" width="14.69921875" style="143" bestFit="1" customWidth="1"/>
    <col min="10509" max="10509" width="21.3984375" style="143" bestFit="1" customWidth="1"/>
    <col min="10510" max="10510" width="14.69921875" style="143" bestFit="1" customWidth="1"/>
    <col min="10511" max="10511" width="21.3984375" style="143" bestFit="1" customWidth="1"/>
    <col min="10512" max="10512" width="14.69921875" style="143" bestFit="1" customWidth="1"/>
    <col min="10513" max="10513" width="21.3984375" style="143" bestFit="1" customWidth="1"/>
    <col min="10514" max="10514" width="14.69921875" style="143" bestFit="1" customWidth="1"/>
    <col min="10515" max="10515" width="21.3984375" style="143" bestFit="1" customWidth="1"/>
    <col min="10516" max="10516" width="16.59765625" style="143" bestFit="1" customWidth="1"/>
    <col min="10517" max="10517" width="14.09765625" style="143" bestFit="1" customWidth="1"/>
    <col min="10518" max="10518" width="16.59765625" style="143" bestFit="1" customWidth="1"/>
    <col min="10519" max="10519" width="14.09765625" style="143" bestFit="1" customWidth="1"/>
    <col min="10520" max="10520" width="14.3984375" style="143" bestFit="1" customWidth="1"/>
    <col min="10521" max="10521" width="14.59765625" style="143" customWidth="1"/>
    <col min="10522" max="10522" width="13.8984375" style="143" bestFit="1" customWidth="1"/>
    <col min="10523" max="10523" width="14.59765625" style="143" customWidth="1"/>
    <col min="10524" max="10760" width="9" style="143"/>
    <col min="10761" max="10761" width="14.09765625" style="143" customWidth="1"/>
    <col min="10762" max="10762" width="14.69921875" style="143" bestFit="1" customWidth="1"/>
    <col min="10763" max="10763" width="21.3984375" style="143" bestFit="1" customWidth="1"/>
    <col min="10764" max="10764" width="14.69921875" style="143" bestFit="1" customWidth="1"/>
    <col min="10765" max="10765" width="21.3984375" style="143" bestFit="1" customWidth="1"/>
    <col min="10766" max="10766" width="14.69921875" style="143" bestFit="1" customWidth="1"/>
    <col min="10767" max="10767" width="21.3984375" style="143" bestFit="1" customWidth="1"/>
    <col min="10768" max="10768" width="14.69921875" style="143" bestFit="1" customWidth="1"/>
    <col min="10769" max="10769" width="21.3984375" style="143" bestFit="1" customWidth="1"/>
    <col min="10770" max="10770" width="14.69921875" style="143" bestFit="1" customWidth="1"/>
    <col min="10771" max="10771" width="21.3984375" style="143" bestFit="1" customWidth="1"/>
    <col min="10772" max="10772" width="16.59765625" style="143" bestFit="1" customWidth="1"/>
    <col min="10773" max="10773" width="14.09765625" style="143" bestFit="1" customWidth="1"/>
    <col min="10774" max="10774" width="16.59765625" style="143" bestFit="1" customWidth="1"/>
    <col min="10775" max="10775" width="14.09765625" style="143" bestFit="1" customWidth="1"/>
    <col min="10776" max="10776" width="14.3984375" style="143" bestFit="1" customWidth="1"/>
    <col min="10777" max="10777" width="14.59765625" style="143" customWidth="1"/>
    <col min="10778" max="10778" width="13.8984375" style="143" bestFit="1" customWidth="1"/>
    <col min="10779" max="10779" width="14.59765625" style="143" customWidth="1"/>
    <col min="10780" max="11016" width="9" style="143"/>
    <col min="11017" max="11017" width="14.09765625" style="143" customWidth="1"/>
    <col min="11018" max="11018" width="14.69921875" style="143" bestFit="1" customWidth="1"/>
    <col min="11019" max="11019" width="21.3984375" style="143" bestFit="1" customWidth="1"/>
    <col min="11020" max="11020" width="14.69921875" style="143" bestFit="1" customWidth="1"/>
    <col min="11021" max="11021" width="21.3984375" style="143" bestFit="1" customWidth="1"/>
    <col min="11022" max="11022" width="14.69921875" style="143" bestFit="1" customWidth="1"/>
    <col min="11023" max="11023" width="21.3984375" style="143" bestFit="1" customWidth="1"/>
    <col min="11024" max="11024" width="14.69921875" style="143" bestFit="1" customWidth="1"/>
    <col min="11025" max="11025" width="21.3984375" style="143" bestFit="1" customWidth="1"/>
    <col min="11026" max="11026" width="14.69921875" style="143" bestFit="1" customWidth="1"/>
    <col min="11027" max="11027" width="21.3984375" style="143" bestFit="1" customWidth="1"/>
    <col min="11028" max="11028" width="16.59765625" style="143" bestFit="1" customWidth="1"/>
    <col min="11029" max="11029" width="14.09765625" style="143" bestFit="1" customWidth="1"/>
    <col min="11030" max="11030" width="16.59765625" style="143" bestFit="1" customWidth="1"/>
    <col min="11031" max="11031" width="14.09765625" style="143" bestFit="1" customWidth="1"/>
    <col min="11032" max="11032" width="14.3984375" style="143" bestFit="1" customWidth="1"/>
    <col min="11033" max="11033" width="14.59765625" style="143" customWidth="1"/>
    <col min="11034" max="11034" width="13.8984375" style="143" bestFit="1" customWidth="1"/>
    <col min="11035" max="11035" width="14.59765625" style="143" customWidth="1"/>
    <col min="11036" max="11272" width="9" style="143"/>
    <col min="11273" max="11273" width="14.09765625" style="143" customWidth="1"/>
    <col min="11274" max="11274" width="14.69921875" style="143" bestFit="1" customWidth="1"/>
    <col min="11275" max="11275" width="21.3984375" style="143" bestFit="1" customWidth="1"/>
    <col min="11276" max="11276" width="14.69921875" style="143" bestFit="1" customWidth="1"/>
    <col min="11277" max="11277" width="21.3984375" style="143" bestFit="1" customWidth="1"/>
    <col min="11278" max="11278" width="14.69921875" style="143" bestFit="1" customWidth="1"/>
    <col min="11279" max="11279" width="21.3984375" style="143" bestFit="1" customWidth="1"/>
    <col min="11280" max="11280" width="14.69921875" style="143" bestFit="1" customWidth="1"/>
    <col min="11281" max="11281" width="21.3984375" style="143" bestFit="1" customWidth="1"/>
    <col min="11282" max="11282" width="14.69921875" style="143" bestFit="1" customWidth="1"/>
    <col min="11283" max="11283" width="21.3984375" style="143" bestFit="1" customWidth="1"/>
    <col min="11284" max="11284" width="16.59765625" style="143" bestFit="1" customWidth="1"/>
    <col min="11285" max="11285" width="14.09765625" style="143" bestFit="1" customWidth="1"/>
    <col min="11286" max="11286" width="16.59765625" style="143" bestFit="1" customWidth="1"/>
    <col min="11287" max="11287" width="14.09765625" style="143" bestFit="1" customWidth="1"/>
    <col min="11288" max="11288" width="14.3984375" style="143" bestFit="1" customWidth="1"/>
    <col min="11289" max="11289" width="14.59765625" style="143" customWidth="1"/>
    <col min="11290" max="11290" width="13.8984375" style="143" bestFit="1" customWidth="1"/>
    <col min="11291" max="11291" width="14.59765625" style="143" customWidth="1"/>
    <col min="11292" max="11528" width="9" style="143"/>
    <col min="11529" max="11529" width="14.09765625" style="143" customWidth="1"/>
    <col min="11530" max="11530" width="14.69921875" style="143" bestFit="1" customWidth="1"/>
    <col min="11531" max="11531" width="21.3984375" style="143" bestFit="1" customWidth="1"/>
    <col min="11532" max="11532" width="14.69921875" style="143" bestFit="1" customWidth="1"/>
    <col min="11533" max="11533" width="21.3984375" style="143" bestFit="1" customWidth="1"/>
    <col min="11534" max="11534" width="14.69921875" style="143" bestFit="1" customWidth="1"/>
    <col min="11535" max="11535" width="21.3984375" style="143" bestFit="1" customWidth="1"/>
    <col min="11536" max="11536" width="14.69921875" style="143" bestFit="1" customWidth="1"/>
    <col min="11537" max="11537" width="21.3984375" style="143" bestFit="1" customWidth="1"/>
    <col min="11538" max="11538" width="14.69921875" style="143" bestFit="1" customWidth="1"/>
    <col min="11539" max="11539" width="21.3984375" style="143" bestFit="1" customWidth="1"/>
    <col min="11540" max="11540" width="16.59765625" style="143" bestFit="1" customWidth="1"/>
    <col min="11541" max="11541" width="14.09765625" style="143" bestFit="1" customWidth="1"/>
    <col min="11542" max="11542" width="16.59765625" style="143" bestFit="1" customWidth="1"/>
    <col min="11543" max="11543" width="14.09765625" style="143" bestFit="1" customWidth="1"/>
    <col min="11544" max="11544" width="14.3984375" style="143" bestFit="1" customWidth="1"/>
    <col min="11545" max="11545" width="14.59765625" style="143" customWidth="1"/>
    <col min="11546" max="11546" width="13.8984375" style="143" bestFit="1" customWidth="1"/>
    <col min="11547" max="11547" width="14.59765625" style="143" customWidth="1"/>
    <col min="11548" max="11784" width="9" style="143"/>
    <col min="11785" max="11785" width="14.09765625" style="143" customWidth="1"/>
    <col min="11786" max="11786" width="14.69921875" style="143" bestFit="1" customWidth="1"/>
    <col min="11787" max="11787" width="21.3984375" style="143" bestFit="1" customWidth="1"/>
    <col min="11788" max="11788" width="14.69921875" style="143" bestFit="1" customWidth="1"/>
    <col min="11789" max="11789" width="21.3984375" style="143" bestFit="1" customWidth="1"/>
    <col min="11790" max="11790" width="14.69921875" style="143" bestFit="1" customWidth="1"/>
    <col min="11791" max="11791" width="21.3984375" style="143" bestFit="1" customWidth="1"/>
    <col min="11792" max="11792" width="14.69921875" style="143" bestFit="1" customWidth="1"/>
    <col min="11793" max="11793" width="21.3984375" style="143" bestFit="1" customWidth="1"/>
    <col min="11794" max="11794" width="14.69921875" style="143" bestFit="1" customWidth="1"/>
    <col min="11795" max="11795" width="21.3984375" style="143" bestFit="1" customWidth="1"/>
    <col min="11796" max="11796" width="16.59765625" style="143" bestFit="1" customWidth="1"/>
    <col min="11797" max="11797" width="14.09765625" style="143" bestFit="1" customWidth="1"/>
    <col min="11798" max="11798" width="16.59765625" style="143" bestFit="1" customWidth="1"/>
    <col min="11799" max="11799" width="14.09765625" style="143" bestFit="1" customWidth="1"/>
    <col min="11800" max="11800" width="14.3984375" style="143" bestFit="1" customWidth="1"/>
    <col min="11801" max="11801" width="14.59765625" style="143" customWidth="1"/>
    <col min="11802" max="11802" width="13.8984375" style="143" bestFit="1" customWidth="1"/>
    <col min="11803" max="11803" width="14.59765625" style="143" customWidth="1"/>
    <col min="11804" max="12040" width="9" style="143"/>
    <col min="12041" max="12041" width="14.09765625" style="143" customWidth="1"/>
    <col min="12042" max="12042" width="14.69921875" style="143" bestFit="1" customWidth="1"/>
    <col min="12043" max="12043" width="21.3984375" style="143" bestFit="1" customWidth="1"/>
    <col min="12044" max="12044" width="14.69921875" style="143" bestFit="1" customWidth="1"/>
    <col min="12045" max="12045" width="21.3984375" style="143" bestFit="1" customWidth="1"/>
    <col min="12046" max="12046" width="14.69921875" style="143" bestFit="1" customWidth="1"/>
    <col min="12047" max="12047" width="21.3984375" style="143" bestFit="1" customWidth="1"/>
    <col min="12048" max="12048" width="14.69921875" style="143" bestFit="1" customWidth="1"/>
    <col min="12049" max="12049" width="21.3984375" style="143" bestFit="1" customWidth="1"/>
    <col min="12050" max="12050" width="14.69921875" style="143" bestFit="1" customWidth="1"/>
    <col min="12051" max="12051" width="21.3984375" style="143" bestFit="1" customWidth="1"/>
    <col min="12052" max="12052" width="16.59765625" style="143" bestFit="1" customWidth="1"/>
    <col min="12053" max="12053" width="14.09765625" style="143" bestFit="1" customWidth="1"/>
    <col min="12054" max="12054" width="16.59765625" style="143" bestFit="1" customWidth="1"/>
    <col min="12055" max="12055" width="14.09765625" style="143" bestFit="1" customWidth="1"/>
    <col min="12056" max="12056" width="14.3984375" style="143" bestFit="1" customWidth="1"/>
    <col min="12057" max="12057" width="14.59765625" style="143" customWidth="1"/>
    <col min="12058" max="12058" width="13.8984375" style="143" bestFit="1" customWidth="1"/>
    <col min="12059" max="12059" width="14.59765625" style="143" customWidth="1"/>
    <col min="12060" max="12296" width="9" style="143"/>
    <col min="12297" max="12297" width="14.09765625" style="143" customWidth="1"/>
    <col min="12298" max="12298" width="14.69921875" style="143" bestFit="1" customWidth="1"/>
    <col min="12299" max="12299" width="21.3984375" style="143" bestFit="1" customWidth="1"/>
    <col min="12300" max="12300" width="14.69921875" style="143" bestFit="1" customWidth="1"/>
    <col min="12301" max="12301" width="21.3984375" style="143" bestFit="1" customWidth="1"/>
    <col min="12302" max="12302" width="14.69921875" style="143" bestFit="1" customWidth="1"/>
    <col min="12303" max="12303" width="21.3984375" style="143" bestFit="1" customWidth="1"/>
    <col min="12304" max="12304" width="14.69921875" style="143" bestFit="1" customWidth="1"/>
    <col min="12305" max="12305" width="21.3984375" style="143" bestFit="1" customWidth="1"/>
    <col min="12306" max="12306" width="14.69921875" style="143" bestFit="1" customWidth="1"/>
    <col min="12307" max="12307" width="21.3984375" style="143" bestFit="1" customWidth="1"/>
    <col min="12308" max="12308" width="16.59765625" style="143" bestFit="1" customWidth="1"/>
    <col min="12309" max="12309" width="14.09765625" style="143" bestFit="1" customWidth="1"/>
    <col min="12310" max="12310" width="16.59765625" style="143" bestFit="1" customWidth="1"/>
    <col min="12311" max="12311" width="14.09765625" style="143" bestFit="1" customWidth="1"/>
    <col min="12312" max="12312" width="14.3984375" style="143" bestFit="1" customWidth="1"/>
    <col min="12313" max="12313" width="14.59765625" style="143" customWidth="1"/>
    <col min="12314" max="12314" width="13.8984375" style="143" bestFit="1" customWidth="1"/>
    <col min="12315" max="12315" width="14.59765625" style="143" customWidth="1"/>
    <col min="12316" max="12552" width="9" style="143"/>
    <col min="12553" max="12553" width="14.09765625" style="143" customWidth="1"/>
    <col min="12554" max="12554" width="14.69921875" style="143" bestFit="1" customWidth="1"/>
    <col min="12555" max="12555" width="21.3984375" style="143" bestFit="1" customWidth="1"/>
    <col min="12556" max="12556" width="14.69921875" style="143" bestFit="1" customWidth="1"/>
    <col min="12557" max="12557" width="21.3984375" style="143" bestFit="1" customWidth="1"/>
    <col min="12558" max="12558" width="14.69921875" style="143" bestFit="1" customWidth="1"/>
    <col min="12559" max="12559" width="21.3984375" style="143" bestFit="1" customWidth="1"/>
    <col min="12560" max="12560" width="14.69921875" style="143" bestFit="1" customWidth="1"/>
    <col min="12561" max="12561" width="21.3984375" style="143" bestFit="1" customWidth="1"/>
    <col min="12562" max="12562" width="14.69921875" style="143" bestFit="1" customWidth="1"/>
    <col min="12563" max="12563" width="21.3984375" style="143" bestFit="1" customWidth="1"/>
    <col min="12564" max="12564" width="16.59765625" style="143" bestFit="1" customWidth="1"/>
    <col min="12565" max="12565" width="14.09765625" style="143" bestFit="1" customWidth="1"/>
    <col min="12566" max="12566" width="16.59765625" style="143" bestFit="1" customWidth="1"/>
    <col min="12567" max="12567" width="14.09765625" style="143" bestFit="1" customWidth="1"/>
    <col min="12568" max="12568" width="14.3984375" style="143" bestFit="1" customWidth="1"/>
    <col min="12569" max="12569" width="14.59765625" style="143" customWidth="1"/>
    <col min="12570" max="12570" width="13.8984375" style="143" bestFit="1" customWidth="1"/>
    <col min="12571" max="12571" width="14.59765625" style="143" customWidth="1"/>
    <col min="12572" max="12808" width="9" style="143"/>
    <col min="12809" max="12809" width="14.09765625" style="143" customWidth="1"/>
    <col min="12810" max="12810" width="14.69921875" style="143" bestFit="1" customWidth="1"/>
    <col min="12811" max="12811" width="21.3984375" style="143" bestFit="1" customWidth="1"/>
    <col min="12812" max="12812" width="14.69921875" style="143" bestFit="1" customWidth="1"/>
    <col min="12813" max="12813" width="21.3984375" style="143" bestFit="1" customWidth="1"/>
    <col min="12814" max="12814" width="14.69921875" style="143" bestFit="1" customWidth="1"/>
    <col min="12815" max="12815" width="21.3984375" style="143" bestFit="1" customWidth="1"/>
    <col min="12816" max="12816" width="14.69921875" style="143" bestFit="1" customWidth="1"/>
    <col min="12817" max="12817" width="21.3984375" style="143" bestFit="1" customWidth="1"/>
    <col min="12818" max="12818" width="14.69921875" style="143" bestFit="1" customWidth="1"/>
    <col min="12819" max="12819" width="21.3984375" style="143" bestFit="1" customWidth="1"/>
    <col min="12820" max="12820" width="16.59765625" style="143" bestFit="1" customWidth="1"/>
    <col min="12821" max="12821" width="14.09765625" style="143" bestFit="1" customWidth="1"/>
    <col min="12822" max="12822" width="16.59765625" style="143" bestFit="1" customWidth="1"/>
    <col min="12823" max="12823" width="14.09765625" style="143" bestFit="1" customWidth="1"/>
    <col min="12824" max="12824" width="14.3984375" style="143" bestFit="1" customWidth="1"/>
    <col min="12825" max="12825" width="14.59765625" style="143" customWidth="1"/>
    <col min="12826" max="12826" width="13.8984375" style="143" bestFit="1" customWidth="1"/>
    <col min="12827" max="12827" width="14.59765625" style="143" customWidth="1"/>
    <col min="12828" max="13064" width="9" style="143"/>
    <col min="13065" max="13065" width="14.09765625" style="143" customWidth="1"/>
    <col min="13066" max="13066" width="14.69921875" style="143" bestFit="1" customWidth="1"/>
    <col min="13067" max="13067" width="21.3984375" style="143" bestFit="1" customWidth="1"/>
    <col min="13068" max="13068" width="14.69921875" style="143" bestFit="1" customWidth="1"/>
    <col min="13069" max="13069" width="21.3984375" style="143" bestFit="1" customWidth="1"/>
    <col min="13070" max="13070" width="14.69921875" style="143" bestFit="1" customWidth="1"/>
    <col min="13071" max="13071" width="21.3984375" style="143" bestFit="1" customWidth="1"/>
    <col min="13072" max="13072" width="14.69921875" style="143" bestFit="1" customWidth="1"/>
    <col min="13073" max="13073" width="21.3984375" style="143" bestFit="1" customWidth="1"/>
    <col min="13074" max="13074" width="14.69921875" style="143" bestFit="1" customWidth="1"/>
    <col min="13075" max="13075" width="21.3984375" style="143" bestFit="1" customWidth="1"/>
    <col min="13076" max="13076" width="16.59765625" style="143" bestFit="1" customWidth="1"/>
    <col min="13077" max="13077" width="14.09765625" style="143" bestFit="1" customWidth="1"/>
    <col min="13078" max="13078" width="16.59765625" style="143" bestFit="1" customWidth="1"/>
    <col min="13079" max="13079" width="14.09765625" style="143" bestFit="1" customWidth="1"/>
    <col min="13080" max="13080" width="14.3984375" style="143" bestFit="1" customWidth="1"/>
    <col min="13081" max="13081" width="14.59765625" style="143" customWidth="1"/>
    <col min="13082" max="13082" width="13.8984375" style="143" bestFit="1" customWidth="1"/>
    <col min="13083" max="13083" width="14.59765625" style="143" customWidth="1"/>
    <col min="13084" max="13320" width="9" style="143"/>
    <col min="13321" max="13321" width="14.09765625" style="143" customWidth="1"/>
    <col min="13322" max="13322" width="14.69921875" style="143" bestFit="1" customWidth="1"/>
    <col min="13323" max="13323" width="21.3984375" style="143" bestFit="1" customWidth="1"/>
    <col min="13324" max="13324" width="14.69921875" style="143" bestFit="1" customWidth="1"/>
    <col min="13325" max="13325" width="21.3984375" style="143" bestFit="1" customWidth="1"/>
    <col min="13326" max="13326" width="14.69921875" style="143" bestFit="1" customWidth="1"/>
    <col min="13327" max="13327" width="21.3984375" style="143" bestFit="1" customWidth="1"/>
    <col min="13328" max="13328" width="14.69921875" style="143" bestFit="1" customWidth="1"/>
    <col min="13329" max="13329" width="21.3984375" style="143" bestFit="1" customWidth="1"/>
    <col min="13330" max="13330" width="14.69921875" style="143" bestFit="1" customWidth="1"/>
    <col min="13331" max="13331" width="21.3984375" style="143" bestFit="1" customWidth="1"/>
    <col min="13332" max="13332" width="16.59765625" style="143" bestFit="1" customWidth="1"/>
    <col min="13333" max="13333" width="14.09765625" style="143" bestFit="1" customWidth="1"/>
    <col min="13334" max="13334" width="16.59765625" style="143" bestFit="1" customWidth="1"/>
    <col min="13335" max="13335" width="14.09765625" style="143" bestFit="1" customWidth="1"/>
    <col min="13336" max="13336" width="14.3984375" style="143" bestFit="1" customWidth="1"/>
    <col min="13337" max="13337" width="14.59765625" style="143" customWidth="1"/>
    <col min="13338" max="13338" width="13.8984375" style="143" bestFit="1" customWidth="1"/>
    <col min="13339" max="13339" width="14.59765625" style="143" customWidth="1"/>
    <col min="13340" max="13576" width="9" style="143"/>
    <col min="13577" max="13577" width="14.09765625" style="143" customWidth="1"/>
    <col min="13578" max="13578" width="14.69921875" style="143" bestFit="1" customWidth="1"/>
    <col min="13579" max="13579" width="21.3984375" style="143" bestFit="1" customWidth="1"/>
    <col min="13580" max="13580" width="14.69921875" style="143" bestFit="1" customWidth="1"/>
    <col min="13581" max="13581" width="21.3984375" style="143" bestFit="1" customWidth="1"/>
    <col min="13582" max="13582" width="14.69921875" style="143" bestFit="1" customWidth="1"/>
    <col min="13583" max="13583" width="21.3984375" style="143" bestFit="1" customWidth="1"/>
    <col min="13584" max="13584" width="14.69921875" style="143" bestFit="1" customWidth="1"/>
    <col min="13585" max="13585" width="21.3984375" style="143" bestFit="1" customWidth="1"/>
    <col min="13586" max="13586" width="14.69921875" style="143" bestFit="1" customWidth="1"/>
    <col min="13587" max="13587" width="21.3984375" style="143" bestFit="1" customWidth="1"/>
    <col min="13588" max="13588" width="16.59765625" style="143" bestFit="1" customWidth="1"/>
    <col min="13589" max="13589" width="14.09765625" style="143" bestFit="1" customWidth="1"/>
    <col min="13590" max="13590" width="16.59765625" style="143" bestFit="1" customWidth="1"/>
    <col min="13591" max="13591" width="14.09765625" style="143" bestFit="1" customWidth="1"/>
    <col min="13592" max="13592" width="14.3984375" style="143" bestFit="1" customWidth="1"/>
    <col min="13593" max="13593" width="14.59765625" style="143" customWidth="1"/>
    <col min="13594" max="13594" width="13.8984375" style="143" bestFit="1" customWidth="1"/>
    <col min="13595" max="13595" width="14.59765625" style="143" customWidth="1"/>
    <col min="13596" max="13832" width="9" style="143"/>
    <col min="13833" max="13833" width="14.09765625" style="143" customWidth="1"/>
    <col min="13834" max="13834" width="14.69921875" style="143" bestFit="1" customWidth="1"/>
    <col min="13835" max="13835" width="21.3984375" style="143" bestFit="1" customWidth="1"/>
    <col min="13836" max="13836" width="14.69921875" style="143" bestFit="1" customWidth="1"/>
    <col min="13837" max="13837" width="21.3984375" style="143" bestFit="1" customWidth="1"/>
    <col min="13838" max="13838" width="14.69921875" style="143" bestFit="1" customWidth="1"/>
    <col min="13839" max="13839" width="21.3984375" style="143" bestFit="1" customWidth="1"/>
    <col min="13840" max="13840" width="14.69921875" style="143" bestFit="1" customWidth="1"/>
    <col min="13841" max="13841" width="21.3984375" style="143" bestFit="1" customWidth="1"/>
    <col min="13842" max="13842" width="14.69921875" style="143" bestFit="1" customWidth="1"/>
    <col min="13843" max="13843" width="21.3984375" style="143" bestFit="1" customWidth="1"/>
    <col min="13844" max="13844" width="16.59765625" style="143" bestFit="1" customWidth="1"/>
    <col min="13845" max="13845" width="14.09765625" style="143" bestFit="1" customWidth="1"/>
    <col min="13846" max="13846" width="16.59765625" style="143" bestFit="1" customWidth="1"/>
    <col min="13847" max="13847" width="14.09765625" style="143" bestFit="1" customWidth="1"/>
    <col min="13848" max="13848" width="14.3984375" style="143" bestFit="1" customWidth="1"/>
    <col min="13849" max="13849" width="14.59765625" style="143" customWidth="1"/>
    <col min="13850" max="13850" width="13.8984375" style="143" bestFit="1" customWidth="1"/>
    <col min="13851" max="13851" width="14.59765625" style="143" customWidth="1"/>
    <col min="13852" max="14088" width="9" style="143"/>
    <col min="14089" max="14089" width="14.09765625" style="143" customWidth="1"/>
    <col min="14090" max="14090" width="14.69921875" style="143" bestFit="1" customWidth="1"/>
    <col min="14091" max="14091" width="21.3984375" style="143" bestFit="1" customWidth="1"/>
    <col min="14092" max="14092" width="14.69921875" style="143" bestFit="1" customWidth="1"/>
    <col min="14093" max="14093" width="21.3984375" style="143" bestFit="1" customWidth="1"/>
    <col min="14094" max="14094" width="14.69921875" style="143" bestFit="1" customWidth="1"/>
    <col min="14095" max="14095" width="21.3984375" style="143" bestFit="1" customWidth="1"/>
    <col min="14096" max="14096" width="14.69921875" style="143" bestFit="1" customWidth="1"/>
    <col min="14097" max="14097" width="21.3984375" style="143" bestFit="1" customWidth="1"/>
    <col min="14098" max="14098" width="14.69921875" style="143" bestFit="1" customWidth="1"/>
    <col min="14099" max="14099" width="21.3984375" style="143" bestFit="1" customWidth="1"/>
    <col min="14100" max="14100" width="16.59765625" style="143" bestFit="1" customWidth="1"/>
    <col min="14101" max="14101" width="14.09765625" style="143" bestFit="1" customWidth="1"/>
    <col min="14102" max="14102" width="16.59765625" style="143" bestFit="1" customWidth="1"/>
    <col min="14103" max="14103" width="14.09765625" style="143" bestFit="1" customWidth="1"/>
    <col min="14104" max="14104" width="14.3984375" style="143" bestFit="1" customWidth="1"/>
    <col min="14105" max="14105" width="14.59765625" style="143" customWidth="1"/>
    <col min="14106" max="14106" width="13.8984375" style="143" bestFit="1" customWidth="1"/>
    <col min="14107" max="14107" width="14.59765625" style="143" customWidth="1"/>
    <col min="14108" max="14344" width="9" style="143"/>
    <col min="14345" max="14345" width="14.09765625" style="143" customWidth="1"/>
    <col min="14346" max="14346" width="14.69921875" style="143" bestFit="1" customWidth="1"/>
    <col min="14347" max="14347" width="21.3984375" style="143" bestFit="1" customWidth="1"/>
    <col min="14348" max="14348" width="14.69921875" style="143" bestFit="1" customWidth="1"/>
    <col min="14349" max="14349" width="21.3984375" style="143" bestFit="1" customWidth="1"/>
    <col min="14350" max="14350" width="14.69921875" style="143" bestFit="1" customWidth="1"/>
    <col min="14351" max="14351" width="21.3984375" style="143" bestFit="1" customWidth="1"/>
    <col min="14352" max="14352" width="14.69921875" style="143" bestFit="1" customWidth="1"/>
    <col min="14353" max="14353" width="21.3984375" style="143" bestFit="1" customWidth="1"/>
    <col min="14354" max="14354" width="14.69921875" style="143" bestFit="1" customWidth="1"/>
    <col min="14355" max="14355" width="21.3984375" style="143" bestFit="1" customWidth="1"/>
    <col min="14356" max="14356" width="16.59765625" style="143" bestFit="1" customWidth="1"/>
    <col min="14357" max="14357" width="14.09765625" style="143" bestFit="1" customWidth="1"/>
    <col min="14358" max="14358" width="16.59765625" style="143" bestFit="1" customWidth="1"/>
    <col min="14359" max="14359" width="14.09765625" style="143" bestFit="1" customWidth="1"/>
    <col min="14360" max="14360" width="14.3984375" style="143" bestFit="1" customWidth="1"/>
    <col min="14361" max="14361" width="14.59765625" style="143" customWidth="1"/>
    <col min="14362" max="14362" width="13.8984375" style="143" bestFit="1" customWidth="1"/>
    <col min="14363" max="14363" width="14.59765625" style="143" customWidth="1"/>
    <col min="14364" max="14600" width="9" style="143"/>
    <col min="14601" max="14601" width="14.09765625" style="143" customWidth="1"/>
    <col min="14602" max="14602" width="14.69921875" style="143" bestFit="1" customWidth="1"/>
    <col min="14603" max="14603" width="21.3984375" style="143" bestFit="1" customWidth="1"/>
    <col min="14604" max="14604" width="14.69921875" style="143" bestFit="1" customWidth="1"/>
    <col min="14605" max="14605" width="21.3984375" style="143" bestFit="1" customWidth="1"/>
    <col min="14606" max="14606" width="14.69921875" style="143" bestFit="1" customWidth="1"/>
    <col min="14607" max="14607" width="21.3984375" style="143" bestFit="1" customWidth="1"/>
    <col min="14608" max="14608" width="14.69921875" style="143" bestFit="1" customWidth="1"/>
    <col min="14609" max="14609" width="21.3984375" style="143" bestFit="1" customWidth="1"/>
    <col min="14610" max="14610" width="14.69921875" style="143" bestFit="1" customWidth="1"/>
    <col min="14611" max="14611" width="21.3984375" style="143" bestFit="1" customWidth="1"/>
    <col min="14612" max="14612" width="16.59765625" style="143" bestFit="1" customWidth="1"/>
    <col min="14613" max="14613" width="14.09765625" style="143" bestFit="1" customWidth="1"/>
    <col min="14614" max="14614" width="16.59765625" style="143" bestFit="1" customWidth="1"/>
    <col min="14615" max="14615" width="14.09765625" style="143" bestFit="1" customWidth="1"/>
    <col min="14616" max="14616" width="14.3984375" style="143" bestFit="1" customWidth="1"/>
    <col min="14617" max="14617" width="14.59765625" style="143" customWidth="1"/>
    <col min="14618" max="14618" width="13.8984375" style="143" bestFit="1" customWidth="1"/>
    <col min="14619" max="14619" width="14.59765625" style="143" customWidth="1"/>
    <col min="14620" max="14856" width="9" style="143"/>
    <col min="14857" max="14857" width="14.09765625" style="143" customWidth="1"/>
    <col min="14858" max="14858" width="14.69921875" style="143" bestFit="1" customWidth="1"/>
    <col min="14859" max="14859" width="21.3984375" style="143" bestFit="1" customWidth="1"/>
    <col min="14860" max="14860" width="14.69921875" style="143" bestFit="1" customWidth="1"/>
    <col min="14861" max="14861" width="21.3984375" style="143" bestFit="1" customWidth="1"/>
    <col min="14862" max="14862" width="14.69921875" style="143" bestFit="1" customWidth="1"/>
    <col min="14863" max="14863" width="21.3984375" style="143" bestFit="1" customWidth="1"/>
    <col min="14864" max="14864" width="14.69921875" style="143" bestFit="1" customWidth="1"/>
    <col min="14865" max="14865" width="21.3984375" style="143" bestFit="1" customWidth="1"/>
    <col min="14866" max="14866" width="14.69921875" style="143" bestFit="1" customWidth="1"/>
    <col min="14867" max="14867" width="21.3984375" style="143" bestFit="1" customWidth="1"/>
    <col min="14868" max="14868" width="16.59765625" style="143" bestFit="1" customWidth="1"/>
    <col min="14869" max="14869" width="14.09765625" style="143" bestFit="1" customWidth="1"/>
    <col min="14870" max="14870" width="16.59765625" style="143" bestFit="1" customWidth="1"/>
    <col min="14871" max="14871" width="14.09765625" style="143" bestFit="1" customWidth="1"/>
    <col min="14872" max="14872" width="14.3984375" style="143" bestFit="1" customWidth="1"/>
    <col min="14873" max="14873" width="14.59765625" style="143" customWidth="1"/>
    <col min="14874" max="14874" width="13.8984375" style="143" bestFit="1" customWidth="1"/>
    <col min="14875" max="14875" width="14.59765625" style="143" customWidth="1"/>
    <col min="14876" max="15112" width="9" style="143"/>
    <col min="15113" max="15113" width="14.09765625" style="143" customWidth="1"/>
    <col min="15114" max="15114" width="14.69921875" style="143" bestFit="1" customWidth="1"/>
    <col min="15115" max="15115" width="21.3984375" style="143" bestFit="1" customWidth="1"/>
    <col min="15116" max="15116" width="14.69921875" style="143" bestFit="1" customWidth="1"/>
    <col min="15117" max="15117" width="21.3984375" style="143" bestFit="1" customWidth="1"/>
    <col min="15118" max="15118" width="14.69921875" style="143" bestFit="1" customWidth="1"/>
    <col min="15119" max="15119" width="21.3984375" style="143" bestFit="1" customWidth="1"/>
    <col min="15120" max="15120" width="14.69921875" style="143" bestFit="1" customWidth="1"/>
    <col min="15121" max="15121" width="21.3984375" style="143" bestFit="1" customWidth="1"/>
    <col min="15122" max="15122" width="14.69921875" style="143" bestFit="1" customWidth="1"/>
    <col min="15123" max="15123" width="21.3984375" style="143" bestFit="1" customWidth="1"/>
    <col min="15124" max="15124" width="16.59765625" style="143" bestFit="1" customWidth="1"/>
    <col min="15125" max="15125" width="14.09765625" style="143" bestFit="1" customWidth="1"/>
    <col min="15126" max="15126" width="16.59765625" style="143" bestFit="1" customWidth="1"/>
    <col min="15127" max="15127" width="14.09765625" style="143" bestFit="1" customWidth="1"/>
    <col min="15128" max="15128" width="14.3984375" style="143" bestFit="1" customWidth="1"/>
    <col min="15129" max="15129" width="14.59765625" style="143" customWidth="1"/>
    <col min="15130" max="15130" width="13.8984375" style="143" bestFit="1" customWidth="1"/>
    <col min="15131" max="15131" width="14.59765625" style="143" customWidth="1"/>
    <col min="15132" max="15368" width="9" style="143"/>
    <col min="15369" max="15369" width="14.09765625" style="143" customWidth="1"/>
    <col min="15370" max="15370" width="14.69921875" style="143" bestFit="1" customWidth="1"/>
    <col min="15371" max="15371" width="21.3984375" style="143" bestFit="1" customWidth="1"/>
    <col min="15372" max="15372" width="14.69921875" style="143" bestFit="1" customWidth="1"/>
    <col min="15373" max="15373" width="21.3984375" style="143" bestFit="1" customWidth="1"/>
    <col min="15374" max="15374" width="14.69921875" style="143" bestFit="1" customWidth="1"/>
    <col min="15375" max="15375" width="21.3984375" style="143" bestFit="1" customWidth="1"/>
    <col min="15376" max="15376" width="14.69921875" style="143" bestFit="1" customWidth="1"/>
    <col min="15377" max="15377" width="21.3984375" style="143" bestFit="1" customWidth="1"/>
    <col min="15378" max="15378" width="14.69921875" style="143" bestFit="1" customWidth="1"/>
    <col min="15379" max="15379" width="21.3984375" style="143" bestFit="1" customWidth="1"/>
    <col min="15380" max="15380" width="16.59765625" style="143" bestFit="1" customWidth="1"/>
    <col min="15381" max="15381" width="14.09765625" style="143" bestFit="1" customWidth="1"/>
    <col min="15382" max="15382" width="16.59765625" style="143" bestFit="1" customWidth="1"/>
    <col min="15383" max="15383" width="14.09765625" style="143" bestFit="1" customWidth="1"/>
    <col min="15384" max="15384" width="14.3984375" style="143" bestFit="1" customWidth="1"/>
    <col min="15385" max="15385" width="14.59765625" style="143" customWidth="1"/>
    <col min="15386" max="15386" width="13.8984375" style="143" bestFit="1" customWidth="1"/>
    <col min="15387" max="15387" width="14.59765625" style="143" customWidth="1"/>
    <col min="15388" max="15624" width="9" style="143"/>
    <col min="15625" max="15625" width="14.09765625" style="143" customWidth="1"/>
    <col min="15626" max="15626" width="14.69921875" style="143" bestFit="1" customWidth="1"/>
    <col min="15627" max="15627" width="21.3984375" style="143" bestFit="1" customWidth="1"/>
    <col min="15628" max="15628" width="14.69921875" style="143" bestFit="1" customWidth="1"/>
    <col min="15629" max="15629" width="21.3984375" style="143" bestFit="1" customWidth="1"/>
    <col min="15630" max="15630" width="14.69921875" style="143" bestFit="1" customWidth="1"/>
    <col min="15631" max="15631" width="21.3984375" style="143" bestFit="1" customWidth="1"/>
    <col min="15632" max="15632" width="14.69921875" style="143" bestFit="1" customWidth="1"/>
    <col min="15633" max="15633" width="21.3984375" style="143" bestFit="1" customWidth="1"/>
    <col min="15634" max="15634" width="14.69921875" style="143" bestFit="1" customWidth="1"/>
    <col min="15635" max="15635" width="21.3984375" style="143" bestFit="1" customWidth="1"/>
    <col min="15636" max="15636" width="16.59765625" style="143" bestFit="1" customWidth="1"/>
    <col min="15637" max="15637" width="14.09765625" style="143" bestFit="1" customWidth="1"/>
    <col min="15638" max="15638" width="16.59765625" style="143" bestFit="1" customWidth="1"/>
    <col min="15639" max="15639" width="14.09765625" style="143" bestFit="1" customWidth="1"/>
    <col min="15640" max="15640" width="14.3984375" style="143" bestFit="1" customWidth="1"/>
    <col min="15641" max="15641" width="14.59765625" style="143" customWidth="1"/>
    <col min="15642" max="15642" width="13.8984375" style="143" bestFit="1" customWidth="1"/>
    <col min="15643" max="15643" width="14.59765625" style="143" customWidth="1"/>
    <col min="15644" max="15880" width="9" style="143"/>
    <col min="15881" max="15881" width="14.09765625" style="143" customWidth="1"/>
    <col min="15882" max="15882" width="14.69921875" style="143" bestFit="1" customWidth="1"/>
    <col min="15883" max="15883" width="21.3984375" style="143" bestFit="1" customWidth="1"/>
    <col min="15884" max="15884" width="14.69921875" style="143" bestFit="1" customWidth="1"/>
    <col min="15885" max="15885" width="21.3984375" style="143" bestFit="1" customWidth="1"/>
    <col min="15886" max="15886" width="14.69921875" style="143" bestFit="1" customWidth="1"/>
    <col min="15887" max="15887" width="21.3984375" style="143" bestFit="1" customWidth="1"/>
    <col min="15888" max="15888" width="14.69921875" style="143" bestFit="1" customWidth="1"/>
    <col min="15889" max="15889" width="21.3984375" style="143" bestFit="1" customWidth="1"/>
    <col min="15890" max="15890" width="14.69921875" style="143" bestFit="1" customWidth="1"/>
    <col min="15891" max="15891" width="21.3984375" style="143" bestFit="1" customWidth="1"/>
    <col min="15892" max="15892" width="16.59765625" style="143" bestFit="1" customWidth="1"/>
    <col min="15893" max="15893" width="14.09765625" style="143" bestFit="1" customWidth="1"/>
    <col min="15894" max="15894" width="16.59765625" style="143" bestFit="1" customWidth="1"/>
    <col min="15895" max="15895" width="14.09765625" style="143" bestFit="1" customWidth="1"/>
    <col min="15896" max="15896" width="14.3984375" style="143" bestFit="1" customWidth="1"/>
    <col min="15897" max="15897" width="14.59765625" style="143" customWidth="1"/>
    <col min="15898" max="15898" width="13.8984375" style="143" bestFit="1" customWidth="1"/>
    <col min="15899" max="15899" width="14.59765625" style="143" customWidth="1"/>
    <col min="15900" max="16136" width="9" style="143"/>
    <col min="16137" max="16137" width="14.09765625" style="143" customWidth="1"/>
    <col min="16138" max="16138" width="14.69921875" style="143" bestFit="1" customWidth="1"/>
    <col min="16139" max="16139" width="21.3984375" style="143" bestFit="1" customWidth="1"/>
    <col min="16140" max="16140" width="14.69921875" style="143" bestFit="1" customWidth="1"/>
    <col min="16141" max="16141" width="21.3984375" style="143" bestFit="1" customWidth="1"/>
    <col min="16142" max="16142" width="14.69921875" style="143" bestFit="1" customWidth="1"/>
    <col min="16143" max="16143" width="21.3984375" style="143" bestFit="1" customWidth="1"/>
    <col min="16144" max="16144" width="14.69921875" style="143" bestFit="1" customWidth="1"/>
    <col min="16145" max="16145" width="21.3984375" style="143" bestFit="1" customWidth="1"/>
    <col min="16146" max="16146" width="14.69921875" style="143" bestFit="1" customWidth="1"/>
    <col min="16147" max="16147" width="21.3984375" style="143" bestFit="1" customWidth="1"/>
    <col min="16148" max="16148" width="16.59765625" style="143" bestFit="1" customWidth="1"/>
    <col min="16149" max="16149" width="14.09765625" style="143" bestFit="1" customWidth="1"/>
    <col min="16150" max="16150" width="16.59765625" style="143" bestFit="1" customWidth="1"/>
    <col min="16151" max="16151" width="14.09765625" style="143" bestFit="1" customWidth="1"/>
    <col min="16152" max="16152" width="14.3984375" style="143" bestFit="1" customWidth="1"/>
    <col min="16153" max="16153" width="14.59765625" style="143" customWidth="1"/>
    <col min="16154" max="16154" width="13.8984375" style="143" bestFit="1" customWidth="1"/>
    <col min="16155" max="16155" width="14.59765625" style="143" customWidth="1"/>
    <col min="16156" max="16384" width="9" style="143"/>
  </cols>
  <sheetData>
    <row r="1" spans="1:27" s="140" customFormat="1" ht="33.6" x14ac:dyDescent="0.95">
      <c r="A1" s="1565" t="s">
        <v>909</v>
      </c>
      <c r="B1" s="1565"/>
      <c r="C1" s="1565"/>
      <c r="D1" s="1565"/>
      <c r="E1" s="1565"/>
      <c r="F1" s="660"/>
      <c r="H1" s="660"/>
      <c r="J1" s="660"/>
      <c r="L1" s="660"/>
      <c r="N1" s="660"/>
      <c r="P1" s="660"/>
      <c r="R1" s="660"/>
      <c r="T1" s="660"/>
      <c r="V1" s="660"/>
      <c r="X1" s="660"/>
    </row>
    <row r="2" spans="1:27" s="140" customFormat="1" ht="33.6" x14ac:dyDescent="0.95">
      <c r="A2" s="1624" t="s">
        <v>988</v>
      </c>
      <c r="B2" s="1624"/>
      <c r="C2" s="1624"/>
      <c r="D2" s="1624"/>
      <c r="E2" s="1624"/>
      <c r="F2" s="660"/>
      <c r="H2" s="660"/>
      <c r="J2" s="660"/>
      <c r="L2" s="660"/>
      <c r="N2" s="660"/>
      <c r="P2" s="660"/>
      <c r="R2" s="660"/>
      <c r="T2" s="660"/>
      <c r="V2" s="660"/>
      <c r="X2" s="660"/>
    </row>
    <row r="3" spans="1:27" ht="34.200000000000003" x14ac:dyDescent="0.7">
      <c r="A3" s="635"/>
      <c r="B3" s="658"/>
      <c r="C3" s="637"/>
      <c r="D3" s="658"/>
      <c r="E3" s="636"/>
      <c r="X3" s="1641" t="s">
        <v>439</v>
      </c>
      <c r="Y3" s="1641"/>
      <c r="Z3" s="1641"/>
      <c r="AA3" s="1641"/>
    </row>
    <row r="4" spans="1:27" s="638" customFormat="1" ht="66.75" customHeight="1" x14ac:dyDescent="0.25">
      <c r="A4" s="1625" t="s">
        <v>265</v>
      </c>
      <c r="B4" s="1628" t="s">
        <v>586</v>
      </c>
      <c r="C4" s="1629"/>
      <c r="D4" s="1629"/>
      <c r="E4" s="1629"/>
      <c r="F4" s="1629"/>
      <c r="G4" s="1629"/>
      <c r="H4" s="1629"/>
      <c r="I4" s="1629"/>
      <c r="J4" s="1629"/>
      <c r="K4" s="1629"/>
      <c r="L4" s="1629"/>
      <c r="M4" s="1629"/>
      <c r="N4" s="1629"/>
      <c r="O4" s="1630"/>
      <c r="P4" s="1631" t="s">
        <v>593</v>
      </c>
      <c r="Q4" s="1632"/>
      <c r="R4" s="1631" t="s">
        <v>499</v>
      </c>
      <c r="S4" s="1632"/>
      <c r="T4" s="1631" t="s">
        <v>500</v>
      </c>
      <c r="U4" s="1632"/>
      <c r="V4" s="1631" t="s">
        <v>443</v>
      </c>
      <c r="W4" s="1632"/>
      <c r="X4" s="1635" t="s">
        <v>592</v>
      </c>
      <c r="Y4" s="1636"/>
      <c r="Z4" s="1636"/>
      <c r="AA4" s="1637"/>
    </row>
    <row r="5" spans="1:27" s="604" customFormat="1" ht="66.75" customHeight="1" x14ac:dyDescent="0.25">
      <c r="A5" s="1626"/>
      <c r="B5" s="1642" t="s">
        <v>188</v>
      </c>
      <c r="C5" s="1643"/>
      <c r="D5" s="1643"/>
      <c r="E5" s="1643"/>
      <c r="F5" s="1643"/>
      <c r="G5" s="1643"/>
      <c r="H5" s="1643"/>
      <c r="I5" s="1643"/>
      <c r="J5" s="1643"/>
      <c r="K5" s="1644"/>
      <c r="L5" s="1572" t="s">
        <v>193</v>
      </c>
      <c r="M5" s="1573"/>
      <c r="N5" s="1572" t="s">
        <v>194</v>
      </c>
      <c r="O5" s="1573"/>
      <c r="P5" s="1633"/>
      <c r="Q5" s="1634"/>
      <c r="R5" s="1633"/>
      <c r="S5" s="1634"/>
      <c r="T5" s="1633"/>
      <c r="U5" s="1634"/>
      <c r="V5" s="1633"/>
      <c r="W5" s="1634"/>
      <c r="X5" s="1638"/>
      <c r="Y5" s="1639"/>
      <c r="Z5" s="1639"/>
      <c r="AA5" s="1640"/>
    </row>
    <row r="6" spans="1:27" s="604" customFormat="1" ht="66.75" customHeight="1" x14ac:dyDescent="0.25">
      <c r="A6" s="1626"/>
      <c r="B6" s="1622" t="s">
        <v>189</v>
      </c>
      <c r="C6" s="1623"/>
      <c r="D6" s="1622" t="s">
        <v>587</v>
      </c>
      <c r="E6" s="1623"/>
      <c r="F6" s="1622" t="s">
        <v>191</v>
      </c>
      <c r="G6" s="1623"/>
      <c r="H6" s="1622" t="s">
        <v>588</v>
      </c>
      <c r="I6" s="1623"/>
      <c r="J6" s="1622" t="s">
        <v>316</v>
      </c>
      <c r="K6" s="1623"/>
      <c r="L6" s="655" t="s">
        <v>256</v>
      </c>
      <c r="M6" s="598" t="s">
        <v>257</v>
      </c>
      <c r="N6" s="655" t="s">
        <v>256</v>
      </c>
      <c r="O6" s="598" t="s">
        <v>257</v>
      </c>
      <c r="P6" s="655" t="s">
        <v>256</v>
      </c>
      <c r="Q6" s="598" t="s">
        <v>257</v>
      </c>
      <c r="R6" s="655" t="s">
        <v>256</v>
      </c>
      <c r="S6" s="598" t="s">
        <v>257</v>
      </c>
      <c r="T6" s="655" t="s">
        <v>256</v>
      </c>
      <c r="U6" s="598" t="s">
        <v>257</v>
      </c>
      <c r="V6" s="655" t="s">
        <v>256</v>
      </c>
      <c r="W6" s="598" t="s">
        <v>257</v>
      </c>
      <c r="X6" s="655" t="s">
        <v>256</v>
      </c>
      <c r="Y6" s="1546" t="s">
        <v>258</v>
      </c>
      <c r="Z6" s="598" t="s">
        <v>257</v>
      </c>
      <c r="AA6" s="1546" t="s">
        <v>258</v>
      </c>
    </row>
    <row r="7" spans="1:27" s="604" customFormat="1" ht="66.75" customHeight="1" x14ac:dyDescent="0.25">
      <c r="A7" s="1626"/>
      <c r="B7" s="648" t="s">
        <v>648</v>
      </c>
      <c r="C7" s="599" t="s">
        <v>650</v>
      </c>
      <c r="D7" s="648" t="s">
        <v>648</v>
      </c>
      <c r="E7" s="599" t="s">
        <v>650</v>
      </c>
      <c r="F7" s="648" t="s">
        <v>648</v>
      </c>
      <c r="G7" s="599" t="s">
        <v>650</v>
      </c>
      <c r="H7" s="648" t="s">
        <v>648</v>
      </c>
      <c r="I7" s="599" t="s">
        <v>650</v>
      </c>
      <c r="J7" s="648" t="s">
        <v>648</v>
      </c>
      <c r="K7" s="599" t="s">
        <v>650</v>
      </c>
      <c r="L7" s="655" t="s">
        <v>259</v>
      </c>
      <c r="M7" s="598" t="s">
        <v>260</v>
      </c>
      <c r="N7" s="655" t="s">
        <v>259</v>
      </c>
      <c r="O7" s="598" t="s">
        <v>260</v>
      </c>
      <c r="P7" s="655" t="s">
        <v>259</v>
      </c>
      <c r="Q7" s="598" t="s">
        <v>260</v>
      </c>
      <c r="R7" s="655" t="s">
        <v>259</v>
      </c>
      <c r="S7" s="598" t="s">
        <v>260</v>
      </c>
      <c r="T7" s="655" t="s">
        <v>259</v>
      </c>
      <c r="U7" s="598" t="s">
        <v>260</v>
      </c>
      <c r="V7" s="655" t="s">
        <v>259</v>
      </c>
      <c r="W7" s="598" t="s">
        <v>260</v>
      </c>
      <c r="X7" s="655" t="s">
        <v>259</v>
      </c>
      <c r="Y7" s="1547"/>
      <c r="Z7" s="598" t="s">
        <v>260</v>
      </c>
      <c r="AA7" s="1547"/>
    </row>
    <row r="8" spans="1:27" s="604" customFormat="1" ht="66.75" customHeight="1" x14ac:dyDescent="0.25">
      <c r="A8" s="1627"/>
      <c r="B8" s="649" t="s">
        <v>649</v>
      </c>
      <c r="C8" s="600" t="s">
        <v>262</v>
      </c>
      <c r="D8" s="649" t="s">
        <v>649</v>
      </c>
      <c r="E8" s="600" t="s">
        <v>262</v>
      </c>
      <c r="F8" s="649" t="s">
        <v>649</v>
      </c>
      <c r="G8" s="600" t="s">
        <v>262</v>
      </c>
      <c r="H8" s="649" t="s">
        <v>649</v>
      </c>
      <c r="I8" s="600" t="s">
        <v>262</v>
      </c>
      <c r="J8" s="649" t="s">
        <v>649</v>
      </c>
      <c r="K8" s="600" t="s">
        <v>262</v>
      </c>
      <c r="L8" s="649" t="s">
        <v>649</v>
      </c>
      <c r="M8" s="600" t="s">
        <v>262</v>
      </c>
      <c r="N8" s="649" t="s">
        <v>649</v>
      </c>
      <c r="O8" s="600" t="s">
        <v>262</v>
      </c>
      <c r="P8" s="649" t="s">
        <v>649</v>
      </c>
      <c r="Q8" s="600" t="s">
        <v>262</v>
      </c>
      <c r="R8" s="649" t="s">
        <v>649</v>
      </c>
      <c r="S8" s="600" t="s">
        <v>262</v>
      </c>
      <c r="T8" s="649" t="s">
        <v>649</v>
      </c>
      <c r="U8" s="600" t="s">
        <v>262</v>
      </c>
      <c r="V8" s="649" t="s">
        <v>649</v>
      </c>
      <c r="W8" s="600" t="s">
        <v>262</v>
      </c>
      <c r="X8" s="649" t="s">
        <v>649</v>
      </c>
      <c r="Y8" s="600" t="s">
        <v>263</v>
      </c>
      <c r="Z8" s="600" t="s">
        <v>262</v>
      </c>
      <c r="AA8" s="600" t="s">
        <v>263</v>
      </c>
    </row>
    <row r="9" spans="1:27" s="420" customFormat="1" ht="54" customHeight="1" x14ac:dyDescent="0.25">
      <c r="A9" s="618" t="s">
        <v>636</v>
      </c>
      <c r="B9" s="654">
        <v>119184</v>
      </c>
      <c r="C9" s="654">
        <v>61986941.098000005</v>
      </c>
      <c r="D9" s="654">
        <v>11504</v>
      </c>
      <c r="E9" s="654">
        <v>5421415.5670000007</v>
      </c>
      <c r="F9" s="654">
        <v>5523</v>
      </c>
      <c r="G9" s="654">
        <v>3944794.483</v>
      </c>
      <c r="H9" s="654">
        <v>0</v>
      </c>
      <c r="I9" s="654">
        <v>0</v>
      </c>
      <c r="J9" s="654">
        <v>136211</v>
      </c>
      <c r="K9" s="654">
        <v>71353151.148000002</v>
      </c>
      <c r="L9" s="654">
        <v>0</v>
      </c>
      <c r="M9" s="654">
        <v>0</v>
      </c>
      <c r="N9" s="654">
        <v>378</v>
      </c>
      <c r="O9" s="654">
        <v>463978860.22461629</v>
      </c>
      <c r="P9" s="654">
        <v>5683</v>
      </c>
      <c r="Q9" s="654">
        <v>1522656.591</v>
      </c>
      <c r="R9" s="654">
        <v>0</v>
      </c>
      <c r="S9" s="654">
        <v>0</v>
      </c>
      <c r="T9" s="654">
        <v>0</v>
      </c>
      <c r="U9" s="654">
        <v>0</v>
      </c>
      <c r="V9" s="654">
        <v>23316</v>
      </c>
      <c r="W9" s="654">
        <v>8043925</v>
      </c>
      <c r="X9" s="656">
        <v>165588</v>
      </c>
      <c r="Y9" s="654">
        <v>0.62275663494489564</v>
      </c>
      <c r="Z9" s="656">
        <v>544898592.96361637</v>
      </c>
      <c r="AA9" s="654">
        <v>2.4040802419703722</v>
      </c>
    </row>
    <row r="10" spans="1:27" s="420" customFormat="1" ht="54" customHeight="1" x14ac:dyDescent="0.25">
      <c r="A10" s="619" t="s">
        <v>159</v>
      </c>
      <c r="B10" s="654">
        <v>3702788</v>
      </c>
      <c r="C10" s="654">
        <v>993110815.85399985</v>
      </c>
      <c r="D10" s="654">
        <v>1649827</v>
      </c>
      <c r="E10" s="654">
        <v>588802322.07499993</v>
      </c>
      <c r="F10" s="654">
        <v>922633</v>
      </c>
      <c r="G10" s="654">
        <v>186097341.41</v>
      </c>
      <c r="H10" s="654">
        <v>0</v>
      </c>
      <c r="I10" s="654">
        <v>0</v>
      </c>
      <c r="J10" s="654">
        <v>6275248</v>
      </c>
      <c r="K10" s="654">
        <v>1768010479.3390002</v>
      </c>
      <c r="L10" s="654">
        <v>0</v>
      </c>
      <c r="M10" s="654">
        <v>0</v>
      </c>
      <c r="N10" s="654">
        <v>21929</v>
      </c>
      <c r="O10" s="654">
        <v>615392062.1389699</v>
      </c>
      <c r="P10" s="654">
        <v>75310</v>
      </c>
      <c r="Q10" s="654">
        <v>30143510.654000003</v>
      </c>
      <c r="R10" s="654">
        <v>352412</v>
      </c>
      <c r="S10" s="654">
        <v>862696883.92532992</v>
      </c>
      <c r="T10" s="654">
        <v>33782</v>
      </c>
      <c r="U10" s="654">
        <v>19605065.52888</v>
      </c>
      <c r="V10" s="654">
        <v>1071249</v>
      </c>
      <c r="W10" s="654">
        <v>2824835536.6600003</v>
      </c>
      <c r="X10" s="656">
        <v>7829930</v>
      </c>
      <c r="Y10" s="654">
        <v>29.447428911841961</v>
      </c>
      <c r="Z10" s="656">
        <v>6120683538.2461796</v>
      </c>
      <c r="AA10" s="654">
        <v>27.004317044792707</v>
      </c>
    </row>
    <row r="11" spans="1:27" s="420" customFormat="1" ht="54" customHeight="1" x14ac:dyDescent="0.25">
      <c r="A11" s="619" t="s">
        <v>692</v>
      </c>
      <c r="B11" s="654">
        <v>9408</v>
      </c>
      <c r="C11" s="654">
        <v>3867832.9908000003</v>
      </c>
      <c r="D11" s="654">
        <v>33927</v>
      </c>
      <c r="E11" s="654">
        <v>5818071.7070000004</v>
      </c>
      <c r="F11" s="654">
        <v>705</v>
      </c>
      <c r="G11" s="654">
        <v>402300</v>
      </c>
      <c r="H11" s="654">
        <v>0</v>
      </c>
      <c r="I11" s="654">
        <v>0</v>
      </c>
      <c r="J11" s="654">
        <v>44040</v>
      </c>
      <c r="K11" s="654">
        <v>10088204.697799999</v>
      </c>
      <c r="L11" s="654">
        <v>0</v>
      </c>
      <c r="M11" s="654">
        <v>0</v>
      </c>
      <c r="N11" s="654">
        <v>57</v>
      </c>
      <c r="O11" s="654">
        <v>1567929.4133238755</v>
      </c>
      <c r="P11" s="654">
        <v>2185</v>
      </c>
      <c r="Q11" s="654">
        <v>1300595.4310000001</v>
      </c>
      <c r="R11" s="654">
        <v>0</v>
      </c>
      <c r="S11" s="654">
        <v>0</v>
      </c>
      <c r="T11" s="654">
        <v>0</v>
      </c>
      <c r="U11" s="654">
        <v>0</v>
      </c>
      <c r="V11" s="654">
        <v>558</v>
      </c>
      <c r="W11" s="654">
        <v>90404</v>
      </c>
      <c r="X11" s="656">
        <v>46840</v>
      </c>
      <c r="Y11" s="654">
        <v>0.17615962980903754</v>
      </c>
      <c r="Z11" s="656">
        <v>13047133.542123875</v>
      </c>
      <c r="AA11" s="654">
        <v>5.7563657473168217E-2</v>
      </c>
    </row>
    <row r="12" spans="1:27" s="420" customFormat="1" ht="54" customHeight="1" x14ac:dyDescent="0.25">
      <c r="A12" s="619" t="s">
        <v>160</v>
      </c>
      <c r="B12" s="654">
        <v>389201</v>
      </c>
      <c r="C12" s="654">
        <v>95013348</v>
      </c>
      <c r="D12" s="654">
        <v>652758</v>
      </c>
      <c r="E12" s="654">
        <v>144021656</v>
      </c>
      <c r="F12" s="654">
        <v>9992</v>
      </c>
      <c r="G12" s="654">
        <v>7381594</v>
      </c>
      <c r="H12" s="654">
        <v>0</v>
      </c>
      <c r="I12" s="654">
        <v>0</v>
      </c>
      <c r="J12" s="654">
        <v>1051951</v>
      </c>
      <c r="K12" s="654">
        <v>246416598</v>
      </c>
      <c r="L12" s="654">
        <v>0</v>
      </c>
      <c r="M12" s="654">
        <v>0</v>
      </c>
      <c r="N12" s="654">
        <v>4361</v>
      </c>
      <c r="O12" s="654">
        <v>320515364.88521004</v>
      </c>
      <c r="P12" s="654">
        <v>11032</v>
      </c>
      <c r="Q12" s="654">
        <v>4842199</v>
      </c>
      <c r="R12" s="654">
        <v>12366</v>
      </c>
      <c r="S12" s="654">
        <v>34718525</v>
      </c>
      <c r="T12" s="654">
        <v>0</v>
      </c>
      <c r="U12" s="654">
        <v>0</v>
      </c>
      <c r="V12" s="654">
        <v>31470</v>
      </c>
      <c r="W12" s="654">
        <v>35818391</v>
      </c>
      <c r="X12" s="656">
        <v>1111180</v>
      </c>
      <c r="Y12" s="654">
        <v>4.179014890076993</v>
      </c>
      <c r="Z12" s="656">
        <v>642311077.88521004</v>
      </c>
      <c r="AA12" s="654">
        <v>2.8338619175800157</v>
      </c>
    </row>
    <row r="13" spans="1:27" s="420" customFormat="1" ht="54" customHeight="1" x14ac:dyDescent="0.25">
      <c r="A13" s="619" t="s">
        <v>161</v>
      </c>
      <c r="B13" s="654">
        <v>684097</v>
      </c>
      <c r="C13" s="654">
        <v>241063696</v>
      </c>
      <c r="D13" s="654">
        <v>686669</v>
      </c>
      <c r="E13" s="654">
        <v>158367965</v>
      </c>
      <c r="F13" s="654">
        <v>26695</v>
      </c>
      <c r="G13" s="654">
        <v>7235895</v>
      </c>
      <c r="H13" s="654">
        <v>0</v>
      </c>
      <c r="I13" s="654">
        <v>0</v>
      </c>
      <c r="J13" s="654">
        <v>1397461</v>
      </c>
      <c r="K13" s="654">
        <v>406667556</v>
      </c>
      <c r="L13" s="654">
        <v>0</v>
      </c>
      <c r="M13" s="654">
        <v>0</v>
      </c>
      <c r="N13" s="654">
        <v>1620</v>
      </c>
      <c r="O13" s="654">
        <v>370309976</v>
      </c>
      <c r="P13" s="654">
        <v>14547</v>
      </c>
      <c r="Q13" s="654">
        <v>6024378.9999999991</v>
      </c>
      <c r="R13" s="654">
        <v>3455</v>
      </c>
      <c r="S13" s="654">
        <v>8088042</v>
      </c>
      <c r="T13" s="654">
        <v>0</v>
      </c>
      <c r="U13" s="654">
        <v>0</v>
      </c>
      <c r="V13" s="654">
        <v>6206</v>
      </c>
      <c r="W13" s="654">
        <v>13625250</v>
      </c>
      <c r="X13" s="656">
        <v>1423289</v>
      </c>
      <c r="Y13" s="654">
        <v>5.3528194566881986</v>
      </c>
      <c r="Z13" s="656">
        <v>804715203</v>
      </c>
      <c r="AA13" s="654">
        <v>3.5503852366795394</v>
      </c>
    </row>
    <row r="14" spans="1:27" s="420" customFormat="1" ht="54" customHeight="1" x14ac:dyDescent="0.25">
      <c r="A14" s="619" t="s">
        <v>162</v>
      </c>
      <c r="B14" s="654">
        <v>7</v>
      </c>
      <c r="C14" s="654">
        <v>2100</v>
      </c>
      <c r="D14" s="654">
        <v>272</v>
      </c>
      <c r="E14" s="654">
        <v>51175.839999999997</v>
      </c>
      <c r="F14" s="654">
        <v>3</v>
      </c>
      <c r="G14" s="654">
        <v>1500</v>
      </c>
      <c r="H14" s="654">
        <v>0</v>
      </c>
      <c r="I14" s="654">
        <v>0</v>
      </c>
      <c r="J14" s="654">
        <v>282</v>
      </c>
      <c r="K14" s="654">
        <v>54775.839999999997</v>
      </c>
      <c r="L14" s="654">
        <v>-1</v>
      </c>
      <c r="M14" s="654">
        <v>-500</v>
      </c>
      <c r="N14" s="654">
        <v>27</v>
      </c>
      <c r="O14" s="654">
        <v>5631296.870000001</v>
      </c>
      <c r="P14" s="654">
        <v>0</v>
      </c>
      <c r="Q14" s="654">
        <v>0</v>
      </c>
      <c r="R14" s="654">
        <v>0</v>
      </c>
      <c r="S14" s="654">
        <v>0</v>
      </c>
      <c r="T14" s="654">
        <v>0</v>
      </c>
      <c r="U14" s="654">
        <v>0</v>
      </c>
      <c r="V14" s="654">
        <v>0</v>
      </c>
      <c r="W14" s="654">
        <v>0</v>
      </c>
      <c r="X14" s="656">
        <v>308</v>
      </c>
      <c r="Y14" s="654">
        <v>1.1583511097605372E-3</v>
      </c>
      <c r="Z14" s="656">
        <v>5685572.7100000009</v>
      </c>
      <c r="AA14" s="654">
        <v>2.5084617932404199E-2</v>
      </c>
    </row>
    <row r="15" spans="1:27" s="420" customFormat="1" ht="54" customHeight="1" x14ac:dyDescent="0.25">
      <c r="A15" s="619" t="s">
        <v>163</v>
      </c>
      <c r="B15" s="654">
        <v>12352</v>
      </c>
      <c r="C15" s="654">
        <v>5064527.379999998</v>
      </c>
      <c r="D15" s="654">
        <v>27704</v>
      </c>
      <c r="E15" s="654">
        <v>7952684.3228900013</v>
      </c>
      <c r="F15" s="654">
        <v>14163</v>
      </c>
      <c r="G15" s="654">
        <v>1084832.2899999972</v>
      </c>
      <c r="H15" s="654">
        <v>0</v>
      </c>
      <c r="I15" s="654">
        <v>0</v>
      </c>
      <c r="J15" s="654">
        <v>54219</v>
      </c>
      <c r="K15" s="654">
        <v>14102043.992889997</v>
      </c>
      <c r="L15" s="654">
        <v>0</v>
      </c>
      <c r="M15" s="654">
        <v>0</v>
      </c>
      <c r="N15" s="654">
        <v>2801</v>
      </c>
      <c r="O15" s="654">
        <v>1036324953.8899999</v>
      </c>
      <c r="P15" s="654">
        <v>8926</v>
      </c>
      <c r="Q15" s="654">
        <v>1940838.2905200005</v>
      </c>
      <c r="R15" s="654">
        <v>0</v>
      </c>
      <c r="S15" s="654">
        <v>0</v>
      </c>
      <c r="T15" s="654">
        <v>0</v>
      </c>
      <c r="U15" s="654">
        <v>0</v>
      </c>
      <c r="V15" s="654">
        <v>22</v>
      </c>
      <c r="W15" s="654">
        <v>626108</v>
      </c>
      <c r="X15" s="656">
        <v>65968</v>
      </c>
      <c r="Y15" s="654">
        <v>0.24809774678143873</v>
      </c>
      <c r="Z15" s="656">
        <v>1052993944.1734098</v>
      </c>
      <c r="AA15" s="654">
        <v>4.6457854154723037</v>
      </c>
    </row>
    <row r="16" spans="1:27" s="420" customFormat="1" ht="54" customHeight="1" x14ac:dyDescent="0.25">
      <c r="A16" s="619" t="s">
        <v>164</v>
      </c>
      <c r="B16" s="654">
        <v>402246</v>
      </c>
      <c r="C16" s="654">
        <v>176095767.07699999</v>
      </c>
      <c r="D16" s="654">
        <v>1516838</v>
      </c>
      <c r="E16" s="654">
        <v>294087216.08099997</v>
      </c>
      <c r="F16" s="654">
        <v>104513</v>
      </c>
      <c r="G16" s="654">
        <v>73588134.974000007</v>
      </c>
      <c r="H16" s="654">
        <v>0</v>
      </c>
      <c r="I16" s="654">
        <v>0</v>
      </c>
      <c r="J16" s="654">
        <v>2023597</v>
      </c>
      <c r="K16" s="654">
        <v>543771118.13199997</v>
      </c>
      <c r="L16" s="654">
        <v>35382</v>
      </c>
      <c r="M16" s="654">
        <v>3635686.7420000001</v>
      </c>
      <c r="N16" s="654">
        <v>1230502</v>
      </c>
      <c r="O16" s="654">
        <v>1249228812.4337206</v>
      </c>
      <c r="P16" s="654">
        <v>32174</v>
      </c>
      <c r="Q16" s="654">
        <v>10322690.138999999</v>
      </c>
      <c r="R16" s="654">
        <v>34179</v>
      </c>
      <c r="S16" s="654">
        <v>123886587.934</v>
      </c>
      <c r="T16" s="654">
        <v>0</v>
      </c>
      <c r="U16" s="654">
        <v>0</v>
      </c>
      <c r="V16" s="654">
        <v>64973</v>
      </c>
      <c r="W16" s="654">
        <v>46010320</v>
      </c>
      <c r="X16" s="656">
        <v>3420807</v>
      </c>
      <c r="Y16" s="654">
        <v>12.865245404956537</v>
      </c>
      <c r="Z16" s="656">
        <v>1976855215.3807206</v>
      </c>
      <c r="AA16" s="654">
        <v>8.7218404046240714</v>
      </c>
    </row>
    <row r="17" spans="1:27" s="420" customFormat="1" ht="54" customHeight="1" x14ac:dyDescent="0.25">
      <c r="A17" s="619" t="s">
        <v>165</v>
      </c>
      <c r="B17" s="654">
        <v>15886</v>
      </c>
      <c r="C17" s="654">
        <v>4859484.21</v>
      </c>
      <c r="D17" s="654">
        <v>64589</v>
      </c>
      <c r="E17" s="654">
        <v>17122433</v>
      </c>
      <c r="F17" s="654">
        <v>0</v>
      </c>
      <c r="G17" s="654">
        <v>0</v>
      </c>
      <c r="H17" s="654">
        <v>14448</v>
      </c>
      <c r="I17" s="654">
        <v>2047342.29</v>
      </c>
      <c r="J17" s="654">
        <v>94923</v>
      </c>
      <c r="K17" s="654">
        <v>24029259.499999993</v>
      </c>
      <c r="L17" s="654">
        <v>1</v>
      </c>
      <c r="M17" s="654">
        <v>31.5</v>
      </c>
      <c r="N17" s="654">
        <v>1324</v>
      </c>
      <c r="O17" s="654">
        <v>813024111.33999991</v>
      </c>
      <c r="P17" s="654">
        <v>880</v>
      </c>
      <c r="Q17" s="654">
        <v>189611</v>
      </c>
      <c r="R17" s="654">
        <v>3165</v>
      </c>
      <c r="S17" s="654">
        <v>2125997</v>
      </c>
      <c r="T17" s="654">
        <v>0</v>
      </c>
      <c r="U17" s="654">
        <v>0</v>
      </c>
      <c r="V17" s="654">
        <v>1707</v>
      </c>
      <c r="W17" s="654">
        <v>1160400</v>
      </c>
      <c r="X17" s="656">
        <v>102000</v>
      </c>
      <c r="Y17" s="654">
        <v>0.38360978310251559</v>
      </c>
      <c r="Z17" s="656">
        <v>840529410.33999991</v>
      </c>
      <c r="AA17" s="654">
        <v>3.7083967077307656</v>
      </c>
    </row>
    <row r="18" spans="1:27" s="420" customFormat="1" ht="54" customHeight="1" x14ac:dyDescent="0.25">
      <c r="A18" s="619" t="s">
        <v>166</v>
      </c>
      <c r="B18" s="654">
        <v>1351824</v>
      </c>
      <c r="C18" s="654">
        <v>495485187.03000009</v>
      </c>
      <c r="D18" s="654">
        <v>347005</v>
      </c>
      <c r="E18" s="654">
        <v>76416684.625999987</v>
      </c>
      <c r="F18" s="654">
        <v>51696</v>
      </c>
      <c r="G18" s="654">
        <v>33777249.113999993</v>
      </c>
      <c r="H18" s="654">
        <v>0</v>
      </c>
      <c r="I18" s="654">
        <v>0</v>
      </c>
      <c r="J18" s="654">
        <v>1750525</v>
      </c>
      <c r="K18" s="654">
        <v>605679120.76999998</v>
      </c>
      <c r="L18" s="654">
        <v>0</v>
      </c>
      <c r="M18" s="654">
        <v>0</v>
      </c>
      <c r="N18" s="654">
        <v>1691</v>
      </c>
      <c r="O18" s="654">
        <v>1068838358.4282794</v>
      </c>
      <c r="P18" s="654">
        <v>31854</v>
      </c>
      <c r="Q18" s="654">
        <v>9772855.5779999997</v>
      </c>
      <c r="R18" s="654">
        <v>58590</v>
      </c>
      <c r="S18" s="654">
        <v>95608048.854000002</v>
      </c>
      <c r="T18" s="654">
        <v>8576</v>
      </c>
      <c r="U18" s="654">
        <v>2136124.8789999997</v>
      </c>
      <c r="V18" s="654">
        <v>12095</v>
      </c>
      <c r="W18" s="654">
        <v>4863715.5</v>
      </c>
      <c r="X18" s="656">
        <v>1863331</v>
      </c>
      <c r="Y18" s="654">
        <v>7.0077647133156216</v>
      </c>
      <c r="Z18" s="656">
        <v>1786898224.0092793</v>
      </c>
      <c r="AA18" s="654">
        <v>7.8837544640888737</v>
      </c>
    </row>
    <row r="19" spans="1:27" s="420" customFormat="1" ht="54" customHeight="1" x14ac:dyDescent="0.25">
      <c r="A19" s="619" t="s">
        <v>690</v>
      </c>
      <c r="B19" s="654">
        <v>6725</v>
      </c>
      <c r="C19" s="654">
        <v>1446096.0820000002</v>
      </c>
      <c r="D19" s="654">
        <v>11284</v>
      </c>
      <c r="E19" s="654">
        <v>1875723.0583899999</v>
      </c>
      <c r="F19" s="654">
        <v>1453</v>
      </c>
      <c r="G19" s="654">
        <v>240820</v>
      </c>
      <c r="H19" s="654">
        <v>0</v>
      </c>
      <c r="I19" s="654">
        <v>0</v>
      </c>
      <c r="J19" s="654">
        <v>19462</v>
      </c>
      <c r="K19" s="654">
        <v>3562639.1403900003</v>
      </c>
      <c r="L19" s="654">
        <v>237</v>
      </c>
      <c r="M19" s="654">
        <v>5700.348</v>
      </c>
      <c r="N19" s="654">
        <v>44</v>
      </c>
      <c r="O19" s="654">
        <v>36566753</v>
      </c>
      <c r="P19" s="654">
        <v>110</v>
      </c>
      <c r="Q19" s="654">
        <v>20318.504369999999</v>
      </c>
      <c r="R19" s="654">
        <v>103</v>
      </c>
      <c r="S19" s="654">
        <v>85210</v>
      </c>
      <c r="T19" s="654">
        <v>0</v>
      </c>
      <c r="U19" s="654">
        <v>0</v>
      </c>
      <c r="V19" s="654">
        <v>115</v>
      </c>
      <c r="W19" s="654">
        <v>208100</v>
      </c>
      <c r="X19" s="656">
        <v>20071</v>
      </c>
      <c r="Y19" s="654">
        <v>7.5484627025986184E-2</v>
      </c>
      <c r="Z19" s="656">
        <v>40448720.992759995</v>
      </c>
      <c r="AA19" s="654">
        <v>0.17845884024545372</v>
      </c>
    </row>
    <row r="20" spans="1:27" s="420" customFormat="1" ht="54" customHeight="1" x14ac:dyDescent="0.25">
      <c r="A20" s="619" t="s">
        <v>167</v>
      </c>
      <c r="B20" s="654">
        <v>683124</v>
      </c>
      <c r="C20" s="654">
        <v>327245810.10053998</v>
      </c>
      <c r="D20" s="654">
        <v>986974</v>
      </c>
      <c r="E20" s="654">
        <v>539106766.64755285</v>
      </c>
      <c r="F20" s="654">
        <v>167920</v>
      </c>
      <c r="G20" s="654">
        <v>229815977.06515998</v>
      </c>
      <c r="H20" s="654">
        <v>0</v>
      </c>
      <c r="I20" s="654">
        <v>0</v>
      </c>
      <c r="J20" s="654">
        <v>1838018</v>
      </c>
      <c r="K20" s="654">
        <v>1096168553.8132527</v>
      </c>
      <c r="L20" s="654">
        <v>5477</v>
      </c>
      <c r="M20" s="654">
        <v>195818.78699999998</v>
      </c>
      <c r="N20" s="654">
        <v>2157</v>
      </c>
      <c r="O20" s="654">
        <v>1045867278.8661842</v>
      </c>
      <c r="P20" s="654">
        <v>24425</v>
      </c>
      <c r="Q20" s="654">
        <v>12828146.794469997</v>
      </c>
      <c r="R20" s="654">
        <v>10112</v>
      </c>
      <c r="S20" s="654">
        <v>24166587.898129996</v>
      </c>
      <c r="T20" s="654">
        <v>6125</v>
      </c>
      <c r="U20" s="654">
        <v>8072082.9840000002</v>
      </c>
      <c r="V20" s="654">
        <v>110180</v>
      </c>
      <c r="W20" s="654">
        <v>253880742.94001999</v>
      </c>
      <c r="X20" s="656">
        <v>1996494</v>
      </c>
      <c r="Y20" s="654">
        <v>7.5085748069164087</v>
      </c>
      <c r="Z20" s="656">
        <v>2441179212.0830569</v>
      </c>
      <c r="AA20" s="654">
        <v>10.770427354121551</v>
      </c>
    </row>
    <row r="21" spans="1:27" s="420" customFormat="1" ht="54" customHeight="1" x14ac:dyDescent="0.25">
      <c r="A21" s="619" t="s">
        <v>168</v>
      </c>
      <c r="B21" s="654">
        <v>200467</v>
      </c>
      <c r="C21" s="654">
        <v>32715191.250000004</v>
      </c>
      <c r="D21" s="654">
        <v>291204</v>
      </c>
      <c r="E21" s="654">
        <v>53913391.120000005</v>
      </c>
      <c r="F21" s="654">
        <v>504</v>
      </c>
      <c r="G21" s="654">
        <v>1436432.77</v>
      </c>
      <c r="H21" s="654">
        <v>0</v>
      </c>
      <c r="I21" s="654">
        <v>0</v>
      </c>
      <c r="J21" s="654">
        <v>492175</v>
      </c>
      <c r="K21" s="654">
        <v>88065015.140000001</v>
      </c>
      <c r="L21" s="654">
        <v>546159</v>
      </c>
      <c r="M21" s="654">
        <v>63201948.129999995</v>
      </c>
      <c r="N21" s="654">
        <v>294576</v>
      </c>
      <c r="O21" s="654">
        <v>489551393.55000007</v>
      </c>
      <c r="P21" s="654">
        <v>1155</v>
      </c>
      <c r="Q21" s="654">
        <v>505489.74999999994</v>
      </c>
      <c r="R21" s="654">
        <v>399</v>
      </c>
      <c r="S21" s="654">
        <v>344783</v>
      </c>
      <c r="T21" s="654">
        <v>0</v>
      </c>
      <c r="U21" s="654">
        <v>0</v>
      </c>
      <c r="V21" s="654">
        <v>84170</v>
      </c>
      <c r="W21" s="654">
        <v>30244530</v>
      </c>
      <c r="X21" s="656">
        <v>1418634</v>
      </c>
      <c r="Y21" s="654">
        <v>5.3353125592338637</v>
      </c>
      <c r="Z21" s="656">
        <v>671913159.57000005</v>
      </c>
      <c r="AA21" s="654">
        <v>2.9644656310389506</v>
      </c>
    </row>
    <row r="22" spans="1:27" s="420" customFormat="1" ht="54" customHeight="1" x14ac:dyDescent="0.25">
      <c r="A22" s="620" t="s">
        <v>169</v>
      </c>
      <c r="B22" s="654">
        <v>48612</v>
      </c>
      <c r="C22" s="654">
        <v>13521790.098470001</v>
      </c>
      <c r="D22" s="654">
        <v>20517</v>
      </c>
      <c r="E22" s="654">
        <v>4123906.3742899997</v>
      </c>
      <c r="F22" s="654">
        <v>4991</v>
      </c>
      <c r="G22" s="654">
        <v>3375525.43677</v>
      </c>
      <c r="H22" s="654">
        <v>0</v>
      </c>
      <c r="I22" s="654">
        <v>0</v>
      </c>
      <c r="J22" s="654">
        <v>74120</v>
      </c>
      <c r="K22" s="654">
        <v>21021221.909530003</v>
      </c>
      <c r="L22" s="654">
        <v>320</v>
      </c>
      <c r="M22" s="654">
        <v>5874.3830000000007</v>
      </c>
      <c r="N22" s="654">
        <v>113</v>
      </c>
      <c r="O22" s="654">
        <v>32452176.854999997</v>
      </c>
      <c r="P22" s="654">
        <v>1095</v>
      </c>
      <c r="Q22" s="654">
        <v>524770.14546000003</v>
      </c>
      <c r="R22" s="654">
        <v>13</v>
      </c>
      <c r="S22" s="654">
        <v>16005</v>
      </c>
      <c r="T22" s="654">
        <v>0</v>
      </c>
      <c r="U22" s="654">
        <v>0</v>
      </c>
      <c r="V22" s="654">
        <v>6624</v>
      </c>
      <c r="W22" s="654">
        <v>3153495</v>
      </c>
      <c r="X22" s="656">
        <v>82285</v>
      </c>
      <c r="Y22" s="654">
        <v>0.30946402943716173</v>
      </c>
      <c r="Z22" s="656">
        <v>57173543.292989999</v>
      </c>
      <c r="AA22" s="654">
        <v>0.2522483771641757</v>
      </c>
    </row>
    <row r="23" spans="1:27" s="420" customFormat="1" ht="54" customHeight="1" x14ac:dyDescent="0.25">
      <c r="A23" s="619" t="s">
        <v>170</v>
      </c>
      <c r="B23" s="654">
        <v>30011</v>
      </c>
      <c r="C23" s="654">
        <v>11166529.4111</v>
      </c>
      <c r="D23" s="654">
        <v>339406</v>
      </c>
      <c r="E23" s="654">
        <v>89008518.118000001</v>
      </c>
      <c r="F23" s="654">
        <v>29943</v>
      </c>
      <c r="G23" s="654">
        <v>8669137.8800024409</v>
      </c>
      <c r="H23" s="654">
        <v>40086</v>
      </c>
      <c r="I23" s="654">
        <v>5861472.3967000004</v>
      </c>
      <c r="J23" s="654">
        <v>439446</v>
      </c>
      <c r="K23" s="654">
        <v>114705657.80580245</v>
      </c>
      <c r="L23" s="654">
        <v>0</v>
      </c>
      <c r="M23" s="654">
        <v>0</v>
      </c>
      <c r="N23" s="654">
        <v>1531816</v>
      </c>
      <c r="O23" s="654">
        <v>1540322869.9156837</v>
      </c>
      <c r="P23" s="654">
        <v>43523</v>
      </c>
      <c r="Q23" s="654">
        <v>10845530.618000001</v>
      </c>
      <c r="R23" s="654">
        <v>14151</v>
      </c>
      <c r="S23" s="654">
        <v>44474464.419</v>
      </c>
      <c r="T23" s="654">
        <v>0</v>
      </c>
      <c r="U23" s="654">
        <v>0</v>
      </c>
      <c r="V23" s="654">
        <v>5984</v>
      </c>
      <c r="W23" s="654">
        <v>3364700</v>
      </c>
      <c r="X23" s="656">
        <v>2034920</v>
      </c>
      <c r="Y23" s="654">
        <v>7.6530903904997158</v>
      </c>
      <c r="Z23" s="656">
        <v>1713713222.758486</v>
      </c>
      <c r="AA23" s="654">
        <v>7.5608638973162829</v>
      </c>
    </row>
    <row r="24" spans="1:27" s="420" customFormat="1" ht="54" customHeight="1" x14ac:dyDescent="0.25">
      <c r="A24" s="619" t="s">
        <v>171</v>
      </c>
      <c r="B24" s="654">
        <v>2965</v>
      </c>
      <c r="C24" s="654">
        <v>272268</v>
      </c>
      <c r="D24" s="654">
        <v>10103</v>
      </c>
      <c r="E24" s="654">
        <v>869085</v>
      </c>
      <c r="F24" s="654">
        <v>57354</v>
      </c>
      <c r="G24" s="654">
        <v>15807804</v>
      </c>
      <c r="H24" s="654">
        <v>0</v>
      </c>
      <c r="I24" s="654">
        <v>0</v>
      </c>
      <c r="J24" s="654">
        <v>70422</v>
      </c>
      <c r="K24" s="654">
        <v>16949157</v>
      </c>
      <c r="L24" s="654">
        <v>3670</v>
      </c>
      <c r="M24" s="654">
        <v>77201.403000000006</v>
      </c>
      <c r="N24" s="654">
        <v>1306</v>
      </c>
      <c r="O24" s="654">
        <v>65428410.077899992</v>
      </c>
      <c r="P24" s="654">
        <v>0</v>
      </c>
      <c r="Q24" s="654">
        <v>0</v>
      </c>
      <c r="R24" s="654">
        <v>0</v>
      </c>
      <c r="S24" s="654">
        <v>0</v>
      </c>
      <c r="T24" s="654">
        <v>0</v>
      </c>
      <c r="U24" s="654">
        <v>0</v>
      </c>
      <c r="V24" s="654">
        <v>0</v>
      </c>
      <c r="W24" s="654">
        <v>0</v>
      </c>
      <c r="X24" s="656">
        <v>75398</v>
      </c>
      <c r="Y24" s="654">
        <v>0.28356284731728892</v>
      </c>
      <c r="Z24" s="656">
        <v>82454768.48089999</v>
      </c>
      <c r="AA24" s="654">
        <v>0.36378856969155182</v>
      </c>
    </row>
    <row r="25" spans="1:27" s="420" customFormat="1" ht="54" hidden="1" customHeight="1" x14ac:dyDescent="0.25">
      <c r="A25" s="619" t="s">
        <v>172</v>
      </c>
      <c r="B25" s="654">
        <v>0</v>
      </c>
      <c r="C25" s="654">
        <v>0</v>
      </c>
      <c r="D25" s="654">
        <v>0</v>
      </c>
      <c r="E25" s="654">
        <v>0</v>
      </c>
      <c r="F25" s="654">
        <v>0</v>
      </c>
      <c r="G25" s="654">
        <v>0</v>
      </c>
      <c r="H25" s="654">
        <v>0</v>
      </c>
      <c r="I25" s="654">
        <v>0</v>
      </c>
      <c r="J25" s="654">
        <v>0</v>
      </c>
      <c r="K25" s="654">
        <v>0</v>
      </c>
      <c r="L25" s="654">
        <v>0</v>
      </c>
      <c r="M25" s="654">
        <v>0</v>
      </c>
      <c r="N25" s="654">
        <v>0</v>
      </c>
      <c r="O25" s="654">
        <v>0</v>
      </c>
      <c r="P25" s="654">
        <v>0</v>
      </c>
      <c r="Q25" s="654">
        <v>0</v>
      </c>
      <c r="R25" s="654">
        <v>0</v>
      </c>
      <c r="S25" s="654">
        <v>0</v>
      </c>
      <c r="T25" s="654">
        <v>0</v>
      </c>
      <c r="U25" s="654">
        <v>0</v>
      </c>
      <c r="V25" s="654">
        <v>0</v>
      </c>
      <c r="W25" s="654">
        <v>0</v>
      </c>
      <c r="X25" s="656">
        <v>0</v>
      </c>
      <c r="Y25" s="654">
        <v>0</v>
      </c>
      <c r="Z25" s="656">
        <v>0</v>
      </c>
      <c r="AA25" s="654">
        <v>0</v>
      </c>
    </row>
    <row r="26" spans="1:27" s="420" customFormat="1" ht="54" customHeight="1" x14ac:dyDescent="0.25">
      <c r="A26" s="619" t="s">
        <v>700</v>
      </c>
      <c r="B26" s="654">
        <v>5643</v>
      </c>
      <c r="C26" s="654">
        <v>1956331.8570000003</v>
      </c>
      <c r="D26" s="654">
        <v>25423</v>
      </c>
      <c r="E26" s="654">
        <v>3985814.3520000009</v>
      </c>
      <c r="F26" s="654">
        <v>333</v>
      </c>
      <c r="G26" s="654">
        <v>465607.658</v>
      </c>
      <c r="H26" s="654">
        <v>0</v>
      </c>
      <c r="I26" s="654">
        <v>0</v>
      </c>
      <c r="J26" s="654">
        <v>31399</v>
      </c>
      <c r="K26" s="654">
        <v>6407753.8670000015</v>
      </c>
      <c r="L26" s="654">
        <v>0</v>
      </c>
      <c r="M26" s="654">
        <v>0</v>
      </c>
      <c r="N26" s="654">
        <v>205</v>
      </c>
      <c r="O26" s="654">
        <v>64792210</v>
      </c>
      <c r="P26" s="654">
        <v>107</v>
      </c>
      <c r="Q26" s="654">
        <v>3549.0219999999999</v>
      </c>
      <c r="R26" s="654">
        <v>0</v>
      </c>
      <c r="S26" s="654">
        <v>0</v>
      </c>
      <c r="T26" s="654">
        <v>0</v>
      </c>
      <c r="U26" s="654">
        <v>0</v>
      </c>
      <c r="V26" s="654">
        <v>212.00000000000006</v>
      </c>
      <c r="W26" s="654">
        <v>39482851</v>
      </c>
      <c r="X26" s="656">
        <v>31923</v>
      </c>
      <c r="Y26" s="654">
        <v>0.12005857947040789</v>
      </c>
      <c r="Z26" s="656">
        <v>110686363.889</v>
      </c>
      <c r="AA26" s="654">
        <v>0.48834572875994858</v>
      </c>
    </row>
    <row r="27" spans="1:27" s="420" customFormat="1" ht="54" customHeight="1" x14ac:dyDescent="0.25">
      <c r="A27" s="619" t="s">
        <v>894</v>
      </c>
      <c r="B27" s="654">
        <v>87377</v>
      </c>
      <c r="C27" s="654">
        <v>18399888.507999998</v>
      </c>
      <c r="D27" s="654">
        <v>101390</v>
      </c>
      <c r="E27" s="654">
        <v>22529225.062870003</v>
      </c>
      <c r="F27" s="654">
        <v>70</v>
      </c>
      <c r="G27" s="654">
        <v>74420.800000000003</v>
      </c>
      <c r="H27" s="654">
        <v>0</v>
      </c>
      <c r="I27" s="654">
        <v>0</v>
      </c>
      <c r="J27" s="654">
        <v>188837</v>
      </c>
      <c r="K27" s="654">
        <v>41003534.370869994</v>
      </c>
      <c r="L27" s="654">
        <v>0</v>
      </c>
      <c r="M27" s="654">
        <v>0</v>
      </c>
      <c r="N27" s="654">
        <v>596</v>
      </c>
      <c r="O27" s="654">
        <v>942752290.53999996</v>
      </c>
      <c r="P27" s="654">
        <v>1349</v>
      </c>
      <c r="Q27" s="654">
        <v>290540.44699999993</v>
      </c>
      <c r="R27" s="654">
        <v>0</v>
      </c>
      <c r="S27" s="654">
        <v>0</v>
      </c>
      <c r="T27" s="654">
        <v>0</v>
      </c>
      <c r="U27" s="654">
        <v>0</v>
      </c>
      <c r="V27" s="654">
        <v>29097</v>
      </c>
      <c r="W27" s="654">
        <v>12469495</v>
      </c>
      <c r="X27" s="656">
        <v>219879</v>
      </c>
      <c r="Y27" s="654">
        <v>0.82693858332154924</v>
      </c>
      <c r="Z27" s="656">
        <v>996515860.35786998</v>
      </c>
      <c r="AA27" s="654">
        <v>4.3966053897599737</v>
      </c>
    </row>
    <row r="28" spans="1:27" s="420" customFormat="1" ht="54" customHeight="1" x14ac:dyDescent="0.25">
      <c r="A28" s="619" t="s">
        <v>173</v>
      </c>
      <c r="B28" s="654">
        <v>1152412</v>
      </c>
      <c r="C28" s="654">
        <v>266698905.072</v>
      </c>
      <c r="D28" s="654">
        <v>2671141</v>
      </c>
      <c r="E28" s="654">
        <v>521129100.61400014</v>
      </c>
      <c r="F28" s="654">
        <v>31349</v>
      </c>
      <c r="G28" s="654">
        <v>10283227.645</v>
      </c>
      <c r="H28" s="654">
        <v>0</v>
      </c>
      <c r="I28" s="654">
        <v>0</v>
      </c>
      <c r="J28" s="654">
        <v>3854902</v>
      </c>
      <c r="K28" s="654">
        <v>798111233.33100009</v>
      </c>
      <c r="L28" s="654">
        <v>181832</v>
      </c>
      <c r="M28" s="654">
        <v>3660613.9559999998</v>
      </c>
      <c r="N28" s="654">
        <v>1951</v>
      </c>
      <c r="O28" s="654">
        <v>1501005613.398</v>
      </c>
      <c r="P28" s="654">
        <v>33018</v>
      </c>
      <c r="Q28" s="654">
        <v>13911686.939999998</v>
      </c>
      <c r="R28" s="654">
        <v>774</v>
      </c>
      <c r="S28" s="654">
        <v>1660272.7247799998</v>
      </c>
      <c r="T28" s="654">
        <v>71264</v>
      </c>
      <c r="U28" s="654">
        <v>58941859.572970003</v>
      </c>
      <c r="V28" s="654">
        <v>115464</v>
      </c>
      <c r="W28" s="654">
        <v>50035000</v>
      </c>
      <c r="X28" s="656">
        <v>4259205</v>
      </c>
      <c r="Y28" s="654">
        <v>16.018359865089703</v>
      </c>
      <c r="Z28" s="656">
        <v>2427326279.9227505</v>
      </c>
      <c r="AA28" s="654">
        <v>10.709308531408473</v>
      </c>
    </row>
    <row r="29" spans="1:27" s="420" customFormat="1" ht="54" customHeight="1" x14ac:dyDescent="0.25">
      <c r="A29" s="619" t="s">
        <v>174</v>
      </c>
      <c r="B29" s="654">
        <v>83756</v>
      </c>
      <c r="C29" s="654">
        <v>35063017.091990001</v>
      </c>
      <c r="D29" s="654">
        <v>79139</v>
      </c>
      <c r="E29" s="654">
        <v>35856506.868390001</v>
      </c>
      <c r="F29" s="654">
        <v>44395</v>
      </c>
      <c r="G29" s="654">
        <v>37094437.432000011</v>
      </c>
      <c r="H29" s="654">
        <v>0</v>
      </c>
      <c r="I29" s="654">
        <v>0</v>
      </c>
      <c r="J29" s="654">
        <v>207290</v>
      </c>
      <c r="K29" s="654">
        <v>108013961.39238001</v>
      </c>
      <c r="L29" s="654">
        <v>875</v>
      </c>
      <c r="M29" s="654">
        <v>81551.880000000034</v>
      </c>
      <c r="N29" s="654">
        <v>1588</v>
      </c>
      <c r="O29" s="654">
        <v>128000144.51800001</v>
      </c>
      <c r="P29" s="654">
        <v>5593</v>
      </c>
      <c r="Q29" s="654">
        <v>2834761.8200000003</v>
      </c>
      <c r="R29" s="654">
        <v>398</v>
      </c>
      <c r="S29" s="654">
        <v>1660923.8570000001</v>
      </c>
      <c r="T29" s="654">
        <v>0</v>
      </c>
      <c r="U29" s="654">
        <v>0</v>
      </c>
      <c r="V29" s="654">
        <v>23184</v>
      </c>
      <c r="W29" s="654">
        <v>11614500</v>
      </c>
      <c r="X29" s="656">
        <v>238928</v>
      </c>
      <c r="Y29" s="654">
        <v>0.89857959075605731</v>
      </c>
      <c r="Z29" s="656">
        <v>252205843.46737999</v>
      </c>
      <c r="AA29" s="654">
        <v>1.1127264651055646</v>
      </c>
    </row>
    <row r="30" spans="1:27" s="420" customFormat="1" ht="54" customHeight="1" x14ac:dyDescent="0.25">
      <c r="A30" s="621" t="s">
        <v>691</v>
      </c>
      <c r="B30" s="654">
        <v>85427</v>
      </c>
      <c r="C30" s="654">
        <v>38835375.351000004</v>
      </c>
      <c r="D30" s="654">
        <v>74405</v>
      </c>
      <c r="E30" s="654">
        <v>24579018.984000001</v>
      </c>
      <c r="F30" s="654">
        <v>10751</v>
      </c>
      <c r="G30" s="654">
        <v>4440520.7079999996</v>
      </c>
      <c r="H30" s="654">
        <v>376</v>
      </c>
      <c r="I30" s="654">
        <v>321469.30499999999</v>
      </c>
      <c r="J30" s="654">
        <v>170959</v>
      </c>
      <c r="K30" s="654">
        <v>68176384.348000005</v>
      </c>
      <c r="L30" s="654">
        <v>0</v>
      </c>
      <c r="M30" s="654">
        <v>0</v>
      </c>
      <c r="N30" s="654">
        <v>9</v>
      </c>
      <c r="O30" s="654">
        <v>9133852.1615399998</v>
      </c>
      <c r="P30" s="654">
        <v>8420</v>
      </c>
      <c r="Q30" s="654">
        <v>4512405.1359999999</v>
      </c>
      <c r="R30" s="654">
        <v>0</v>
      </c>
      <c r="S30" s="654">
        <v>0</v>
      </c>
      <c r="T30" s="654">
        <v>0</v>
      </c>
      <c r="U30" s="654">
        <v>0</v>
      </c>
      <c r="V30" s="654">
        <v>3154</v>
      </c>
      <c r="W30" s="654">
        <v>1516750</v>
      </c>
      <c r="X30" s="656">
        <v>182542</v>
      </c>
      <c r="Y30" s="654">
        <v>0.68651859830489614</v>
      </c>
      <c r="Z30" s="656">
        <v>83339391.645539999</v>
      </c>
      <c r="AA30" s="654">
        <v>0.36769150704386455</v>
      </c>
    </row>
    <row r="31" spans="1:27" s="420" customFormat="1" ht="74.25" customHeight="1" x14ac:dyDescent="0.25">
      <c r="A31" s="1045" t="s">
        <v>250</v>
      </c>
      <c r="B31" s="1046">
        <v>9073512</v>
      </c>
      <c r="C31" s="1046">
        <v>2823870902.4618998</v>
      </c>
      <c r="D31" s="1046">
        <v>9602079</v>
      </c>
      <c r="E31" s="1046">
        <v>2595038680.4183831</v>
      </c>
      <c r="F31" s="1046">
        <v>1484986</v>
      </c>
      <c r="G31" s="1046">
        <v>625217552.6659323</v>
      </c>
      <c r="H31" s="1046">
        <v>54910</v>
      </c>
      <c r="I31" s="1046">
        <v>8230283.9917000001</v>
      </c>
      <c r="J31" s="1046">
        <v>20215487</v>
      </c>
      <c r="K31" s="1046">
        <v>6052357419.5379143</v>
      </c>
      <c r="L31" s="1046">
        <v>773952</v>
      </c>
      <c r="M31" s="1046">
        <v>70863927.128999993</v>
      </c>
      <c r="N31" s="1046">
        <v>3099051</v>
      </c>
      <c r="O31" s="1046">
        <v>11800684718.50643</v>
      </c>
      <c r="P31" s="1046">
        <v>301386</v>
      </c>
      <c r="Q31" s="1046">
        <v>112336534.86082</v>
      </c>
      <c r="R31" s="1046">
        <v>490117</v>
      </c>
      <c r="S31" s="1046">
        <v>1199532331.6122401</v>
      </c>
      <c r="T31" s="1046">
        <v>119747</v>
      </c>
      <c r="U31" s="1046">
        <v>88755132.964850008</v>
      </c>
      <c r="V31" s="1046">
        <v>1589780</v>
      </c>
      <c r="W31" s="1046">
        <v>3341044214.1000204</v>
      </c>
      <c r="X31" s="657">
        <v>26589520</v>
      </c>
      <c r="Y31" s="419">
        <v>100</v>
      </c>
      <c r="Z31" s="657">
        <v>22665574278.711269</v>
      </c>
      <c r="AA31" s="419">
        <v>100</v>
      </c>
    </row>
    <row r="32" spans="1:27" x14ac:dyDescent="0.7">
      <c r="A32" s="611"/>
      <c r="B32" s="659"/>
      <c r="C32" s="612"/>
      <c r="D32" s="659"/>
      <c r="E32" s="612"/>
      <c r="F32" s="659"/>
      <c r="G32" s="612"/>
      <c r="H32" s="659"/>
      <c r="I32" s="612"/>
      <c r="J32" s="659"/>
      <c r="K32" s="612"/>
      <c r="L32" s="659"/>
      <c r="M32" s="612"/>
      <c r="N32" s="659"/>
      <c r="O32" s="612"/>
      <c r="P32" s="659"/>
      <c r="Q32" s="612"/>
      <c r="R32" s="659"/>
      <c r="S32" s="612"/>
      <c r="T32" s="659"/>
      <c r="U32" s="612"/>
      <c r="V32" s="659"/>
      <c r="W32" s="612"/>
      <c r="X32" s="659"/>
      <c r="Y32" s="612"/>
      <c r="Z32" s="611"/>
      <c r="AA32" s="612"/>
    </row>
  </sheetData>
  <mergeCells count="20">
    <mergeCell ref="P4:Q5"/>
    <mergeCell ref="R4:S5"/>
    <mergeCell ref="T4:U5"/>
    <mergeCell ref="B5:K5"/>
    <mergeCell ref="L5:M5"/>
    <mergeCell ref="N5:O5"/>
    <mergeCell ref="V4:W5"/>
    <mergeCell ref="X4:AA5"/>
    <mergeCell ref="Y6:Y7"/>
    <mergeCell ref="AA6:AA7"/>
    <mergeCell ref="X3:AA3"/>
    <mergeCell ref="D6:E6"/>
    <mergeCell ref="F6:G6"/>
    <mergeCell ref="H6:I6"/>
    <mergeCell ref="J6:K6"/>
    <mergeCell ref="A1:E1"/>
    <mergeCell ref="A2:E2"/>
    <mergeCell ref="A4:A8"/>
    <mergeCell ref="B4:O4"/>
    <mergeCell ref="B6:C6"/>
  </mergeCells>
  <printOptions horizontalCentered="1"/>
  <pageMargins left="0.16" right="0.17" top="0.75" bottom="0.75" header="0.3" footer="0.3"/>
  <pageSetup paperSize="9" scale="2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</sheetPr>
  <dimension ref="A1:S29"/>
  <sheetViews>
    <sheetView view="pageBreakPreview" zoomScale="40" zoomScaleNormal="60" zoomScaleSheetLayoutView="40" workbookViewId="0">
      <selection activeCell="A3" sqref="A3"/>
    </sheetView>
  </sheetViews>
  <sheetFormatPr defaultColWidth="9" defaultRowHeight="21" x14ac:dyDescent="0.4"/>
  <cols>
    <col min="1" max="1" width="30.19921875" style="71" customWidth="1"/>
    <col min="2" max="2" width="21" style="70" customWidth="1"/>
    <col min="3" max="3" width="20.8984375" style="71" bestFit="1" customWidth="1"/>
    <col min="4" max="4" width="18.59765625" style="70" customWidth="1"/>
    <col min="5" max="5" width="18.69921875" style="71" bestFit="1" customWidth="1"/>
    <col min="6" max="6" width="18.59765625" style="70" customWidth="1"/>
    <col min="7" max="7" width="23.3984375" style="71" bestFit="1" customWidth="1"/>
    <col min="8" max="8" width="15" style="70" customWidth="1"/>
    <col min="9" max="9" width="17" style="71" bestFit="1" customWidth="1"/>
    <col min="10" max="10" width="16.69921875" style="70" customWidth="1"/>
    <col min="11" max="11" width="18.69921875" style="71" bestFit="1" customWidth="1"/>
    <col min="12" max="12" width="15" style="70" customWidth="1"/>
    <col min="13" max="13" width="17" style="71" bestFit="1" customWidth="1"/>
    <col min="14" max="14" width="18.59765625" style="70" customWidth="1"/>
    <col min="15" max="15" width="20.8984375" style="71" bestFit="1" customWidth="1"/>
    <col min="16" max="16" width="20.09765625" style="70" customWidth="1"/>
    <col min="17" max="17" width="10.69921875" style="71" customWidth="1"/>
    <col min="18" max="18" width="20.59765625" style="71" bestFit="1" customWidth="1"/>
    <col min="19" max="19" width="10.69921875" style="71" customWidth="1"/>
    <col min="20" max="16384" width="9" style="71"/>
  </cols>
  <sheetData>
    <row r="1" spans="1:19" s="581" customFormat="1" ht="28.8" x14ac:dyDescent="0.55000000000000004">
      <c r="A1" s="1653" t="s">
        <v>989</v>
      </c>
      <c r="B1" s="1654"/>
      <c r="C1" s="1653"/>
      <c r="D1" s="1654"/>
      <c r="E1" s="1653"/>
      <c r="F1" s="661"/>
      <c r="H1" s="661"/>
      <c r="J1" s="661"/>
      <c r="L1" s="661"/>
      <c r="N1" s="661"/>
      <c r="P1" s="661"/>
    </row>
    <row r="2" spans="1:19" s="581" customFormat="1" ht="28.8" x14ac:dyDescent="0.55000000000000004">
      <c r="A2" s="1653" t="s">
        <v>990</v>
      </c>
      <c r="B2" s="1654"/>
      <c r="C2" s="1653"/>
      <c r="D2" s="1654"/>
      <c r="E2" s="1653"/>
      <c r="F2" s="661"/>
      <c r="H2" s="661"/>
      <c r="J2" s="661"/>
      <c r="L2" s="661"/>
      <c r="N2" s="661"/>
      <c r="P2" s="661"/>
    </row>
    <row r="3" spans="1:19" s="581" customFormat="1" ht="28.8" x14ac:dyDescent="0.55000000000000004">
      <c r="A3" s="623"/>
      <c r="B3" s="661"/>
      <c r="D3" s="661"/>
      <c r="F3" s="661"/>
      <c r="H3" s="661"/>
      <c r="J3" s="661"/>
      <c r="L3" s="661"/>
      <c r="N3" s="661"/>
      <c r="P3" s="1645" t="s">
        <v>249</v>
      </c>
      <c r="Q3" s="1646"/>
      <c r="R3" s="1646"/>
      <c r="S3" s="1646"/>
    </row>
    <row r="4" spans="1:19" ht="45" customHeight="1" x14ac:dyDescent="0.4">
      <c r="A4" s="1657" t="s">
        <v>447</v>
      </c>
      <c r="B4" s="1649" t="s">
        <v>601</v>
      </c>
      <c r="C4" s="1651"/>
      <c r="D4" s="1652"/>
      <c r="E4" s="1651"/>
      <c r="F4" s="1652"/>
      <c r="G4" s="1651"/>
      <c r="H4" s="1652"/>
      <c r="I4" s="1651"/>
      <c r="J4" s="1652"/>
      <c r="K4" s="1651"/>
      <c r="L4" s="1652"/>
      <c r="M4" s="1651"/>
      <c r="N4" s="1652"/>
      <c r="O4" s="1650"/>
      <c r="P4" s="1647" t="s">
        <v>595</v>
      </c>
      <c r="Q4" s="1648"/>
      <c r="R4" s="1648"/>
      <c r="S4" s="1648"/>
    </row>
    <row r="5" spans="1:19" s="464" customFormat="1" ht="94.5" customHeight="1" x14ac:dyDescent="0.25">
      <c r="A5" s="1657"/>
      <c r="B5" s="1647" t="s">
        <v>594</v>
      </c>
      <c r="C5" s="1648"/>
      <c r="D5" s="1649" t="s">
        <v>596</v>
      </c>
      <c r="E5" s="1650"/>
      <c r="F5" s="1647" t="s">
        <v>597</v>
      </c>
      <c r="G5" s="1648"/>
      <c r="H5" s="1649" t="s">
        <v>598</v>
      </c>
      <c r="I5" s="1650"/>
      <c r="J5" s="1649" t="s">
        <v>599</v>
      </c>
      <c r="K5" s="1650"/>
      <c r="L5" s="1649" t="s">
        <v>600</v>
      </c>
      <c r="M5" s="1650"/>
      <c r="N5" s="1649" t="s">
        <v>501</v>
      </c>
      <c r="O5" s="1650"/>
      <c r="P5" s="1647"/>
      <c r="Q5" s="1648"/>
      <c r="R5" s="1648"/>
      <c r="S5" s="1648"/>
    </row>
    <row r="6" spans="1:19" s="464" customFormat="1" ht="154.5" customHeight="1" x14ac:dyDescent="0.25">
      <c r="A6" s="1657"/>
      <c r="B6" s="662" t="s">
        <v>658</v>
      </c>
      <c r="C6" s="624" t="s">
        <v>659</v>
      </c>
      <c r="D6" s="662" t="s">
        <v>658</v>
      </c>
      <c r="E6" s="624" t="s">
        <v>659</v>
      </c>
      <c r="F6" s="662" t="s">
        <v>658</v>
      </c>
      <c r="G6" s="624" t="s">
        <v>659</v>
      </c>
      <c r="H6" s="662" t="s">
        <v>658</v>
      </c>
      <c r="I6" s="624" t="s">
        <v>659</v>
      </c>
      <c r="J6" s="662" t="s">
        <v>658</v>
      </c>
      <c r="K6" s="624" t="s">
        <v>659</v>
      </c>
      <c r="L6" s="662" t="s">
        <v>658</v>
      </c>
      <c r="M6" s="624" t="s">
        <v>659</v>
      </c>
      <c r="N6" s="662" t="s">
        <v>658</v>
      </c>
      <c r="O6" s="624" t="s">
        <v>659</v>
      </c>
      <c r="P6" s="668" t="s">
        <v>658</v>
      </c>
      <c r="Q6" s="626" t="s">
        <v>448</v>
      </c>
      <c r="R6" s="625" t="s">
        <v>659</v>
      </c>
      <c r="S6" s="626" t="s">
        <v>448</v>
      </c>
    </row>
    <row r="7" spans="1:19" s="597" customFormat="1" ht="90" customHeight="1" x14ac:dyDescent="0.25">
      <c r="A7" s="627" t="s">
        <v>654</v>
      </c>
      <c r="B7" s="663">
        <v>759338</v>
      </c>
      <c r="C7" s="663">
        <v>201481.14785596987</v>
      </c>
      <c r="D7" s="663">
        <v>48686</v>
      </c>
      <c r="E7" s="663">
        <v>3878.0217569999991</v>
      </c>
      <c r="F7" s="663">
        <v>340590</v>
      </c>
      <c r="G7" s="663">
        <v>746741.91604531358</v>
      </c>
      <c r="H7" s="663">
        <v>101</v>
      </c>
      <c r="I7" s="663">
        <v>17.820203000000003</v>
      </c>
      <c r="J7" s="663">
        <v>0</v>
      </c>
      <c r="K7" s="663">
        <v>0</v>
      </c>
      <c r="L7" s="663">
        <v>5</v>
      </c>
      <c r="M7" s="663">
        <v>0.54118315000000006</v>
      </c>
      <c r="N7" s="663">
        <v>178207</v>
      </c>
      <c r="O7" s="663">
        <v>86497.096244</v>
      </c>
      <c r="P7" s="669">
        <v>1326927</v>
      </c>
      <c r="Q7" s="1047">
        <v>37.308694556848423</v>
      </c>
      <c r="R7" s="669">
        <v>1038616.5432884335</v>
      </c>
      <c r="S7" s="1047">
        <v>32.681670321330017</v>
      </c>
    </row>
    <row r="8" spans="1:19" s="597" customFormat="1" ht="90" customHeight="1" x14ac:dyDescent="0.25">
      <c r="A8" s="628" t="s">
        <v>655</v>
      </c>
      <c r="B8" s="663">
        <v>104286</v>
      </c>
      <c r="C8" s="663">
        <v>21876.663138529999</v>
      </c>
      <c r="D8" s="663">
        <v>4884</v>
      </c>
      <c r="E8" s="663">
        <v>413.76049800000004</v>
      </c>
      <c r="F8" s="663">
        <v>4517</v>
      </c>
      <c r="G8" s="663">
        <v>15133.657869310997</v>
      </c>
      <c r="H8" s="663">
        <v>297</v>
      </c>
      <c r="I8" s="663">
        <v>95.105872429999991</v>
      </c>
      <c r="J8" s="663">
        <v>490</v>
      </c>
      <c r="K8" s="663">
        <v>773.98291971000003</v>
      </c>
      <c r="L8" s="663">
        <v>375</v>
      </c>
      <c r="M8" s="663">
        <v>193.38998409999999</v>
      </c>
      <c r="N8" s="663">
        <v>2288</v>
      </c>
      <c r="O8" s="663">
        <v>718.42031666999992</v>
      </c>
      <c r="P8" s="669">
        <v>117137</v>
      </c>
      <c r="Q8" s="1047">
        <v>3.2934958398657601</v>
      </c>
      <c r="R8" s="669">
        <v>39204.980598750997</v>
      </c>
      <c r="S8" s="1047">
        <v>1.2336451399337043</v>
      </c>
    </row>
    <row r="9" spans="1:19" s="597" customFormat="1" ht="90" customHeight="1" x14ac:dyDescent="0.25">
      <c r="A9" s="628" t="s">
        <v>656</v>
      </c>
      <c r="B9" s="663">
        <v>696489</v>
      </c>
      <c r="C9" s="663">
        <v>191277.83597319989</v>
      </c>
      <c r="D9" s="663">
        <v>39560</v>
      </c>
      <c r="E9" s="663">
        <v>3625.7920340000005</v>
      </c>
      <c r="F9" s="663">
        <v>38860</v>
      </c>
      <c r="G9" s="663">
        <v>210749.32111278802</v>
      </c>
      <c r="H9" s="663">
        <v>6092</v>
      </c>
      <c r="I9" s="663">
        <v>2190.71856609</v>
      </c>
      <c r="J9" s="663">
        <v>36005</v>
      </c>
      <c r="K9" s="663">
        <v>78622.979587599999</v>
      </c>
      <c r="L9" s="663">
        <v>6030</v>
      </c>
      <c r="M9" s="663">
        <v>3352.4044363000003</v>
      </c>
      <c r="N9" s="663">
        <v>47</v>
      </c>
      <c r="O9" s="663">
        <v>50.7</v>
      </c>
      <c r="P9" s="669">
        <v>823083</v>
      </c>
      <c r="Q9" s="1047">
        <v>23.142307181883005</v>
      </c>
      <c r="R9" s="669">
        <v>489869.75170997786</v>
      </c>
      <c r="S9" s="1047">
        <v>15.414506758276456</v>
      </c>
    </row>
    <row r="10" spans="1:19" s="597" customFormat="1" ht="90" customHeight="1" x14ac:dyDescent="0.25">
      <c r="A10" s="628" t="s">
        <v>657</v>
      </c>
      <c r="B10" s="663">
        <v>829958</v>
      </c>
      <c r="C10" s="663">
        <v>244618.3361338299</v>
      </c>
      <c r="D10" s="663">
        <v>6969</v>
      </c>
      <c r="E10" s="663">
        <v>1111.255105</v>
      </c>
      <c r="F10" s="663">
        <v>29860</v>
      </c>
      <c r="G10" s="663">
        <v>558159.61087497615</v>
      </c>
      <c r="H10" s="663">
        <v>2928</v>
      </c>
      <c r="I10" s="663">
        <v>861.28274169000235</v>
      </c>
      <c r="J10" s="663">
        <v>7999</v>
      </c>
      <c r="K10" s="663">
        <v>17197.86601188</v>
      </c>
      <c r="L10" s="663">
        <v>4731</v>
      </c>
      <c r="M10" s="663">
        <v>3828.1310020499996</v>
      </c>
      <c r="N10" s="663">
        <v>93881</v>
      </c>
      <c r="O10" s="663">
        <v>61844.077749999997</v>
      </c>
      <c r="P10" s="669">
        <v>976326</v>
      </c>
      <c r="Q10" s="1047">
        <v>27.450981494769184</v>
      </c>
      <c r="R10" s="669">
        <v>887620.55961942603</v>
      </c>
      <c r="S10" s="1047">
        <v>27.930348969860859</v>
      </c>
    </row>
    <row r="11" spans="1:19" s="597" customFormat="1" ht="90" customHeight="1" x14ac:dyDescent="0.25">
      <c r="A11" s="629" t="s">
        <v>192</v>
      </c>
      <c r="B11" s="664">
        <v>136607</v>
      </c>
      <c r="C11" s="664">
        <v>27507.020856337585</v>
      </c>
      <c r="D11" s="664">
        <v>504</v>
      </c>
      <c r="E11" s="664">
        <v>55.5082319999999</v>
      </c>
      <c r="F11" s="664">
        <v>626</v>
      </c>
      <c r="G11" s="664">
        <v>210201.50852393013</v>
      </c>
      <c r="H11" s="664">
        <v>327</v>
      </c>
      <c r="I11" s="664">
        <v>249.90431217000236</v>
      </c>
      <c r="J11" s="664">
        <v>712</v>
      </c>
      <c r="K11" s="664">
        <v>19894.279610729987</v>
      </c>
      <c r="L11" s="664">
        <v>0</v>
      </c>
      <c r="M11" s="664">
        <v>40.631080000000004</v>
      </c>
      <c r="N11" s="664">
        <v>174367</v>
      </c>
      <c r="O11" s="664">
        <v>464718.07848169527</v>
      </c>
      <c r="P11" s="669">
        <v>313143</v>
      </c>
      <c r="Q11" s="1047">
        <v>8.8045209266336322</v>
      </c>
      <c r="R11" s="669">
        <v>722666.931096863</v>
      </c>
      <c r="S11" s="1047">
        <v>22.739828810598933</v>
      </c>
    </row>
    <row r="12" spans="1:19" s="597" customFormat="1" ht="90" customHeight="1" x14ac:dyDescent="0.25">
      <c r="A12" s="630" t="s">
        <v>316</v>
      </c>
      <c r="B12" s="665">
        <v>2526678</v>
      </c>
      <c r="C12" s="665">
        <v>686761.00395786727</v>
      </c>
      <c r="D12" s="665">
        <v>100603</v>
      </c>
      <c r="E12" s="665">
        <v>9084.3376260000005</v>
      </c>
      <c r="F12" s="665">
        <v>414453</v>
      </c>
      <c r="G12" s="665">
        <v>1740986.0144263189</v>
      </c>
      <c r="H12" s="665">
        <v>9745</v>
      </c>
      <c r="I12" s="665">
        <v>3414.8316953800045</v>
      </c>
      <c r="J12" s="665">
        <v>45206</v>
      </c>
      <c r="K12" s="665">
        <v>116489.10812992</v>
      </c>
      <c r="L12" s="665">
        <v>11141</v>
      </c>
      <c r="M12" s="665">
        <v>7415.0976855999997</v>
      </c>
      <c r="N12" s="665">
        <v>448790</v>
      </c>
      <c r="O12" s="665">
        <v>613828.37279236526</v>
      </c>
      <c r="P12" s="669">
        <v>3556616</v>
      </c>
      <c r="Q12" s="1047">
        <v>100</v>
      </c>
      <c r="R12" s="669">
        <v>3177978.7663134523</v>
      </c>
      <c r="S12" s="1047">
        <v>100</v>
      </c>
    </row>
    <row r="13" spans="1:19" s="597" customFormat="1" ht="33.75" customHeight="1" x14ac:dyDescent="0.4">
      <c r="A13" s="1655" t="s">
        <v>247</v>
      </c>
      <c r="B13" s="1656"/>
      <c r="C13" s="1655"/>
      <c r="D13" s="1656"/>
      <c r="E13" s="1655"/>
      <c r="F13" s="667"/>
      <c r="G13" s="631"/>
      <c r="H13" s="667"/>
      <c r="I13" s="631"/>
      <c r="J13" s="667"/>
      <c r="K13" s="631"/>
      <c r="L13" s="667"/>
      <c r="M13" s="631"/>
      <c r="N13" s="667"/>
      <c r="O13" s="71"/>
      <c r="P13" s="70"/>
      <c r="Q13" s="71"/>
      <c r="R13" s="71"/>
      <c r="S13" s="632"/>
    </row>
    <row r="14" spans="1:19" ht="33.75" customHeight="1" x14ac:dyDescent="0.4">
      <c r="A14" s="1655" t="s">
        <v>248</v>
      </c>
      <c r="B14" s="1656"/>
      <c r="C14" s="1655"/>
      <c r="D14" s="1656"/>
      <c r="E14" s="1655"/>
    </row>
    <row r="15" spans="1:19" x14ac:dyDescent="0.4">
      <c r="A15" s="117"/>
      <c r="B15" s="118"/>
      <c r="C15" s="117"/>
      <c r="D15" s="118"/>
      <c r="E15" s="117"/>
      <c r="F15" s="118"/>
      <c r="G15" s="117"/>
      <c r="H15" s="118"/>
      <c r="I15" s="117"/>
      <c r="J15" s="118"/>
      <c r="K15" s="117"/>
      <c r="L15" s="118"/>
      <c r="M15" s="117"/>
      <c r="N15" s="118"/>
      <c r="O15" s="117"/>
      <c r="P15" s="118"/>
      <c r="Q15" s="117"/>
      <c r="R15" s="117"/>
      <c r="S15" s="117"/>
    </row>
    <row r="16" spans="1:19" ht="23.4" x14ac:dyDescent="0.45">
      <c r="A16" s="633"/>
      <c r="B16" s="666"/>
      <c r="C16" s="634"/>
      <c r="D16" s="666"/>
      <c r="E16" s="634"/>
      <c r="F16" s="666"/>
      <c r="G16" s="634"/>
      <c r="H16" s="666"/>
      <c r="I16" s="634"/>
      <c r="J16" s="666"/>
      <c r="K16" s="634"/>
      <c r="L16" s="666"/>
      <c r="M16" s="634"/>
      <c r="N16" s="666"/>
      <c r="O16" s="634"/>
      <c r="P16" s="666"/>
      <c r="Q16" s="634"/>
      <c r="R16" s="634"/>
      <c r="S16" s="634"/>
    </row>
    <row r="25" spans="9:13" x14ac:dyDescent="0.4">
      <c r="M25" s="70"/>
    </row>
    <row r="29" spans="9:13" x14ac:dyDescent="0.4">
      <c r="I29" s="70"/>
    </row>
  </sheetData>
  <mergeCells count="15">
    <mergeCell ref="A1:E1"/>
    <mergeCell ref="A2:E2"/>
    <mergeCell ref="A14:E14"/>
    <mergeCell ref="A4:A6"/>
    <mergeCell ref="B5:C5"/>
    <mergeCell ref="A13:E13"/>
    <mergeCell ref="P3:S3"/>
    <mergeCell ref="P4:S5"/>
    <mergeCell ref="D5:E5"/>
    <mergeCell ref="N5:O5"/>
    <mergeCell ref="F5:G5"/>
    <mergeCell ref="H5:I5"/>
    <mergeCell ref="J5:K5"/>
    <mergeCell ref="L5:M5"/>
    <mergeCell ref="B4:O4"/>
  </mergeCells>
  <printOptions horizontalCentered="1"/>
  <pageMargins left="0.25" right="0.25" top="0.75" bottom="0.75" header="0.3" footer="0.3"/>
  <pageSetup paperSize="9" scale="37" orientation="landscape" r:id="rId1"/>
  <headerFooter alignWithMargins="0"/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Q28"/>
  <sheetViews>
    <sheetView view="pageBreakPreview" topLeftCell="B1" zoomScale="60" zoomScaleNormal="55" workbookViewId="0">
      <selection activeCell="B3" sqref="B3"/>
    </sheetView>
  </sheetViews>
  <sheetFormatPr defaultColWidth="25.3984375" defaultRowHeight="25.5" customHeight="1" x14ac:dyDescent="0.4"/>
  <cols>
    <col min="1" max="1" width="9.69921875" style="39" hidden="1" customWidth="1"/>
    <col min="2" max="2" width="42.09765625" style="45" bestFit="1" customWidth="1"/>
    <col min="3" max="3" width="20" style="41" bestFit="1" customWidth="1"/>
    <col min="4" max="4" width="21.19921875" style="41" customWidth="1"/>
    <col min="5" max="5" width="18.8984375" style="41" bestFit="1" customWidth="1"/>
    <col min="6" max="6" width="20" style="41" bestFit="1" customWidth="1"/>
    <col min="7" max="7" width="17.69921875" style="41" bestFit="1" customWidth="1"/>
    <col min="8" max="8" width="18.8984375" style="41" bestFit="1" customWidth="1"/>
    <col min="9" max="9" width="21" style="41" customWidth="1"/>
    <col min="10" max="10" width="21.59765625" style="41" customWidth="1"/>
    <col min="11" max="11" width="19" style="41" customWidth="1"/>
    <col min="12" max="13" width="18.8984375" style="41" bestFit="1" customWidth="1"/>
    <col min="14" max="14" width="17.69921875" style="41" bestFit="1" customWidth="1"/>
    <col min="15" max="15" width="18.19921875" style="41" bestFit="1" customWidth="1"/>
    <col min="16" max="16" width="20.69921875" style="41" customWidth="1"/>
    <col min="17" max="17" width="25.3984375" style="41" customWidth="1"/>
    <col min="18" max="16384" width="25.3984375" style="41"/>
  </cols>
  <sheetData>
    <row r="1" spans="1:17" ht="28.8" x14ac:dyDescent="0.55000000000000004">
      <c r="A1" s="39" t="s">
        <v>322</v>
      </c>
      <c r="B1" s="1662" t="s">
        <v>912</v>
      </c>
      <c r="C1" s="1662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40"/>
    </row>
    <row r="2" spans="1:17" ht="28.8" x14ac:dyDescent="0.55000000000000004">
      <c r="B2" s="1663" t="s">
        <v>991</v>
      </c>
      <c r="C2" s="1663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pans="1:17" ht="21" x14ac:dyDescent="0.4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1671" t="s">
        <v>439</v>
      </c>
      <c r="O3" s="1671"/>
      <c r="P3" s="1671"/>
    </row>
    <row r="4" spans="1:17" s="44" customFormat="1" ht="21" x14ac:dyDescent="0.25">
      <c r="A4" s="39"/>
      <c r="B4" s="1658" t="s">
        <v>342</v>
      </c>
      <c r="C4" s="1665" t="s">
        <v>450</v>
      </c>
      <c r="D4" s="1666"/>
      <c r="E4" s="1666"/>
      <c r="F4" s="1666"/>
      <c r="G4" s="1666"/>
      <c r="H4" s="1666"/>
      <c r="I4" s="1666"/>
      <c r="J4" s="1666"/>
      <c r="K4" s="1667"/>
      <c r="L4" s="1668" t="s">
        <v>451</v>
      </c>
      <c r="M4" s="1669"/>
      <c r="N4" s="1669"/>
      <c r="O4" s="1670"/>
      <c r="P4" s="1660" t="s">
        <v>453</v>
      </c>
    </row>
    <row r="5" spans="1:17" s="44" customFormat="1" ht="39" customHeight="1" x14ac:dyDescent="0.25">
      <c r="A5" s="39"/>
      <c r="B5" s="1664"/>
      <c r="C5" s="1672" t="s">
        <v>139</v>
      </c>
      <c r="D5" s="1673"/>
      <c r="E5" s="1673"/>
      <c r="F5" s="1674"/>
      <c r="G5" s="1659" t="s">
        <v>346</v>
      </c>
      <c r="H5" s="1658" t="s">
        <v>347</v>
      </c>
      <c r="I5" s="1659" t="s">
        <v>348</v>
      </c>
      <c r="J5" s="1659" t="s">
        <v>349</v>
      </c>
      <c r="K5" s="1661" t="s">
        <v>350</v>
      </c>
      <c r="L5" s="1658" t="s">
        <v>640</v>
      </c>
      <c r="M5" s="1658" t="s">
        <v>641</v>
      </c>
      <c r="N5" s="1658" t="s">
        <v>642</v>
      </c>
      <c r="O5" s="1660" t="s">
        <v>452</v>
      </c>
      <c r="P5" s="1661"/>
    </row>
    <row r="6" spans="1:17" s="44" customFormat="1" ht="42" x14ac:dyDescent="0.25">
      <c r="A6" s="39"/>
      <c r="B6" s="1664"/>
      <c r="C6" s="46" t="s">
        <v>343</v>
      </c>
      <c r="D6" s="46" t="s">
        <v>449</v>
      </c>
      <c r="E6" s="46" t="s">
        <v>344</v>
      </c>
      <c r="F6" s="144" t="s">
        <v>345</v>
      </c>
      <c r="G6" s="1659"/>
      <c r="H6" s="1659"/>
      <c r="I6" s="1659"/>
      <c r="J6" s="1659"/>
      <c r="K6" s="1661"/>
      <c r="L6" s="1659"/>
      <c r="M6" s="1659"/>
      <c r="N6" s="1659"/>
      <c r="O6" s="1661"/>
      <c r="P6" s="1661"/>
    </row>
    <row r="7" spans="1:17" s="425" customFormat="1" ht="48.75" customHeight="1" x14ac:dyDescent="0.25">
      <c r="A7" s="421" t="s">
        <v>323</v>
      </c>
      <c r="B7" s="422" t="s">
        <v>324</v>
      </c>
      <c r="C7" s="423"/>
      <c r="D7" s="423"/>
      <c r="E7" s="423"/>
      <c r="F7" s="424"/>
      <c r="G7" s="423"/>
      <c r="H7" s="423"/>
      <c r="I7" s="423"/>
      <c r="J7" s="423"/>
      <c r="K7" s="424"/>
      <c r="L7" s="423"/>
      <c r="M7" s="423"/>
      <c r="N7" s="423"/>
      <c r="O7" s="424"/>
      <c r="P7" s="424"/>
    </row>
    <row r="8" spans="1:17" s="425" customFormat="1" ht="36" customHeight="1" x14ac:dyDescent="0.25">
      <c r="A8" s="421" t="s">
        <v>325</v>
      </c>
      <c r="B8" s="426" t="s">
        <v>142</v>
      </c>
      <c r="C8" s="427">
        <v>66954979.025889978</v>
      </c>
      <c r="D8" s="427">
        <v>153038.37779</v>
      </c>
      <c r="E8" s="427">
        <v>5558505.8021</v>
      </c>
      <c r="F8" s="428">
        <v>72666523.20577997</v>
      </c>
      <c r="G8" s="427">
        <v>3605162.1779</v>
      </c>
      <c r="H8" s="427">
        <v>7487800.2771899998</v>
      </c>
      <c r="I8" s="427">
        <v>341022.38081</v>
      </c>
      <c r="J8" s="427">
        <v>4521158.861060001</v>
      </c>
      <c r="K8" s="428">
        <v>88621666.902739972</v>
      </c>
      <c r="L8" s="427">
        <v>2038811.5304500004</v>
      </c>
      <c r="M8" s="427">
        <v>21462991.679870002</v>
      </c>
      <c r="N8" s="427">
        <v>1161117.78654</v>
      </c>
      <c r="O8" s="428">
        <v>24662920.996860005</v>
      </c>
      <c r="P8" s="428">
        <v>113284587.89959997</v>
      </c>
    </row>
    <row r="9" spans="1:17" s="425" customFormat="1" ht="36" customHeight="1" x14ac:dyDescent="0.25">
      <c r="A9" s="421" t="s">
        <v>326</v>
      </c>
      <c r="B9" s="426" t="s">
        <v>143</v>
      </c>
      <c r="C9" s="427">
        <v>587367.76373000001</v>
      </c>
      <c r="D9" s="427">
        <v>0</v>
      </c>
      <c r="E9" s="427">
        <v>1422028.2270599999</v>
      </c>
      <c r="F9" s="428">
        <v>2009395.99079</v>
      </c>
      <c r="G9" s="427">
        <v>0</v>
      </c>
      <c r="H9" s="427">
        <v>0</v>
      </c>
      <c r="I9" s="427">
        <v>0</v>
      </c>
      <c r="J9" s="427">
        <v>7260.1592599999994</v>
      </c>
      <c r="K9" s="428">
        <v>2016656.1500500001</v>
      </c>
      <c r="L9" s="427">
        <v>0</v>
      </c>
      <c r="M9" s="427">
        <v>327.83265</v>
      </c>
      <c r="N9" s="427">
        <v>0</v>
      </c>
      <c r="O9" s="428">
        <v>327.83265</v>
      </c>
      <c r="P9" s="428">
        <v>2016983.9827000001</v>
      </c>
    </row>
    <row r="10" spans="1:17" s="425" customFormat="1" ht="36" customHeight="1" x14ac:dyDescent="0.25">
      <c r="A10" s="421" t="s">
        <v>327</v>
      </c>
      <c r="B10" s="426" t="s">
        <v>144</v>
      </c>
      <c r="C10" s="427">
        <v>3310871.3430968798</v>
      </c>
      <c r="D10" s="427">
        <v>0</v>
      </c>
      <c r="E10" s="427">
        <v>528830.9679813144</v>
      </c>
      <c r="F10" s="428">
        <v>3839702.3110781941</v>
      </c>
      <c r="G10" s="427">
        <v>31.233980000000003</v>
      </c>
      <c r="H10" s="427">
        <v>898802.72516999999</v>
      </c>
      <c r="I10" s="427">
        <v>17.855180000000001</v>
      </c>
      <c r="J10" s="427">
        <v>211638.42674999998</v>
      </c>
      <c r="K10" s="428">
        <v>4950192.5521581937</v>
      </c>
      <c r="L10" s="427">
        <v>124729.26143999999</v>
      </c>
      <c r="M10" s="427">
        <v>2085557.2400995167</v>
      </c>
      <c r="N10" s="427">
        <v>148687.08279076271</v>
      </c>
      <c r="O10" s="428">
        <v>2358973.5843302794</v>
      </c>
      <c r="P10" s="428">
        <v>7309166.136488473</v>
      </c>
    </row>
    <row r="11" spans="1:17" s="425" customFormat="1" ht="48.75" customHeight="1" x14ac:dyDescent="0.25">
      <c r="A11" s="421" t="s">
        <v>328</v>
      </c>
      <c r="B11" s="426" t="s">
        <v>145</v>
      </c>
      <c r="C11" s="429">
        <v>64231475.4465231</v>
      </c>
      <c r="D11" s="429">
        <v>153038.37779</v>
      </c>
      <c r="E11" s="429">
        <v>6451703.0611786861</v>
      </c>
      <c r="F11" s="430">
        <v>70836216.885491773</v>
      </c>
      <c r="G11" s="429">
        <v>3605130.94392</v>
      </c>
      <c r="H11" s="429">
        <v>6588997.5520200003</v>
      </c>
      <c r="I11" s="429">
        <v>341004.52562999999</v>
      </c>
      <c r="J11" s="429">
        <v>4316780.5935700014</v>
      </c>
      <c r="K11" s="430">
        <v>85688130.500631779</v>
      </c>
      <c r="L11" s="429">
        <v>1914082.2690100004</v>
      </c>
      <c r="M11" s="429">
        <v>19377762.272420485</v>
      </c>
      <c r="N11" s="429">
        <v>1012430.7037492373</v>
      </c>
      <c r="O11" s="430">
        <v>22304275.245179724</v>
      </c>
      <c r="P11" s="430">
        <v>107992405.74581151</v>
      </c>
    </row>
    <row r="12" spans="1:17" s="425" customFormat="1" ht="48.75" customHeight="1" x14ac:dyDescent="0.25">
      <c r="A12" s="421" t="s">
        <v>329</v>
      </c>
      <c r="B12" s="426" t="s">
        <v>330</v>
      </c>
      <c r="C12" s="427"/>
      <c r="D12" s="427"/>
      <c r="E12" s="427"/>
      <c r="F12" s="428"/>
      <c r="G12" s="427"/>
      <c r="H12" s="427"/>
      <c r="I12" s="427"/>
      <c r="J12" s="427"/>
      <c r="K12" s="428"/>
      <c r="L12" s="427"/>
      <c r="M12" s="427"/>
      <c r="N12" s="427"/>
      <c r="O12" s="428"/>
      <c r="P12" s="428"/>
    </row>
    <row r="13" spans="1:17" s="425" customFormat="1" ht="36" customHeight="1" x14ac:dyDescent="0.25">
      <c r="A13" s="421" t="s">
        <v>331</v>
      </c>
      <c r="B13" s="426" t="s">
        <v>146</v>
      </c>
      <c r="C13" s="427">
        <v>301877980.10618979</v>
      </c>
      <c r="D13" s="427">
        <v>3932142.2784699998</v>
      </c>
      <c r="E13" s="427">
        <v>7399701.9273899999</v>
      </c>
      <c r="F13" s="428">
        <v>313209824.31204975</v>
      </c>
      <c r="G13" s="427">
        <v>13851577.093769992</v>
      </c>
      <c r="H13" s="427">
        <v>24390297.016010001</v>
      </c>
      <c r="I13" s="427">
        <v>2061668.9979099999</v>
      </c>
      <c r="J13" s="427">
        <v>47988.347000000002</v>
      </c>
      <c r="K13" s="428">
        <v>353561355.76673973</v>
      </c>
      <c r="L13" s="427">
        <v>9717346.3198299985</v>
      </c>
      <c r="M13" s="427">
        <v>86278127.594490021</v>
      </c>
      <c r="N13" s="427">
        <v>5038007.3070399994</v>
      </c>
      <c r="O13" s="428">
        <v>101033481.22136003</v>
      </c>
      <c r="P13" s="428">
        <v>454594836.98809975</v>
      </c>
    </row>
    <row r="14" spans="1:17" s="425" customFormat="1" ht="36" customHeight="1" x14ac:dyDescent="0.25">
      <c r="A14" s="421" t="s">
        <v>332</v>
      </c>
      <c r="B14" s="426" t="s">
        <v>147</v>
      </c>
      <c r="C14" s="427">
        <v>1143722.8634200001</v>
      </c>
      <c r="D14" s="427">
        <v>0</v>
      </c>
      <c r="E14" s="427">
        <v>311378.38402</v>
      </c>
      <c r="F14" s="428">
        <v>1455101.2474400001</v>
      </c>
      <c r="G14" s="427">
        <v>0</v>
      </c>
      <c r="H14" s="427">
        <v>0</v>
      </c>
      <c r="I14" s="427">
        <v>0</v>
      </c>
      <c r="J14" s="427">
        <v>0</v>
      </c>
      <c r="K14" s="428">
        <v>1455101.2474400001</v>
      </c>
      <c r="L14" s="427">
        <v>0</v>
      </c>
      <c r="M14" s="427">
        <v>699.76290000000006</v>
      </c>
      <c r="N14" s="427">
        <v>0</v>
      </c>
      <c r="O14" s="428">
        <v>699.76290000000006</v>
      </c>
      <c r="P14" s="428">
        <v>1455801.01034</v>
      </c>
    </row>
    <row r="15" spans="1:17" s="425" customFormat="1" ht="36" customHeight="1" x14ac:dyDescent="0.25">
      <c r="A15" s="421" t="s">
        <v>333</v>
      </c>
      <c r="B15" s="426" t="s">
        <v>148</v>
      </c>
      <c r="C15" s="427">
        <v>9861635.5286856145</v>
      </c>
      <c r="D15" s="427">
        <v>0</v>
      </c>
      <c r="E15" s="427">
        <v>1284306.0808986861</v>
      </c>
      <c r="F15" s="428">
        <v>11145941.6095843</v>
      </c>
      <c r="G15" s="427">
        <v>1760.2884200000001</v>
      </c>
      <c r="H15" s="427">
        <v>1035259.7939899999</v>
      </c>
      <c r="I15" s="427">
        <v>14102.3001</v>
      </c>
      <c r="J15" s="427">
        <v>1470.83926</v>
      </c>
      <c r="K15" s="428">
        <v>12198534.8313543</v>
      </c>
      <c r="L15" s="427">
        <v>606792.90391999984</v>
      </c>
      <c r="M15" s="427">
        <v>6236270.7382624801</v>
      </c>
      <c r="N15" s="427">
        <v>366245.51051923702</v>
      </c>
      <c r="O15" s="428">
        <v>7209309.1527017169</v>
      </c>
      <c r="P15" s="428">
        <v>19407843.984056018</v>
      </c>
    </row>
    <row r="16" spans="1:17" s="425" customFormat="1" ht="48.75" customHeight="1" x14ac:dyDescent="0.25">
      <c r="A16" s="421" t="s">
        <v>334</v>
      </c>
      <c r="B16" s="426" t="s">
        <v>149</v>
      </c>
      <c r="C16" s="429">
        <v>293160067.44092417</v>
      </c>
      <c r="D16" s="429">
        <v>3932142.2784699998</v>
      </c>
      <c r="E16" s="429">
        <v>6426774.2305113133</v>
      </c>
      <c r="F16" s="430">
        <v>303518983.94990546</v>
      </c>
      <c r="G16" s="429">
        <v>13849816.805349993</v>
      </c>
      <c r="H16" s="429">
        <v>23355037.22202</v>
      </c>
      <c r="I16" s="429">
        <v>2047566.6978099998</v>
      </c>
      <c r="J16" s="429">
        <v>46517.507740000001</v>
      </c>
      <c r="K16" s="430">
        <v>342817922.18282539</v>
      </c>
      <c r="L16" s="429">
        <v>9110553.4159099981</v>
      </c>
      <c r="M16" s="429">
        <v>80042556.619127542</v>
      </c>
      <c r="N16" s="429">
        <v>4671761.7965207621</v>
      </c>
      <c r="O16" s="430">
        <v>93824871.831558302</v>
      </c>
      <c r="P16" s="430">
        <v>436642794.01438373</v>
      </c>
    </row>
    <row r="17" spans="1:17" s="425" customFormat="1" ht="48.75" customHeight="1" x14ac:dyDescent="0.25">
      <c r="A17" s="421" t="s">
        <v>335</v>
      </c>
      <c r="B17" s="426" t="s">
        <v>336</v>
      </c>
      <c r="C17" s="427"/>
      <c r="D17" s="427"/>
      <c r="E17" s="427"/>
      <c r="F17" s="428"/>
      <c r="G17" s="427"/>
      <c r="H17" s="427"/>
      <c r="I17" s="427"/>
      <c r="J17" s="427"/>
      <c r="K17" s="428"/>
      <c r="L17" s="427"/>
      <c r="M17" s="427"/>
      <c r="N17" s="427"/>
      <c r="O17" s="428"/>
      <c r="P17" s="428"/>
    </row>
    <row r="18" spans="1:17" s="425" customFormat="1" ht="36" customHeight="1" x14ac:dyDescent="0.25">
      <c r="A18" s="421" t="s">
        <v>337</v>
      </c>
      <c r="B18" s="426" t="s">
        <v>150</v>
      </c>
      <c r="C18" s="427">
        <v>16968497.179370001</v>
      </c>
      <c r="D18" s="427">
        <v>0</v>
      </c>
      <c r="E18" s="427">
        <v>33055631.168899991</v>
      </c>
      <c r="F18" s="428">
        <v>50024128.348269992</v>
      </c>
      <c r="G18" s="427">
        <v>229489.75754000002</v>
      </c>
      <c r="H18" s="427">
        <v>1276354.9936800001</v>
      </c>
      <c r="I18" s="427">
        <v>273639.89371999999</v>
      </c>
      <c r="J18" s="427">
        <v>0</v>
      </c>
      <c r="K18" s="428">
        <v>51803612.993209995</v>
      </c>
      <c r="L18" s="427">
        <v>9453948.185490001</v>
      </c>
      <c r="M18" s="427">
        <v>518206.35457999998</v>
      </c>
      <c r="N18" s="427">
        <v>3540874.4057899998</v>
      </c>
      <c r="O18" s="428">
        <v>13513028.94586</v>
      </c>
      <c r="P18" s="428">
        <v>65316641.939069994</v>
      </c>
    </row>
    <row r="19" spans="1:17" s="425" customFormat="1" ht="36" customHeight="1" x14ac:dyDescent="0.25">
      <c r="A19" s="421" t="s">
        <v>338</v>
      </c>
      <c r="B19" s="426" t="s">
        <v>151</v>
      </c>
      <c r="C19" s="427">
        <v>0</v>
      </c>
      <c r="D19" s="427">
        <v>0</v>
      </c>
      <c r="E19" s="427">
        <v>0</v>
      </c>
      <c r="F19" s="428">
        <v>0</v>
      </c>
      <c r="G19" s="427">
        <v>0</v>
      </c>
      <c r="H19" s="427">
        <v>0</v>
      </c>
      <c r="I19" s="427">
        <v>0</v>
      </c>
      <c r="J19" s="427">
        <v>0</v>
      </c>
      <c r="K19" s="428">
        <v>0</v>
      </c>
      <c r="L19" s="427">
        <v>0</v>
      </c>
      <c r="M19" s="427">
        <v>0</v>
      </c>
      <c r="N19" s="427">
        <v>0</v>
      </c>
      <c r="O19" s="428">
        <v>0</v>
      </c>
      <c r="P19" s="428">
        <v>0</v>
      </c>
    </row>
    <row r="20" spans="1:17" s="425" customFormat="1" ht="36" customHeight="1" x14ac:dyDescent="0.25">
      <c r="A20" s="421" t="s">
        <v>339</v>
      </c>
      <c r="B20" s="426" t="s">
        <v>152</v>
      </c>
      <c r="C20" s="427">
        <v>14562.49603</v>
      </c>
      <c r="D20" s="427">
        <v>0</v>
      </c>
      <c r="E20" s="427">
        <v>1100649.1841159998</v>
      </c>
      <c r="F20" s="428">
        <v>1115211.6801459999</v>
      </c>
      <c r="G20" s="427">
        <v>0</v>
      </c>
      <c r="H20" s="427">
        <v>11753.49756</v>
      </c>
      <c r="I20" s="427">
        <v>0</v>
      </c>
      <c r="J20" s="427">
        <v>1.8970199999999999</v>
      </c>
      <c r="K20" s="428">
        <v>1126967.074726</v>
      </c>
      <c r="L20" s="427">
        <v>108327.16769999999</v>
      </c>
      <c r="M20" s="427">
        <v>20540.317869999999</v>
      </c>
      <c r="N20" s="427">
        <v>39713.417930000003</v>
      </c>
      <c r="O20" s="428">
        <v>168580.90349999999</v>
      </c>
      <c r="P20" s="428">
        <v>1295547.978226</v>
      </c>
    </row>
    <row r="21" spans="1:17" s="425" customFormat="1" ht="48.75" customHeight="1" x14ac:dyDescent="0.25">
      <c r="A21" s="421" t="s">
        <v>340</v>
      </c>
      <c r="B21" s="426" t="s">
        <v>153</v>
      </c>
      <c r="C21" s="429">
        <v>16953934.683340002</v>
      </c>
      <c r="D21" s="429">
        <v>0</v>
      </c>
      <c r="E21" s="429">
        <v>31954981.984783992</v>
      </c>
      <c r="F21" s="430">
        <v>48908916.66812399</v>
      </c>
      <c r="G21" s="429">
        <v>229489.75754000002</v>
      </c>
      <c r="H21" s="429">
        <v>1264601.49612</v>
      </c>
      <c r="I21" s="429">
        <v>273639.89371999999</v>
      </c>
      <c r="J21" s="429">
        <v>-1.8970199999999999</v>
      </c>
      <c r="K21" s="430">
        <v>50676645.918483995</v>
      </c>
      <c r="L21" s="429">
        <v>9345621.0177900009</v>
      </c>
      <c r="M21" s="429">
        <v>497666.03671000001</v>
      </c>
      <c r="N21" s="429">
        <v>3501160.9878599998</v>
      </c>
      <c r="O21" s="430">
        <v>13344448.04236</v>
      </c>
      <c r="P21" s="430">
        <v>64021093.960843995</v>
      </c>
    </row>
    <row r="22" spans="1:17" s="425" customFormat="1" ht="48.75" customHeight="1" x14ac:dyDescent="0.25">
      <c r="A22" s="421"/>
      <c r="B22" s="431" t="s">
        <v>375</v>
      </c>
      <c r="C22" s="427"/>
      <c r="D22" s="427"/>
      <c r="E22" s="427"/>
      <c r="F22" s="428"/>
      <c r="G22" s="427"/>
      <c r="H22" s="427"/>
      <c r="I22" s="427"/>
      <c r="J22" s="427"/>
      <c r="K22" s="428"/>
      <c r="L22" s="427"/>
      <c r="M22" s="427"/>
      <c r="N22" s="427"/>
      <c r="O22" s="428"/>
      <c r="P22" s="428"/>
    </row>
    <row r="23" spans="1:17" s="425" customFormat="1" ht="36" customHeight="1" x14ac:dyDescent="0.25">
      <c r="A23" s="421"/>
      <c r="B23" s="432" t="s">
        <v>377</v>
      </c>
      <c r="C23" s="427">
        <v>385801456.31144977</v>
      </c>
      <c r="D23" s="427">
        <v>4085180.6562599996</v>
      </c>
      <c r="E23" s="427">
        <v>46013838.898389995</v>
      </c>
      <c r="F23" s="428">
        <v>435900475.86609972</v>
      </c>
      <c r="G23" s="427">
        <v>17686229.02920999</v>
      </c>
      <c r="H23" s="427">
        <v>33154452.286880001</v>
      </c>
      <c r="I23" s="427">
        <v>2676331.27244</v>
      </c>
      <c r="J23" s="427">
        <v>4569147.208060001</v>
      </c>
      <c r="K23" s="428">
        <v>493986635.66268975</v>
      </c>
      <c r="L23" s="427">
        <v>21210106.035769999</v>
      </c>
      <c r="M23" s="427">
        <v>108259325.62894003</v>
      </c>
      <c r="N23" s="427">
        <v>9739999.4993699994</v>
      </c>
      <c r="O23" s="428">
        <v>139209431.16408002</v>
      </c>
      <c r="P23" s="428">
        <v>633196066.82676983</v>
      </c>
    </row>
    <row r="24" spans="1:17" s="425" customFormat="1" ht="36" customHeight="1" x14ac:dyDescent="0.25">
      <c r="A24" s="421"/>
      <c r="B24" s="432" t="s">
        <v>378</v>
      </c>
      <c r="C24" s="427">
        <v>1731090.6271500001</v>
      </c>
      <c r="D24" s="427">
        <v>0</v>
      </c>
      <c r="E24" s="427">
        <v>1733406.6110799999</v>
      </c>
      <c r="F24" s="428">
        <v>3464497.2382300003</v>
      </c>
      <c r="G24" s="427">
        <v>0</v>
      </c>
      <c r="H24" s="427">
        <v>0</v>
      </c>
      <c r="I24" s="427">
        <v>0</v>
      </c>
      <c r="J24" s="427">
        <v>7260.1592599999994</v>
      </c>
      <c r="K24" s="428">
        <v>3471757.3974900004</v>
      </c>
      <c r="L24" s="427">
        <v>0</v>
      </c>
      <c r="M24" s="427">
        <v>1027.59555</v>
      </c>
      <c r="N24" s="427">
        <v>0</v>
      </c>
      <c r="O24" s="428">
        <v>1027.59555</v>
      </c>
      <c r="P24" s="428">
        <v>3472784.9930400006</v>
      </c>
    </row>
    <row r="25" spans="1:17" s="425" customFormat="1" ht="36" customHeight="1" x14ac:dyDescent="0.25">
      <c r="A25" s="421"/>
      <c r="B25" s="432" t="s">
        <v>379</v>
      </c>
      <c r="C25" s="427">
        <v>13187069.367812494</v>
      </c>
      <c r="D25" s="427">
        <v>0</v>
      </c>
      <c r="E25" s="427">
        <v>2913786.2329960004</v>
      </c>
      <c r="F25" s="428">
        <v>16100855.600808494</v>
      </c>
      <c r="G25" s="427">
        <v>1791.5224000000001</v>
      </c>
      <c r="H25" s="427">
        <v>1945816.01672</v>
      </c>
      <c r="I25" s="427">
        <v>14120.155280000001</v>
      </c>
      <c r="J25" s="427">
        <v>213111.16303</v>
      </c>
      <c r="K25" s="428">
        <v>18275694.458238494</v>
      </c>
      <c r="L25" s="427">
        <v>839849.33305999986</v>
      </c>
      <c r="M25" s="427">
        <v>8342368.2962319972</v>
      </c>
      <c r="N25" s="427">
        <v>554646.01123999979</v>
      </c>
      <c r="O25" s="428">
        <v>9736863.6405319963</v>
      </c>
      <c r="P25" s="428">
        <v>28012558.098770492</v>
      </c>
    </row>
    <row r="26" spans="1:17" s="425" customFormat="1" ht="48.75" customHeight="1" x14ac:dyDescent="0.25">
      <c r="A26" s="421" t="s">
        <v>341</v>
      </c>
      <c r="B26" s="433" t="s">
        <v>380</v>
      </c>
      <c r="C26" s="429">
        <v>374345477.57078725</v>
      </c>
      <c r="D26" s="429">
        <v>4085180.6562599996</v>
      </c>
      <c r="E26" s="429">
        <v>44833459.276473992</v>
      </c>
      <c r="F26" s="430">
        <v>423264117.5035212</v>
      </c>
      <c r="G26" s="429">
        <v>17684437.506809991</v>
      </c>
      <c r="H26" s="429">
        <v>31208636.270159997</v>
      </c>
      <c r="I26" s="429">
        <v>2662211.1171599999</v>
      </c>
      <c r="J26" s="429">
        <v>4363296.2042900017</v>
      </c>
      <c r="K26" s="430">
        <v>479182698.60194111</v>
      </c>
      <c r="L26" s="429">
        <v>20370256.702709999</v>
      </c>
      <c r="M26" s="429">
        <v>99917984.928258017</v>
      </c>
      <c r="N26" s="429">
        <v>9185353.4881299995</v>
      </c>
      <c r="O26" s="430">
        <v>129473595.11909804</v>
      </c>
      <c r="P26" s="430">
        <v>608656293.7210393</v>
      </c>
      <c r="Q26" s="434"/>
    </row>
    <row r="28" spans="1:17" ht="25.5" customHeight="1" x14ac:dyDescent="0.4">
      <c r="C28" s="855"/>
    </row>
  </sheetData>
  <protectedRanges>
    <protectedRange sqref="Q7:Q26" name="Range2"/>
    <protectedRange sqref="B1 C8:E10 C13:E15 C18:E20 G8:J10 G13:J15 G18:J20 L8:N10 L13:N15 L18:N20" name="ช่วง1"/>
  </protectedRanges>
  <mergeCells count="17">
    <mergeCell ref="I5:I6"/>
    <mergeCell ref="M5:M6"/>
    <mergeCell ref="N5:N6"/>
    <mergeCell ref="O5:O6"/>
    <mergeCell ref="B1:C1"/>
    <mergeCell ref="B2:C2"/>
    <mergeCell ref="J5:J6"/>
    <mergeCell ref="K5:K6"/>
    <mergeCell ref="L5:L6"/>
    <mergeCell ref="B4:B6"/>
    <mergeCell ref="C4:K4"/>
    <mergeCell ref="L4:O4"/>
    <mergeCell ref="N3:P3"/>
    <mergeCell ref="P4:P6"/>
    <mergeCell ref="C5:F5"/>
    <mergeCell ref="G5:G6"/>
    <mergeCell ref="H5:H6"/>
  </mergeCells>
  <pageMargins left="0.25" right="0.25" top="0.75" bottom="0.75" header="0.3" footer="0.3"/>
  <pageSetup paperSize="9" scale="42" orientation="landscape" horizontalDpi="300" verticalDpi="300" r:id="rId1"/>
  <headerFooter>
    <oddFooter>&amp;C23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  <pageSetUpPr fitToPage="1"/>
  </sheetPr>
  <dimension ref="A1:AA25"/>
  <sheetViews>
    <sheetView view="pageBreakPreview" zoomScale="55" zoomScaleNormal="55" zoomScaleSheetLayoutView="55" workbookViewId="0">
      <pane xSplit="2" ySplit="5" topLeftCell="K6" activePane="bottomRight" state="frozen"/>
      <selection activeCell="C45" sqref="C45"/>
      <selection pane="topRight" activeCell="C45" sqref="C45"/>
      <selection pane="bottomLeft" activeCell="C45" sqref="C45"/>
      <selection pane="bottomRight" sqref="A1:E1"/>
    </sheetView>
  </sheetViews>
  <sheetFormatPr defaultColWidth="9" defaultRowHeight="21" x14ac:dyDescent="0.4"/>
  <cols>
    <col min="1" max="1" width="38.8984375" style="71" bestFit="1" customWidth="1"/>
    <col min="2" max="2" width="30.8984375" style="71" hidden="1" customWidth="1"/>
    <col min="3" max="3" width="17.3984375" style="71" bestFit="1" customWidth="1"/>
    <col min="4" max="4" width="20.59765625" style="71" bestFit="1" customWidth="1"/>
    <col min="5" max="5" width="16.59765625" style="71" bestFit="1" customWidth="1"/>
    <col min="6" max="6" width="18.09765625" style="71" bestFit="1" customWidth="1"/>
    <col min="7" max="7" width="18" style="71" customWidth="1"/>
    <col min="8" max="8" width="11.59765625" style="71" bestFit="1" customWidth="1"/>
    <col min="9" max="9" width="16.69921875" style="71" bestFit="1" customWidth="1"/>
    <col min="10" max="10" width="18.09765625" style="71" bestFit="1" customWidth="1"/>
    <col min="11" max="11" width="17.59765625" style="593" bestFit="1" customWidth="1"/>
    <col min="12" max="12" width="18.09765625" style="71" bestFit="1" customWidth="1"/>
    <col min="13" max="13" width="15.09765625" style="71" bestFit="1" customWidth="1"/>
    <col min="14" max="14" width="18.3984375" style="71" bestFit="1" customWidth="1"/>
    <col min="15" max="15" width="19.19921875" style="71" bestFit="1" customWidth="1"/>
    <col min="16" max="16" width="16.69921875" style="71" bestFit="1" customWidth="1"/>
    <col min="17" max="17" width="18.09765625" style="71" bestFit="1" customWidth="1"/>
    <col min="18" max="18" width="15.8984375" style="71" bestFit="1" customWidth="1"/>
    <col min="19" max="19" width="11.59765625" style="71" hidden="1" customWidth="1"/>
    <col min="20" max="20" width="14.8984375" style="71" bestFit="1" customWidth="1"/>
    <col min="21" max="21" width="17.8984375" style="71" bestFit="1" customWidth="1"/>
    <col min="22" max="22" width="18.09765625" style="593" bestFit="1" customWidth="1"/>
    <col min="23" max="23" width="17.3984375" style="593" bestFit="1" customWidth="1"/>
    <col min="24" max="24" width="17.09765625" style="71" bestFit="1" customWidth="1"/>
    <col min="25" max="25" width="20.59765625" style="71" bestFit="1" customWidth="1"/>
    <col min="26" max="26" width="16.69921875" style="71" bestFit="1" customWidth="1"/>
    <col min="27" max="27" width="19.3984375" style="71" bestFit="1" customWidth="1"/>
    <col min="28" max="28" width="10.19921875" style="71" bestFit="1" customWidth="1"/>
    <col min="29" max="29" width="11.19921875" style="71" customWidth="1"/>
    <col min="30" max="16384" width="9" style="71"/>
  </cols>
  <sheetData>
    <row r="1" spans="1:27" s="581" customFormat="1" ht="28.8" x14ac:dyDescent="0.55000000000000004">
      <c r="A1" s="1675" t="s">
        <v>913</v>
      </c>
      <c r="B1" s="1675"/>
      <c r="C1" s="1675"/>
      <c r="D1" s="1675"/>
      <c r="E1" s="1675"/>
      <c r="K1" s="592"/>
      <c r="V1" s="592"/>
      <c r="W1" s="592"/>
    </row>
    <row r="2" spans="1:27" s="581" customFormat="1" ht="28.8" x14ac:dyDescent="0.55000000000000004">
      <c r="A2" s="1675" t="s">
        <v>992</v>
      </c>
      <c r="B2" s="1675"/>
      <c r="C2" s="1675"/>
      <c r="D2" s="1675"/>
      <c r="E2" s="1675"/>
      <c r="K2" s="592"/>
      <c r="V2" s="592"/>
      <c r="W2" s="592"/>
    </row>
    <row r="3" spans="1:27" x14ac:dyDescent="0.4">
      <c r="A3" s="639"/>
      <c r="B3" s="639"/>
      <c r="Y3" s="1676" t="s">
        <v>439</v>
      </c>
      <c r="Z3" s="1676"/>
      <c r="AA3" s="1676"/>
    </row>
    <row r="4" spans="1:27" s="671" customFormat="1" ht="51" customHeight="1" x14ac:dyDescent="0.25">
      <c r="A4" s="1683" t="s">
        <v>0</v>
      </c>
      <c r="B4" s="670" t="s">
        <v>186</v>
      </c>
      <c r="C4" s="1677" t="s">
        <v>351</v>
      </c>
      <c r="D4" s="1677"/>
      <c r="E4" s="1677"/>
      <c r="F4" s="1677"/>
      <c r="G4" s="1677"/>
      <c r="H4" s="1677"/>
      <c r="I4" s="1677"/>
      <c r="J4" s="1677"/>
      <c r="K4" s="1677"/>
      <c r="L4" s="1677"/>
      <c r="M4" s="1677"/>
      <c r="N4" s="1677"/>
      <c r="O4" s="1677"/>
      <c r="P4" s="1677"/>
      <c r="Q4" s="1677"/>
      <c r="R4" s="1677"/>
      <c r="S4" s="1677"/>
      <c r="T4" s="1677"/>
      <c r="U4" s="1677"/>
      <c r="V4" s="1677"/>
      <c r="W4" s="1677"/>
      <c r="X4" s="1677"/>
      <c r="Y4" s="1678" t="s">
        <v>250</v>
      </c>
      <c r="Z4" s="1680" t="s">
        <v>355</v>
      </c>
      <c r="AA4" s="1678" t="s">
        <v>381</v>
      </c>
    </row>
    <row r="5" spans="1:27" s="671" customFormat="1" ht="51" customHeight="1" x14ac:dyDescent="0.25">
      <c r="A5" s="1684"/>
      <c r="B5" s="672"/>
      <c r="C5" s="1043" t="s">
        <v>636</v>
      </c>
      <c r="D5" s="1043" t="s">
        <v>159</v>
      </c>
      <c r="E5" s="1043" t="s">
        <v>692</v>
      </c>
      <c r="F5" s="1043" t="s">
        <v>160</v>
      </c>
      <c r="G5" s="1043" t="s">
        <v>161</v>
      </c>
      <c r="H5" s="1043" t="s">
        <v>162</v>
      </c>
      <c r="I5" s="1043" t="s">
        <v>163</v>
      </c>
      <c r="J5" s="1043" t="s">
        <v>164</v>
      </c>
      <c r="K5" s="1500" t="s">
        <v>165</v>
      </c>
      <c r="L5" s="1043" t="s">
        <v>166</v>
      </c>
      <c r="M5" s="1043" t="s">
        <v>690</v>
      </c>
      <c r="N5" s="1043" t="s">
        <v>167</v>
      </c>
      <c r="O5" s="1043" t="s">
        <v>168</v>
      </c>
      <c r="P5" s="1044" t="s">
        <v>169</v>
      </c>
      <c r="Q5" s="1043" t="s">
        <v>170</v>
      </c>
      <c r="R5" s="1043" t="s">
        <v>171</v>
      </c>
      <c r="S5" s="1043" t="s">
        <v>172</v>
      </c>
      <c r="T5" s="1043" t="s">
        <v>701</v>
      </c>
      <c r="U5" s="1043" t="s">
        <v>894</v>
      </c>
      <c r="V5" s="1500" t="s">
        <v>173</v>
      </c>
      <c r="W5" s="1500" t="s">
        <v>174</v>
      </c>
      <c r="X5" s="1043" t="s">
        <v>691</v>
      </c>
      <c r="Y5" s="1679"/>
      <c r="Z5" s="1681"/>
      <c r="AA5" s="1682"/>
    </row>
    <row r="6" spans="1:27" s="675" customFormat="1" ht="57" customHeight="1" x14ac:dyDescent="0.45">
      <c r="A6" s="673" t="s">
        <v>352</v>
      </c>
      <c r="B6" s="674" t="s">
        <v>356</v>
      </c>
      <c r="C6" s="582"/>
      <c r="D6" s="582"/>
      <c r="E6" s="582"/>
      <c r="F6" s="582"/>
      <c r="G6" s="582"/>
      <c r="H6" s="582"/>
      <c r="I6" s="582"/>
      <c r="J6" s="582"/>
      <c r="K6" s="1501"/>
      <c r="L6" s="582"/>
      <c r="M6" s="582"/>
      <c r="N6" s="582"/>
      <c r="O6" s="582"/>
      <c r="P6" s="582"/>
      <c r="Q6" s="582"/>
      <c r="R6" s="582"/>
      <c r="S6" s="582"/>
      <c r="T6" s="582"/>
      <c r="U6" s="582"/>
      <c r="V6" s="1501"/>
      <c r="W6" s="1501"/>
      <c r="X6" s="582"/>
      <c r="Y6" s="583"/>
      <c r="Z6" s="582"/>
      <c r="AA6" s="583"/>
    </row>
    <row r="7" spans="1:27" s="675" customFormat="1" ht="51" customHeight="1" x14ac:dyDescent="0.45">
      <c r="A7" s="676" t="s">
        <v>357</v>
      </c>
      <c r="B7" s="677" t="s">
        <v>358</v>
      </c>
      <c r="C7" s="584">
        <v>1980768.3239200001</v>
      </c>
      <c r="D7" s="584">
        <v>27843589.681279998</v>
      </c>
      <c r="E7" s="584">
        <v>529204.29235</v>
      </c>
      <c r="F7" s="584">
        <v>6928269.7846400002</v>
      </c>
      <c r="G7" s="584">
        <v>5417017.2879599994</v>
      </c>
      <c r="H7" s="584">
        <v>72.710999999999999</v>
      </c>
      <c r="I7" s="584">
        <v>1417698.18732</v>
      </c>
      <c r="J7" s="584">
        <v>20807149.340309996</v>
      </c>
      <c r="K7" s="1502">
        <v>1984993.5929100001</v>
      </c>
      <c r="L7" s="584">
        <v>8385867.8461799715</v>
      </c>
      <c r="M7" s="584">
        <v>356992.78038999997</v>
      </c>
      <c r="N7" s="584">
        <v>12336985.975950001</v>
      </c>
      <c r="O7" s="584">
        <v>1894570.3926300001</v>
      </c>
      <c r="P7" s="584">
        <v>180693.23121999999</v>
      </c>
      <c r="Q7" s="584">
        <v>7556944.59925</v>
      </c>
      <c r="R7" s="584">
        <v>7564.5374299999803</v>
      </c>
      <c r="S7" s="584">
        <v>0</v>
      </c>
      <c r="T7" s="584">
        <v>85685.950249999994</v>
      </c>
      <c r="U7" s="584">
        <v>1553101.34467</v>
      </c>
      <c r="V7" s="1502">
        <v>10740131.06134</v>
      </c>
      <c r="W7" s="1502">
        <v>1617311.1869400002</v>
      </c>
      <c r="X7" s="584">
        <v>1667235.95092</v>
      </c>
      <c r="Y7" s="585">
        <v>113291848.05885997</v>
      </c>
      <c r="Z7" s="584">
        <v>0</v>
      </c>
      <c r="AA7" s="585">
        <v>113291848.05885997</v>
      </c>
    </row>
    <row r="8" spans="1:27" s="678" customFormat="1" ht="51" customHeight="1" x14ac:dyDescent="0.25">
      <c r="A8" s="676" t="s">
        <v>359</v>
      </c>
      <c r="B8" s="677" t="s">
        <v>360</v>
      </c>
      <c r="C8" s="584">
        <v>0</v>
      </c>
      <c r="D8" s="584">
        <v>0</v>
      </c>
      <c r="E8" s="584">
        <v>0</v>
      </c>
      <c r="F8" s="584">
        <v>0</v>
      </c>
      <c r="G8" s="584">
        <v>0</v>
      </c>
      <c r="H8" s="584">
        <v>0</v>
      </c>
      <c r="I8" s="584">
        <v>0</v>
      </c>
      <c r="J8" s="584">
        <v>0</v>
      </c>
      <c r="K8" s="1502">
        <v>0</v>
      </c>
      <c r="L8" s="584">
        <v>0</v>
      </c>
      <c r="M8" s="584">
        <v>0</v>
      </c>
      <c r="N8" s="584">
        <v>373.37958000000003</v>
      </c>
      <c r="O8" s="584">
        <v>0</v>
      </c>
      <c r="P8" s="584">
        <v>0</v>
      </c>
      <c r="Q8" s="584">
        <v>0</v>
      </c>
      <c r="R8" s="584">
        <v>0</v>
      </c>
      <c r="S8" s="584">
        <v>0</v>
      </c>
      <c r="T8" s="584">
        <v>0</v>
      </c>
      <c r="U8" s="584">
        <v>24.96949</v>
      </c>
      <c r="V8" s="1502">
        <v>115.68810999999999</v>
      </c>
      <c r="W8" s="1502">
        <v>0</v>
      </c>
      <c r="X8" s="584">
        <v>0</v>
      </c>
      <c r="Y8" s="585">
        <v>514.03718000000003</v>
      </c>
      <c r="Z8" s="584">
        <v>2009209.78626</v>
      </c>
      <c r="AA8" s="585">
        <v>2009723.8234399999</v>
      </c>
    </row>
    <row r="9" spans="1:27" s="678" customFormat="1" ht="51" customHeight="1" x14ac:dyDescent="0.25">
      <c r="A9" s="676" t="s">
        <v>361</v>
      </c>
      <c r="B9" s="677" t="s">
        <v>362</v>
      </c>
      <c r="C9" s="584">
        <v>75345.523010000004</v>
      </c>
      <c r="D9" s="584">
        <v>4286840.3105899999</v>
      </c>
      <c r="E9" s="584">
        <v>27249.613069999999</v>
      </c>
      <c r="F9" s="584">
        <v>146647.56959999999</v>
      </c>
      <c r="G9" s="584">
        <v>325279.64736449998</v>
      </c>
      <c r="H9" s="584">
        <v>0</v>
      </c>
      <c r="I9" s="584">
        <v>150208.39017</v>
      </c>
      <c r="J9" s="584">
        <v>747710.08082000003</v>
      </c>
      <c r="K9" s="1502">
        <v>126018.72994999999</v>
      </c>
      <c r="L9" s="584">
        <v>119082.05161999998</v>
      </c>
      <c r="M9" s="584">
        <v>603.22168000000011</v>
      </c>
      <c r="N9" s="584">
        <v>650607.87808397401</v>
      </c>
      <c r="O9" s="584">
        <v>46277.817569999999</v>
      </c>
      <c r="P9" s="584">
        <v>5485.7495499999995</v>
      </c>
      <c r="Q9" s="584">
        <v>53761.563090000003</v>
      </c>
      <c r="R9" s="584">
        <v>0</v>
      </c>
      <c r="S9" s="584">
        <v>0</v>
      </c>
      <c r="T9" s="584">
        <v>40320.449630000003</v>
      </c>
      <c r="U9" s="584">
        <v>73309.742270000002</v>
      </c>
      <c r="V9" s="1502">
        <v>196398.81305000003</v>
      </c>
      <c r="W9" s="1502">
        <v>147787.87561000002</v>
      </c>
      <c r="X9" s="584">
        <v>79835.672290000002</v>
      </c>
      <c r="Y9" s="585">
        <v>7298770.6990184737</v>
      </c>
      <c r="Z9" s="584">
        <v>10395.437470000001</v>
      </c>
      <c r="AA9" s="585">
        <v>7309166.136488474</v>
      </c>
    </row>
    <row r="10" spans="1:27" s="678" customFormat="1" ht="57" customHeight="1" x14ac:dyDescent="0.25">
      <c r="A10" s="676" t="s">
        <v>363</v>
      </c>
      <c r="B10" s="677" t="s">
        <v>364</v>
      </c>
      <c r="C10" s="586">
        <v>1905422.8009100002</v>
      </c>
      <c r="D10" s="586">
        <v>23556749.370689999</v>
      </c>
      <c r="E10" s="586">
        <v>501954.67927999998</v>
      </c>
      <c r="F10" s="586">
        <v>6781622.2150400002</v>
      </c>
      <c r="G10" s="586">
        <v>5091737.6405954994</v>
      </c>
      <c r="H10" s="586">
        <v>72.710999999999999</v>
      </c>
      <c r="I10" s="586">
        <v>1267489.79715</v>
      </c>
      <c r="J10" s="586">
        <v>20059439.259489994</v>
      </c>
      <c r="K10" s="1503">
        <v>1858974.8629600001</v>
      </c>
      <c r="L10" s="586">
        <v>8266785.7945599714</v>
      </c>
      <c r="M10" s="586">
        <v>356389.55870999995</v>
      </c>
      <c r="N10" s="586">
        <v>11686751.477446027</v>
      </c>
      <c r="O10" s="586">
        <v>1848292.5750600002</v>
      </c>
      <c r="P10" s="586">
        <v>175207.48166999998</v>
      </c>
      <c r="Q10" s="586">
        <v>7503183.0361599997</v>
      </c>
      <c r="R10" s="586">
        <v>7564.5374299999803</v>
      </c>
      <c r="S10" s="586">
        <v>0</v>
      </c>
      <c r="T10" s="586">
        <v>45365.500619999992</v>
      </c>
      <c r="U10" s="586">
        <v>1479816.57189</v>
      </c>
      <c r="V10" s="1503">
        <v>10543847.9364</v>
      </c>
      <c r="W10" s="1503">
        <v>1469523.3113300002</v>
      </c>
      <c r="X10" s="586">
        <v>1587400.2786300001</v>
      </c>
      <c r="Y10" s="587">
        <v>105993591.3970215</v>
      </c>
      <c r="Z10" s="586">
        <v>1998814.34879</v>
      </c>
      <c r="AA10" s="587">
        <v>107992405.74581151</v>
      </c>
    </row>
    <row r="11" spans="1:27" s="678" customFormat="1" ht="57" customHeight="1" x14ac:dyDescent="0.25">
      <c r="A11" s="679" t="s">
        <v>353</v>
      </c>
      <c r="B11" s="674" t="s">
        <v>365</v>
      </c>
      <c r="C11" s="584"/>
      <c r="D11" s="584"/>
      <c r="E11" s="584"/>
      <c r="F11" s="584"/>
      <c r="G11" s="584"/>
      <c r="H11" s="584"/>
      <c r="I11" s="584"/>
      <c r="J11" s="584"/>
      <c r="K11" s="1502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1502"/>
      <c r="W11" s="1502"/>
      <c r="X11" s="584"/>
      <c r="Y11" s="585"/>
      <c r="Z11" s="584"/>
      <c r="AA11" s="585"/>
    </row>
    <row r="12" spans="1:27" s="678" customFormat="1" ht="53.25" customHeight="1" x14ac:dyDescent="0.25">
      <c r="A12" s="676" t="s">
        <v>366</v>
      </c>
      <c r="B12" s="677" t="s">
        <v>358</v>
      </c>
      <c r="C12" s="584">
        <v>4677451.0234500002</v>
      </c>
      <c r="D12" s="584">
        <v>125837835.248</v>
      </c>
      <c r="E12" s="584">
        <v>604967.36033000005</v>
      </c>
      <c r="F12" s="584">
        <v>28724527.10148</v>
      </c>
      <c r="G12" s="584">
        <v>27326890.386050001</v>
      </c>
      <c r="H12" s="584">
        <v>41638.93129</v>
      </c>
      <c r="I12" s="584">
        <v>786287.39534000005</v>
      </c>
      <c r="J12" s="584">
        <v>62592701.878579989</v>
      </c>
      <c r="K12" s="1502">
        <v>3984302.5498799998</v>
      </c>
      <c r="L12" s="584">
        <v>32938976.926709808</v>
      </c>
      <c r="M12" s="584">
        <v>391020.62901999999</v>
      </c>
      <c r="N12" s="584">
        <v>47257634.042240001</v>
      </c>
      <c r="O12" s="584">
        <v>12256118.341969999</v>
      </c>
      <c r="P12" s="584">
        <v>1701193.7803199999</v>
      </c>
      <c r="Q12" s="584">
        <v>22160604.867959999</v>
      </c>
      <c r="R12" s="584">
        <v>147098.28878999999</v>
      </c>
      <c r="S12" s="584">
        <v>0</v>
      </c>
      <c r="T12" s="584">
        <v>173007.31072000001</v>
      </c>
      <c r="U12" s="584">
        <v>3548914.6462099999</v>
      </c>
      <c r="V12" s="1502">
        <v>67223007.620430008</v>
      </c>
      <c r="W12" s="1502">
        <v>8146759.49835</v>
      </c>
      <c r="X12" s="584">
        <v>4073899.1609800002</v>
      </c>
      <c r="Y12" s="585">
        <v>454594836.98809981</v>
      </c>
      <c r="Z12" s="584">
        <v>0</v>
      </c>
      <c r="AA12" s="585">
        <v>454594836.98809981</v>
      </c>
    </row>
    <row r="13" spans="1:27" s="678" customFormat="1" ht="53.25" customHeight="1" x14ac:dyDescent="0.25">
      <c r="A13" s="676" t="s">
        <v>367</v>
      </c>
      <c r="B13" s="677" t="s">
        <v>360</v>
      </c>
      <c r="C13" s="584">
        <v>0</v>
      </c>
      <c r="D13" s="584">
        <v>0</v>
      </c>
      <c r="E13" s="584">
        <v>0</v>
      </c>
      <c r="F13" s="584">
        <v>0</v>
      </c>
      <c r="G13" s="584">
        <v>0</v>
      </c>
      <c r="H13" s="584">
        <v>0</v>
      </c>
      <c r="I13" s="584">
        <v>0</v>
      </c>
      <c r="J13" s="584">
        <v>6370.5930499999995</v>
      </c>
      <c r="K13" s="1502">
        <v>0</v>
      </c>
      <c r="L13" s="584">
        <v>0</v>
      </c>
      <c r="M13" s="584">
        <v>0</v>
      </c>
      <c r="N13" s="584">
        <v>782.34229000000005</v>
      </c>
      <c r="O13" s="584">
        <v>0</v>
      </c>
      <c r="P13" s="584">
        <v>0</v>
      </c>
      <c r="Q13" s="584">
        <v>0</v>
      </c>
      <c r="R13" s="584">
        <v>0</v>
      </c>
      <c r="S13" s="584">
        <v>0</v>
      </c>
      <c r="T13" s="584">
        <v>0</v>
      </c>
      <c r="U13" s="584">
        <v>459.13471000000004</v>
      </c>
      <c r="V13" s="1502">
        <v>2117.4376200000002</v>
      </c>
      <c r="W13" s="1502">
        <v>0</v>
      </c>
      <c r="X13" s="584">
        <v>0</v>
      </c>
      <c r="Y13" s="585">
        <v>9729.5076700000009</v>
      </c>
      <c r="Z13" s="584">
        <v>1446071.5026700001</v>
      </c>
      <c r="AA13" s="585">
        <v>1455801.01034</v>
      </c>
    </row>
    <row r="14" spans="1:27" s="678" customFormat="1" ht="53.25" customHeight="1" x14ac:dyDescent="0.25">
      <c r="A14" s="676" t="s">
        <v>368</v>
      </c>
      <c r="B14" s="677" t="s">
        <v>362</v>
      </c>
      <c r="C14" s="584">
        <v>170949.35793999999</v>
      </c>
      <c r="D14" s="584">
        <v>10995749.278879998</v>
      </c>
      <c r="E14" s="584">
        <v>2620.6209100000001</v>
      </c>
      <c r="F14" s="584">
        <v>976308.94042999996</v>
      </c>
      <c r="G14" s="584">
        <v>468721.24662000005</v>
      </c>
      <c r="H14" s="584">
        <v>0</v>
      </c>
      <c r="I14" s="584">
        <v>122838.56659999999</v>
      </c>
      <c r="J14" s="584">
        <v>1123007.0252800002</v>
      </c>
      <c r="K14" s="1502">
        <v>1254672.3396600001</v>
      </c>
      <c r="L14" s="584">
        <v>235789.31671999997</v>
      </c>
      <c r="M14" s="584">
        <v>11179.39926</v>
      </c>
      <c r="N14" s="584">
        <v>2601083.7853660304</v>
      </c>
      <c r="O14" s="584">
        <v>127320.19274</v>
      </c>
      <c r="P14" s="584">
        <v>19495.873480000002</v>
      </c>
      <c r="Q14" s="584">
        <v>193294.66217</v>
      </c>
      <c r="R14" s="584">
        <v>0</v>
      </c>
      <c r="S14" s="584">
        <v>0</v>
      </c>
      <c r="T14" s="584">
        <v>45247.829750000004</v>
      </c>
      <c r="U14" s="584">
        <v>228114.06291000001</v>
      </c>
      <c r="V14" s="1502">
        <v>276456.65425999998</v>
      </c>
      <c r="W14" s="1502">
        <v>536167.78533999994</v>
      </c>
      <c r="X14" s="584">
        <v>0</v>
      </c>
      <c r="Y14" s="585">
        <v>19389016.938316029</v>
      </c>
      <c r="Z14" s="584">
        <v>18827.045739999998</v>
      </c>
      <c r="AA14" s="585">
        <v>19407843.984056029</v>
      </c>
    </row>
    <row r="15" spans="1:27" s="678" customFormat="1" ht="57" customHeight="1" x14ac:dyDescent="0.25">
      <c r="A15" s="676" t="s">
        <v>369</v>
      </c>
      <c r="B15" s="677" t="s">
        <v>364</v>
      </c>
      <c r="C15" s="586">
        <v>4506501.6655100007</v>
      </c>
      <c r="D15" s="586">
        <v>114842085.96912</v>
      </c>
      <c r="E15" s="586">
        <v>602346.73942</v>
      </c>
      <c r="F15" s="586">
        <v>27748218.161049999</v>
      </c>
      <c r="G15" s="586">
        <v>26858169.139430001</v>
      </c>
      <c r="H15" s="586">
        <v>41638.93129</v>
      </c>
      <c r="I15" s="586">
        <v>663448.82874000003</v>
      </c>
      <c r="J15" s="586">
        <v>61476065.446349993</v>
      </c>
      <c r="K15" s="1503">
        <v>2729630.2102199998</v>
      </c>
      <c r="L15" s="586">
        <v>32703187.609989807</v>
      </c>
      <c r="M15" s="586">
        <v>379841.22976000002</v>
      </c>
      <c r="N15" s="586">
        <v>44657332.599163972</v>
      </c>
      <c r="O15" s="586">
        <v>12128798.149229998</v>
      </c>
      <c r="P15" s="586">
        <v>1681697.9068399998</v>
      </c>
      <c r="Q15" s="586">
        <v>21967310.205789998</v>
      </c>
      <c r="R15" s="586">
        <v>147098.28878999999</v>
      </c>
      <c r="S15" s="586">
        <v>0</v>
      </c>
      <c r="T15" s="586">
        <v>127759.48097</v>
      </c>
      <c r="U15" s="586">
        <v>3321259.71801</v>
      </c>
      <c r="V15" s="1503">
        <v>66948668.403790005</v>
      </c>
      <c r="W15" s="1503">
        <v>7610591.7130100001</v>
      </c>
      <c r="X15" s="586">
        <v>4073899.1609800002</v>
      </c>
      <c r="Y15" s="587">
        <v>435215549.55745375</v>
      </c>
      <c r="Z15" s="586">
        <v>1427244.4569300001</v>
      </c>
      <c r="AA15" s="587">
        <v>436642794.01438373</v>
      </c>
    </row>
    <row r="16" spans="1:27" s="678" customFormat="1" ht="57" customHeight="1" x14ac:dyDescent="0.25">
      <c r="A16" s="679" t="s">
        <v>354</v>
      </c>
      <c r="B16" s="674" t="s">
        <v>370</v>
      </c>
      <c r="C16" s="584"/>
      <c r="D16" s="584"/>
      <c r="E16" s="584"/>
      <c r="F16" s="584"/>
      <c r="G16" s="584"/>
      <c r="H16" s="584"/>
      <c r="I16" s="584"/>
      <c r="J16" s="584"/>
      <c r="K16" s="1502"/>
      <c r="L16" s="584"/>
      <c r="M16" s="584"/>
      <c r="N16" s="584"/>
      <c r="O16" s="584"/>
      <c r="P16" s="584"/>
      <c r="Q16" s="584"/>
      <c r="R16" s="584"/>
      <c r="S16" s="584"/>
      <c r="T16" s="584"/>
      <c r="U16" s="584"/>
      <c r="V16" s="1502"/>
      <c r="W16" s="1502"/>
      <c r="X16" s="584"/>
      <c r="Y16" s="585"/>
      <c r="Z16" s="584"/>
      <c r="AA16" s="585"/>
    </row>
    <row r="17" spans="1:27" s="678" customFormat="1" ht="53.25" customHeight="1" x14ac:dyDescent="0.25">
      <c r="A17" s="676" t="s">
        <v>371</v>
      </c>
      <c r="B17" s="677" t="s">
        <v>358</v>
      </c>
      <c r="C17" s="584">
        <v>1408627.2120000001</v>
      </c>
      <c r="D17" s="584">
        <v>4364127.4620600007</v>
      </c>
      <c r="E17" s="584">
        <v>1317856.4029999999</v>
      </c>
      <c r="F17" s="584">
        <v>554524.4725700001</v>
      </c>
      <c r="G17" s="584">
        <v>1523369.6769999999</v>
      </c>
      <c r="H17" s="584">
        <v>0</v>
      </c>
      <c r="I17" s="584">
        <v>5486780.3210000005</v>
      </c>
      <c r="J17" s="584">
        <v>6680940.6500899997</v>
      </c>
      <c r="K17" s="1502">
        <v>3770473.5799899995</v>
      </c>
      <c r="L17" s="584">
        <v>3413553.4571899897</v>
      </c>
      <c r="M17" s="584">
        <v>13493</v>
      </c>
      <c r="N17" s="584">
        <v>11383489.240430001</v>
      </c>
      <c r="O17" s="584">
        <v>609735.42733000009</v>
      </c>
      <c r="P17" s="584">
        <v>131544.58535000001</v>
      </c>
      <c r="Q17" s="584">
        <v>4974258.5858399998</v>
      </c>
      <c r="R17" s="584">
        <v>427611.34538999997</v>
      </c>
      <c r="S17" s="584">
        <v>0</v>
      </c>
      <c r="T17" s="584">
        <v>866248.37699999986</v>
      </c>
      <c r="U17" s="584">
        <v>4274328.5195000004</v>
      </c>
      <c r="V17" s="1502">
        <v>12394260.84633</v>
      </c>
      <c r="W17" s="1502">
        <v>1629924.0530000001</v>
      </c>
      <c r="X17" s="584">
        <v>91494.724000000002</v>
      </c>
      <c r="Y17" s="585">
        <v>65316641.939069994</v>
      </c>
      <c r="Z17" s="584">
        <v>0</v>
      </c>
      <c r="AA17" s="585">
        <v>65316641.939069994</v>
      </c>
    </row>
    <row r="18" spans="1:27" s="678" customFormat="1" ht="53.25" customHeight="1" x14ac:dyDescent="0.25">
      <c r="A18" s="676" t="s">
        <v>372</v>
      </c>
      <c r="B18" s="677" t="s">
        <v>360</v>
      </c>
      <c r="C18" s="584">
        <v>0</v>
      </c>
      <c r="D18" s="584">
        <v>0</v>
      </c>
      <c r="E18" s="584">
        <v>0</v>
      </c>
      <c r="F18" s="584">
        <v>0</v>
      </c>
      <c r="G18" s="584">
        <v>0</v>
      </c>
      <c r="H18" s="584">
        <v>0</v>
      </c>
      <c r="I18" s="584">
        <v>0</v>
      </c>
      <c r="J18" s="584">
        <v>0</v>
      </c>
      <c r="K18" s="1502">
        <v>0</v>
      </c>
      <c r="L18" s="584">
        <v>0</v>
      </c>
      <c r="M18" s="584">
        <v>0</v>
      </c>
      <c r="N18" s="584">
        <v>0</v>
      </c>
      <c r="O18" s="584">
        <v>0</v>
      </c>
      <c r="P18" s="584">
        <v>0</v>
      </c>
      <c r="Q18" s="584">
        <v>0</v>
      </c>
      <c r="R18" s="584">
        <v>0</v>
      </c>
      <c r="S18" s="584">
        <v>0</v>
      </c>
      <c r="T18" s="584">
        <v>0</v>
      </c>
      <c r="U18" s="584">
        <v>0</v>
      </c>
      <c r="V18" s="1502">
        <v>0</v>
      </c>
      <c r="W18" s="1502">
        <v>0</v>
      </c>
      <c r="X18" s="584">
        <v>0</v>
      </c>
      <c r="Y18" s="585">
        <v>0</v>
      </c>
      <c r="Z18" s="584">
        <v>0</v>
      </c>
      <c r="AA18" s="585">
        <v>0</v>
      </c>
    </row>
    <row r="19" spans="1:27" s="678" customFormat="1" ht="53.25" customHeight="1" x14ac:dyDescent="0.25">
      <c r="A19" s="676" t="s">
        <v>373</v>
      </c>
      <c r="B19" s="677" t="s">
        <v>362</v>
      </c>
      <c r="C19" s="584">
        <v>0</v>
      </c>
      <c r="D19" s="584">
        <v>0</v>
      </c>
      <c r="E19" s="584">
        <v>0</v>
      </c>
      <c r="F19" s="584">
        <v>26503.811389999999</v>
      </c>
      <c r="G19" s="584">
        <v>80404.208066000007</v>
      </c>
      <c r="H19" s="584">
        <v>0</v>
      </c>
      <c r="I19" s="584">
        <v>507211.21220999997</v>
      </c>
      <c r="J19" s="584">
        <v>12998.865529999999</v>
      </c>
      <c r="K19" s="1502">
        <v>168206.35810999997</v>
      </c>
      <c r="L19" s="584">
        <v>66273.411460000003</v>
      </c>
      <c r="M19" s="584">
        <v>0</v>
      </c>
      <c r="N19" s="584">
        <v>13132.3403</v>
      </c>
      <c r="O19" s="584">
        <v>0</v>
      </c>
      <c r="P19" s="584">
        <v>203.49057999999999</v>
      </c>
      <c r="Q19" s="584">
        <v>176436.81768000001</v>
      </c>
      <c r="R19" s="584">
        <v>25311.15539</v>
      </c>
      <c r="S19" s="584">
        <v>0</v>
      </c>
      <c r="T19" s="584">
        <v>13884.960800000001</v>
      </c>
      <c r="U19" s="584">
        <v>94908.109450000004</v>
      </c>
      <c r="V19" s="1502">
        <v>101638.76834000001</v>
      </c>
      <c r="W19" s="1502">
        <v>8019.7449999999999</v>
      </c>
      <c r="X19" s="584">
        <v>414.72391999999996</v>
      </c>
      <c r="Y19" s="585">
        <v>1295547.978226</v>
      </c>
      <c r="Z19" s="584">
        <v>0</v>
      </c>
      <c r="AA19" s="585">
        <v>1295547.978226</v>
      </c>
    </row>
    <row r="20" spans="1:27" s="678" customFormat="1" ht="57" customHeight="1" x14ac:dyDescent="0.25">
      <c r="A20" s="676" t="s">
        <v>374</v>
      </c>
      <c r="B20" s="677" t="s">
        <v>364</v>
      </c>
      <c r="C20" s="586">
        <v>1408627.2120000001</v>
      </c>
      <c r="D20" s="586">
        <v>4364127.4620600007</v>
      </c>
      <c r="E20" s="586">
        <v>1317856.4029999999</v>
      </c>
      <c r="F20" s="586">
        <v>528020.66118000005</v>
      </c>
      <c r="G20" s="586">
        <v>1442965.468934</v>
      </c>
      <c r="H20" s="586">
        <v>0</v>
      </c>
      <c r="I20" s="586">
        <v>4979569.1087900009</v>
      </c>
      <c r="J20" s="586">
        <v>6667941.7845599996</v>
      </c>
      <c r="K20" s="1503">
        <v>3602267.2218799996</v>
      </c>
      <c r="L20" s="586">
        <v>3347280.0457299897</v>
      </c>
      <c r="M20" s="586">
        <v>13493</v>
      </c>
      <c r="N20" s="586">
        <v>11370356.900130002</v>
      </c>
      <c r="O20" s="586">
        <v>609735.42733000009</v>
      </c>
      <c r="P20" s="586">
        <v>131341.09477</v>
      </c>
      <c r="Q20" s="586">
        <v>4797821.7681599995</v>
      </c>
      <c r="R20" s="586">
        <v>402300.18999999994</v>
      </c>
      <c r="S20" s="586">
        <v>0</v>
      </c>
      <c r="T20" s="586">
        <v>852363.41619999986</v>
      </c>
      <c r="U20" s="586">
        <v>4179420.4100500005</v>
      </c>
      <c r="V20" s="1503">
        <v>12292622.077989999</v>
      </c>
      <c r="W20" s="1503">
        <v>1621904.308</v>
      </c>
      <c r="X20" s="586">
        <v>91080.000079999998</v>
      </c>
      <c r="Y20" s="587">
        <v>64021093.960843988</v>
      </c>
      <c r="Z20" s="586">
        <v>0</v>
      </c>
      <c r="AA20" s="587">
        <v>64021093.960843988</v>
      </c>
    </row>
    <row r="21" spans="1:27" s="678" customFormat="1" ht="57" customHeight="1" x14ac:dyDescent="0.25">
      <c r="A21" s="679" t="s">
        <v>693</v>
      </c>
      <c r="B21" s="674" t="s">
        <v>376</v>
      </c>
      <c r="C21" s="584"/>
      <c r="D21" s="584"/>
      <c r="E21" s="584"/>
      <c r="F21" s="584"/>
      <c r="G21" s="584"/>
      <c r="H21" s="584"/>
      <c r="I21" s="584"/>
      <c r="J21" s="584"/>
      <c r="K21" s="1502"/>
      <c r="L21" s="584"/>
      <c r="M21" s="584"/>
      <c r="N21" s="584"/>
      <c r="O21" s="584"/>
      <c r="P21" s="584"/>
      <c r="Q21" s="584"/>
      <c r="R21" s="584"/>
      <c r="S21" s="584"/>
      <c r="T21" s="584"/>
      <c r="U21" s="584"/>
      <c r="V21" s="1502"/>
      <c r="W21" s="1502"/>
      <c r="X21" s="584"/>
      <c r="Y21" s="585"/>
      <c r="Z21" s="584"/>
      <c r="AA21" s="585"/>
    </row>
    <row r="22" spans="1:27" s="678" customFormat="1" ht="53.25" customHeight="1" x14ac:dyDescent="0.25">
      <c r="A22" s="676" t="s">
        <v>377</v>
      </c>
      <c r="B22" s="677" t="s">
        <v>358</v>
      </c>
      <c r="C22" s="584">
        <v>8066846.5593700008</v>
      </c>
      <c r="D22" s="584">
        <v>158045552.39133999</v>
      </c>
      <c r="E22" s="584">
        <v>2452028.0556800002</v>
      </c>
      <c r="F22" s="584">
        <v>36207321.358690001</v>
      </c>
      <c r="G22" s="584">
        <v>34267277.351010002</v>
      </c>
      <c r="H22" s="584">
        <v>41711.642290000003</v>
      </c>
      <c r="I22" s="584">
        <v>7690765.9036600003</v>
      </c>
      <c r="J22" s="584">
        <v>90080791.868979976</v>
      </c>
      <c r="K22" s="1502">
        <v>9739769.7227800004</v>
      </c>
      <c r="L22" s="584">
        <v>44738398.23007977</v>
      </c>
      <c r="M22" s="584">
        <v>761506.40940999996</v>
      </c>
      <c r="N22" s="584">
        <v>70978109.258620009</v>
      </c>
      <c r="O22" s="584">
        <v>14760424.161929999</v>
      </c>
      <c r="P22" s="584">
        <v>2013431.5968899999</v>
      </c>
      <c r="Q22" s="584">
        <v>34691808.053049996</v>
      </c>
      <c r="R22" s="584">
        <v>582274.17160999996</v>
      </c>
      <c r="S22" s="584">
        <v>0</v>
      </c>
      <c r="T22" s="584">
        <v>1124941.6379699998</v>
      </c>
      <c r="U22" s="584">
        <v>9376344.5103799999</v>
      </c>
      <c r="V22" s="1502">
        <v>90357399.528100014</v>
      </c>
      <c r="W22" s="1502">
        <v>11393994.738289999</v>
      </c>
      <c r="X22" s="584">
        <v>5832629.8359000003</v>
      </c>
      <c r="Y22" s="585">
        <v>633203326.98602962</v>
      </c>
      <c r="Z22" s="584">
        <v>0</v>
      </c>
      <c r="AA22" s="585">
        <v>633203326.98602962</v>
      </c>
    </row>
    <row r="23" spans="1:27" s="678" customFormat="1" ht="53.25" customHeight="1" x14ac:dyDescent="0.25">
      <c r="A23" s="676" t="s">
        <v>378</v>
      </c>
      <c r="B23" s="677" t="s">
        <v>360</v>
      </c>
      <c r="C23" s="584">
        <v>0</v>
      </c>
      <c r="D23" s="584">
        <v>0</v>
      </c>
      <c r="E23" s="584">
        <v>0</v>
      </c>
      <c r="F23" s="584">
        <v>0</v>
      </c>
      <c r="G23" s="584">
        <v>0</v>
      </c>
      <c r="H23" s="584">
        <v>0</v>
      </c>
      <c r="I23" s="584">
        <v>0</v>
      </c>
      <c r="J23" s="584">
        <v>6370.5930499999995</v>
      </c>
      <c r="K23" s="1502">
        <v>0</v>
      </c>
      <c r="L23" s="584">
        <v>0</v>
      </c>
      <c r="M23" s="584">
        <v>0</v>
      </c>
      <c r="N23" s="584">
        <v>1155.7218700000001</v>
      </c>
      <c r="O23" s="584">
        <v>0</v>
      </c>
      <c r="P23" s="584">
        <v>0</v>
      </c>
      <c r="Q23" s="584">
        <v>0</v>
      </c>
      <c r="R23" s="584">
        <v>0</v>
      </c>
      <c r="S23" s="584">
        <v>0</v>
      </c>
      <c r="T23" s="584">
        <v>0</v>
      </c>
      <c r="U23" s="584">
        <v>484.10420000000005</v>
      </c>
      <c r="V23" s="1502">
        <v>2233.1257300000002</v>
      </c>
      <c r="W23" s="1502">
        <v>0</v>
      </c>
      <c r="X23" s="584">
        <v>0</v>
      </c>
      <c r="Y23" s="585">
        <v>10243.54485</v>
      </c>
      <c r="Z23" s="584">
        <v>3455281.2889299998</v>
      </c>
      <c r="AA23" s="585">
        <v>3465524.83378</v>
      </c>
    </row>
    <row r="24" spans="1:27" s="675" customFormat="1" ht="53.25" customHeight="1" x14ac:dyDescent="0.45">
      <c r="A24" s="676" t="s">
        <v>379</v>
      </c>
      <c r="B24" s="677" t="s">
        <v>362</v>
      </c>
      <c r="C24" s="584">
        <v>246294.88094999999</v>
      </c>
      <c r="D24" s="584">
        <v>15282589.589469999</v>
      </c>
      <c r="E24" s="584">
        <v>29870.233980000001</v>
      </c>
      <c r="F24" s="584">
        <v>1149460.3214199999</v>
      </c>
      <c r="G24" s="584">
        <v>874405.10205050011</v>
      </c>
      <c r="H24" s="584">
        <v>0</v>
      </c>
      <c r="I24" s="584">
        <v>780258.16897999996</v>
      </c>
      <c r="J24" s="584">
        <v>1883715.9716300003</v>
      </c>
      <c r="K24" s="1502">
        <v>1548897.42772</v>
      </c>
      <c r="L24" s="584">
        <v>421144.7797999999</v>
      </c>
      <c r="M24" s="584">
        <v>11782.620940000001</v>
      </c>
      <c r="N24" s="584">
        <v>3264824.0037500043</v>
      </c>
      <c r="O24" s="584">
        <v>173598.01030999998</v>
      </c>
      <c r="P24" s="584">
        <v>25185.113610000004</v>
      </c>
      <c r="Q24" s="584">
        <v>423493.04294000001</v>
      </c>
      <c r="R24" s="584">
        <v>25311.15539</v>
      </c>
      <c r="S24" s="584">
        <v>0</v>
      </c>
      <c r="T24" s="584">
        <v>99453.240180000008</v>
      </c>
      <c r="U24" s="584">
        <v>396331.91463000001</v>
      </c>
      <c r="V24" s="1502">
        <v>574494.23564999993</v>
      </c>
      <c r="W24" s="1502">
        <v>691975.40594999993</v>
      </c>
      <c r="X24" s="584">
        <v>80250.396210000006</v>
      </c>
      <c r="Y24" s="585">
        <v>27983335.615560502</v>
      </c>
      <c r="Z24" s="584">
        <v>29222.483209999999</v>
      </c>
      <c r="AA24" s="585">
        <v>28012558.098770503</v>
      </c>
    </row>
    <row r="25" spans="1:27" s="675" customFormat="1" ht="57" customHeight="1" x14ac:dyDescent="0.45">
      <c r="A25" s="680" t="s">
        <v>380</v>
      </c>
      <c r="B25" s="681" t="s">
        <v>364</v>
      </c>
      <c r="C25" s="586">
        <v>7820551.6784200007</v>
      </c>
      <c r="D25" s="586">
        <v>142762962.80186999</v>
      </c>
      <c r="E25" s="586">
        <v>2422157.8217000002</v>
      </c>
      <c r="F25" s="586">
        <v>35057861.037270002</v>
      </c>
      <c r="G25" s="586">
        <v>33392872.2489595</v>
      </c>
      <c r="H25" s="586">
        <v>41711.642290000003</v>
      </c>
      <c r="I25" s="586">
        <v>6910507.7346800007</v>
      </c>
      <c r="J25" s="586">
        <v>88203446.490399972</v>
      </c>
      <c r="K25" s="1503">
        <v>8190872.2950600004</v>
      </c>
      <c r="L25" s="586">
        <v>44317253.450279772</v>
      </c>
      <c r="M25" s="586">
        <v>749723.78846999991</v>
      </c>
      <c r="N25" s="586">
        <v>67714440.976740003</v>
      </c>
      <c r="O25" s="586">
        <v>14586826.151619999</v>
      </c>
      <c r="P25" s="586">
        <v>1988246.4832799998</v>
      </c>
      <c r="Q25" s="586">
        <v>34268315.010109998</v>
      </c>
      <c r="R25" s="586">
        <v>556963.01621999999</v>
      </c>
      <c r="S25" s="586">
        <v>0</v>
      </c>
      <c r="T25" s="586">
        <v>1025488.3977899998</v>
      </c>
      <c r="U25" s="586">
        <v>8980496.6999500003</v>
      </c>
      <c r="V25" s="1503">
        <v>89785138.418180004</v>
      </c>
      <c r="W25" s="1503">
        <v>10702019.332339998</v>
      </c>
      <c r="X25" s="586">
        <v>5752379.4396900004</v>
      </c>
      <c r="Y25" s="587">
        <v>605230234.9153192</v>
      </c>
      <c r="Z25" s="586">
        <v>3426058.8057199996</v>
      </c>
      <c r="AA25" s="587">
        <v>608656293.72103918</v>
      </c>
    </row>
  </sheetData>
  <mergeCells count="8">
    <mergeCell ref="A1:E1"/>
    <mergeCell ref="A2:E2"/>
    <mergeCell ref="Y3:AA3"/>
    <mergeCell ref="C4:X4"/>
    <mergeCell ref="Y4:Y5"/>
    <mergeCell ref="Z4:Z5"/>
    <mergeCell ref="AA4:AA5"/>
    <mergeCell ref="A4:A5"/>
  </mergeCells>
  <printOptions horizontalCentered="1"/>
  <pageMargins left="0.17" right="0.17" top="0.75" bottom="0.75" header="0.3" footer="0.3"/>
  <pageSetup paperSize="9" scale="29" fitToHeight="0" orientation="landscape" horizontalDpi="200" verticalDpi="200" r:id="rId1"/>
  <headerFooter alignWithMargins="0">
    <oddFooter>&amp;C&amp;16 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79998168889431442"/>
    <pageSetUpPr fitToPage="1"/>
  </sheetPr>
  <dimension ref="A1:AC25"/>
  <sheetViews>
    <sheetView view="pageBreakPreview" zoomScale="55" zoomScaleNormal="70" zoomScaleSheetLayoutView="55" workbookViewId="0">
      <pane xSplit="2" ySplit="5" topLeftCell="P6" activePane="bottomRight" state="frozen"/>
      <selection activeCell="C45" sqref="C45"/>
      <selection pane="topRight" activeCell="C45" sqref="C45"/>
      <selection pane="bottomLeft" activeCell="C45" sqref="C45"/>
      <selection pane="bottomRight" activeCell="A3" sqref="A3"/>
    </sheetView>
  </sheetViews>
  <sheetFormatPr defaultColWidth="9" defaultRowHeight="21" x14ac:dyDescent="0.4"/>
  <cols>
    <col min="1" max="1" width="63.09765625" style="71" customWidth="1"/>
    <col min="2" max="2" width="32.8984375" style="71" hidden="1" customWidth="1"/>
    <col min="3" max="3" width="17.8984375" style="71" bestFit="1" customWidth="1"/>
    <col min="4" max="4" width="19.59765625" style="71" bestFit="1" customWidth="1"/>
    <col min="5" max="5" width="16" style="71" bestFit="1" customWidth="1"/>
    <col min="6" max="7" width="17.19921875" style="71" bestFit="1" customWidth="1"/>
    <col min="8" max="8" width="10.19921875" style="71" bestFit="1" customWidth="1"/>
    <col min="9" max="9" width="16" style="71" bestFit="1" customWidth="1"/>
    <col min="10" max="10" width="17.19921875" style="71" bestFit="1" customWidth="1"/>
    <col min="11" max="11" width="16" style="71" bestFit="1" customWidth="1"/>
    <col min="12" max="12" width="17.19921875" style="71" bestFit="1" customWidth="1"/>
    <col min="13" max="13" width="14.19921875" style="71" bestFit="1" customWidth="1"/>
    <col min="14" max="15" width="17.19921875" style="71" bestFit="1" customWidth="1"/>
    <col min="16" max="16" width="16" style="71" bestFit="1" customWidth="1"/>
    <col min="17" max="17" width="17.19921875" style="71" bestFit="1" customWidth="1"/>
    <col min="18" max="18" width="14.19921875" style="71" bestFit="1" customWidth="1"/>
    <col min="19" max="19" width="17.19921875" style="71" hidden="1" customWidth="1"/>
    <col min="20" max="20" width="14.19921875" style="71" bestFit="1" customWidth="1"/>
    <col min="21" max="21" width="16" style="71" bestFit="1" customWidth="1"/>
    <col min="22" max="22" width="19" style="71" bestFit="1" customWidth="1"/>
    <col min="23" max="24" width="16" style="71" bestFit="1" customWidth="1"/>
    <col min="25" max="25" width="18.69921875" style="71" bestFit="1" customWidth="1"/>
    <col min="26" max="26" width="16" style="71" bestFit="1" customWidth="1"/>
    <col min="27" max="27" width="18.69921875" style="71" bestFit="1" customWidth="1"/>
    <col min="28" max="28" width="10.19921875" style="71" bestFit="1" customWidth="1"/>
    <col min="29" max="29" width="11.19921875" style="71" customWidth="1"/>
    <col min="30" max="16384" width="9" style="71"/>
  </cols>
  <sheetData>
    <row r="1" spans="1:29" s="581" customFormat="1" ht="28.8" x14ac:dyDescent="0.55000000000000004">
      <c r="A1" s="1675" t="s">
        <v>914</v>
      </c>
      <c r="B1" s="1675"/>
      <c r="C1" s="1675"/>
      <c r="D1" s="1675"/>
      <c r="E1" s="1675"/>
      <c r="F1" s="1675"/>
      <c r="G1" s="1675"/>
      <c r="H1" s="1675"/>
    </row>
    <row r="2" spans="1:29" s="581" customFormat="1" ht="28.8" x14ac:dyDescent="0.55000000000000004">
      <c r="A2" s="1675" t="s">
        <v>993</v>
      </c>
      <c r="B2" s="1675"/>
      <c r="C2" s="1675"/>
      <c r="D2" s="1675"/>
      <c r="E2" s="1675"/>
      <c r="F2" s="1675"/>
      <c r="G2" s="1675"/>
      <c r="H2" s="1675"/>
    </row>
    <row r="3" spans="1:29" x14ac:dyDescent="0.4">
      <c r="A3" s="639"/>
      <c r="B3" s="639"/>
      <c r="Y3" s="1676" t="s">
        <v>439</v>
      </c>
      <c r="Z3" s="1676"/>
      <c r="AA3" s="1676"/>
    </row>
    <row r="4" spans="1:29" x14ac:dyDescent="0.4">
      <c r="A4" s="1691" t="s">
        <v>0</v>
      </c>
      <c r="B4" s="640" t="s">
        <v>186</v>
      </c>
      <c r="C4" s="1685" t="s">
        <v>351</v>
      </c>
      <c r="D4" s="1685"/>
      <c r="E4" s="1685"/>
      <c r="F4" s="1685"/>
      <c r="G4" s="1685"/>
      <c r="H4" s="1685"/>
      <c r="I4" s="1685"/>
      <c r="J4" s="1685"/>
      <c r="K4" s="1685"/>
      <c r="L4" s="1685"/>
      <c r="M4" s="1685"/>
      <c r="N4" s="1685"/>
      <c r="O4" s="1685"/>
      <c r="P4" s="1685"/>
      <c r="Q4" s="1685"/>
      <c r="R4" s="1685"/>
      <c r="S4" s="1685"/>
      <c r="T4" s="1685"/>
      <c r="U4" s="1685"/>
      <c r="V4" s="1685"/>
      <c r="W4" s="1685"/>
      <c r="X4" s="1685"/>
      <c r="Y4" s="1686" t="s">
        <v>250</v>
      </c>
      <c r="Z4" s="1688" t="s">
        <v>355</v>
      </c>
      <c r="AA4" s="1686" t="s">
        <v>381</v>
      </c>
    </row>
    <row r="5" spans="1:29" x14ac:dyDescent="0.4">
      <c r="A5" s="1692"/>
      <c r="B5" s="1372"/>
      <c r="C5" s="141" t="s">
        <v>636</v>
      </c>
      <c r="D5" s="141" t="s">
        <v>159</v>
      </c>
      <c r="E5" s="141" t="s">
        <v>692</v>
      </c>
      <c r="F5" s="141" t="s">
        <v>160</v>
      </c>
      <c r="G5" s="141" t="s">
        <v>161</v>
      </c>
      <c r="H5" s="141" t="s">
        <v>162</v>
      </c>
      <c r="I5" s="141" t="s">
        <v>163</v>
      </c>
      <c r="J5" s="141" t="s">
        <v>164</v>
      </c>
      <c r="K5" s="141" t="s">
        <v>165</v>
      </c>
      <c r="L5" s="141" t="s">
        <v>166</v>
      </c>
      <c r="M5" s="141" t="s">
        <v>690</v>
      </c>
      <c r="N5" s="141" t="s">
        <v>167</v>
      </c>
      <c r="O5" s="141" t="s">
        <v>168</v>
      </c>
      <c r="P5" s="588" t="s">
        <v>169</v>
      </c>
      <c r="Q5" s="141" t="s">
        <v>170</v>
      </c>
      <c r="R5" s="141" t="s">
        <v>171</v>
      </c>
      <c r="S5" s="141" t="s">
        <v>172</v>
      </c>
      <c r="T5" s="141" t="s">
        <v>701</v>
      </c>
      <c r="U5" s="141" t="s">
        <v>894</v>
      </c>
      <c r="V5" s="141" t="s">
        <v>173</v>
      </c>
      <c r="W5" s="141" t="s">
        <v>174</v>
      </c>
      <c r="X5" s="141" t="s">
        <v>691</v>
      </c>
      <c r="Y5" s="1687"/>
      <c r="Z5" s="1689"/>
      <c r="AA5" s="1690"/>
    </row>
    <row r="6" spans="1:29" s="684" customFormat="1" ht="58.5" customHeight="1" x14ac:dyDescent="0.4">
      <c r="A6" s="682" t="s">
        <v>352</v>
      </c>
      <c r="B6" s="683" t="s">
        <v>356</v>
      </c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505"/>
      <c r="X6" s="505"/>
      <c r="Y6" s="589"/>
      <c r="Z6" s="505"/>
      <c r="AA6" s="589"/>
    </row>
    <row r="7" spans="1:29" s="684" customFormat="1" ht="51" customHeight="1" x14ac:dyDescent="0.4">
      <c r="A7" s="203" t="s">
        <v>357</v>
      </c>
      <c r="B7" s="502" t="s">
        <v>358</v>
      </c>
      <c r="C7" s="196">
        <v>1335897.2770200002</v>
      </c>
      <c r="D7" s="196">
        <v>17028595.84491</v>
      </c>
      <c r="E7" s="196">
        <v>476987.45650999999</v>
      </c>
      <c r="F7" s="196">
        <v>4760269.5818300005</v>
      </c>
      <c r="G7" s="196">
        <v>4605777.2125799991</v>
      </c>
      <c r="H7" s="196">
        <v>72.710999999999999</v>
      </c>
      <c r="I7" s="196">
        <v>1330823.74386</v>
      </c>
      <c r="J7" s="196">
        <v>18908877.639159996</v>
      </c>
      <c r="K7" s="196">
        <v>1554299.45563</v>
      </c>
      <c r="L7" s="196">
        <v>7204951.8948299689</v>
      </c>
      <c r="M7" s="196">
        <v>334429.88990000001</v>
      </c>
      <c r="N7" s="196">
        <v>10280597.60891</v>
      </c>
      <c r="O7" s="196">
        <v>1626512.5557500001</v>
      </c>
      <c r="P7" s="196">
        <v>163856.42045999999</v>
      </c>
      <c r="Q7" s="196">
        <v>6586042.9863099987</v>
      </c>
      <c r="R7" s="196">
        <v>7564.5374299999794</v>
      </c>
      <c r="S7" s="196">
        <v>0</v>
      </c>
      <c r="T7" s="196">
        <v>57175.55199</v>
      </c>
      <c r="U7" s="196">
        <v>1325040.5684099998</v>
      </c>
      <c r="V7" s="196">
        <v>8495315.3747199997</v>
      </c>
      <c r="W7" s="196">
        <v>1029670.345</v>
      </c>
      <c r="X7" s="196">
        <v>1508908.2465299999</v>
      </c>
      <c r="Y7" s="590">
        <v>88621666.902739942</v>
      </c>
      <c r="Z7" s="196">
        <v>0</v>
      </c>
      <c r="AA7" s="590">
        <v>88621666.902739942</v>
      </c>
    </row>
    <row r="8" spans="1:29" s="464" customFormat="1" ht="51" customHeight="1" x14ac:dyDescent="0.4">
      <c r="A8" s="203" t="s">
        <v>359</v>
      </c>
      <c r="B8" s="502" t="s">
        <v>360</v>
      </c>
      <c r="C8" s="196">
        <v>0</v>
      </c>
      <c r="D8" s="196">
        <v>0</v>
      </c>
      <c r="E8" s="196">
        <v>0</v>
      </c>
      <c r="F8" s="196">
        <v>0</v>
      </c>
      <c r="G8" s="196">
        <v>0</v>
      </c>
      <c r="H8" s="196">
        <v>0</v>
      </c>
      <c r="I8" s="196">
        <v>0</v>
      </c>
      <c r="J8" s="196">
        <v>0</v>
      </c>
      <c r="K8" s="196">
        <v>7260.1592599999994</v>
      </c>
      <c r="L8" s="196">
        <v>0</v>
      </c>
      <c r="M8" s="196">
        <v>0</v>
      </c>
      <c r="N8" s="196">
        <v>45.546930000000003</v>
      </c>
      <c r="O8" s="196">
        <v>0</v>
      </c>
      <c r="P8" s="196">
        <v>0</v>
      </c>
      <c r="Q8" s="196">
        <v>0</v>
      </c>
      <c r="R8" s="196">
        <v>0</v>
      </c>
      <c r="S8" s="196">
        <v>0</v>
      </c>
      <c r="T8" s="196">
        <v>0</v>
      </c>
      <c r="U8" s="196">
        <v>24.96949</v>
      </c>
      <c r="V8" s="196">
        <v>115.68810999999999</v>
      </c>
      <c r="W8" s="196">
        <v>0</v>
      </c>
      <c r="X8" s="196">
        <v>0</v>
      </c>
      <c r="Y8" s="590">
        <v>7446.3637900000003</v>
      </c>
      <c r="Z8" s="196">
        <v>2009209.78626</v>
      </c>
      <c r="AA8" s="590">
        <v>2016656.1500500001</v>
      </c>
      <c r="AC8" s="684"/>
    </row>
    <row r="9" spans="1:29" s="464" customFormat="1" ht="51" customHeight="1" x14ac:dyDescent="0.4">
      <c r="A9" s="203" t="s">
        <v>361</v>
      </c>
      <c r="B9" s="502" t="s">
        <v>362</v>
      </c>
      <c r="C9" s="196">
        <v>21734.592290000004</v>
      </c>
      <c r="D9" s="196">
        <v>3778009.6746399999</v>
      </c>
      <c r="E9" s="196">
        <v>4193.1952200000005</v>
      </c>
      <c r="F9" s="196">
        <v>13013.515500000001</v>
      </c>
      <c r="G9" s="196">
        <v>201968.71503250001</v>
      </c>
      <c r="H9" s="196">
        <v>0</v>
      </c>
      <c r="I9" s="196">
        <v>136218.36106</v>
      </c>
      <c r="J9" s="196">
        <v>177761.74066000001</v>
      </c>
      <c r="K9" s="196">
        <v>36575.171600000001</v>
      </c>
      <c r="L9" s="196">
        <v>48480.653270000003</v>
      </c>
      <c r="M9" s="196">
        <v>603.22168000000011</v>
      </c>
      <c r="N9" s="196">
        <v>186877.30045569438</v>
      </c>
      <c r="O9" s="196">
        <v>25386.940580000002</v>
      </c>
      <c r="P9" s="196">
        <v>380.34828999999689</v>
      </c>
      <c r="Q9" s="196">
        <v>27365.854490000005</v>
      </c>
      <c r="R9" s="196">
        <v>0</v>
      </c>
      <c r="S9" s="196">
        <v>0</v>
      </c>
      <c r="T9" s="196">
        <v>22927.490379999999</v>
      </c>
      <c r="U9" s="196">
        <v>8509.8859699999994</v>
      </c>
      <c r="V9" s="196">
        <v>196398.81305</v>
      </c>
      <c r="W9" s="196">
        <v>44125.94859</v>
      </c>
      <c r="X9" s="196">
        <v>9265.6919300000009</v>
      </c>
      <c r="Y9" s="590">
        <v>4939797.1146881953</v>
      </c>
      <c r="Z9" s="196">
        <v>10395.437470000001</v>
      </c>
      <c r="AA9" s="590">
        <v>4950192.5521581955</v>
      </c>
      <c r="AC9" s="684"/>
    </row>
    <row r="10" spans="1:29" s="464" customFormat="1" ht="58.5" customHeight="1" x14ac:dyDescent="0.4">
      <c r="A10" s="203" t="s">
        <v>363</v>
      </c>
      <c r="B10" s="502" t="s">
        <v>364</v>
      </c>
      <c r="C10" s="591">
        <v>1314162.6847300001</v>
      </c>
      <c r="D10" s="591">
        <v>13250586.17027</v>
      </c>
      <c r="E10" s="591">
        <v>472794.26128999999</v>
      </c>
      <c r="F10" s="591">
        <v>4747256.0663300008</v>
      </c>
      <c r="G10" s="591">
        <v>4403808.4975474989</v>
      </c>
      <c r="H10" s="591">
        <v>72.710999999999999</v>
      </c>
      <c r="I10" s="591">
        <v>1194605.3828</v>
      </c>
      <c r="J10" s="591">
        <v>18731115.898499995</v>
      </c>
      <c r="K10" s="591">
        <v>1524984.4432900001</v>
      </c>
      <c r="L10" s="591">
        <v>7156471.2415599693</v>
      </c>
      <c r="M10" s="591">
        <v>333826.66821999999</v>
      </c>
      <c r="N10" s="591">
        <v>10093765.855384305</v>
      </c>
      <c r="O10" s="591">
        <v>1601125.6151700001</v>
      </c>
      <c r="P10" s="591">
        <v>163476.07217</v>
      </c>
      <c r="Q10" s="591">
        <v>6558677.1318199988</v>
      </c>
      <c r="R10" s="591">
        <v>7564.5374299999794</v>
      </c>
      <c r="S10" s="591">
        <v>0</v>
      </c>
      <c r="T10" s="591">
        <v>34248.061610000004</v>
      </c>
      <c r="U10" s="591">
        <v>1316555.6519299999</v>
      </c>
      <c r="V10" s="591">
        <v>8299032.2497799993</v>
      </c>
      <c r="W10" s="591">
        <v>985544.39640999993</v>
      </c>
      <c r="X10" s="591">
        <v>1499642.5545999999</v>
      </c>
      <c r="Y10" s="580">
        <v>83689316.151841775</v>
      </c>
      <c r="Z10" s="591">
        <v>1998814.34879</v>
      </c>
      <c r="AA10" s="580">
        <v>85688130.500631779</v>
      </c>
      <c r="AC10" s="684"/>
    </row>
    <row r="11" spans="1:29" s="464" customFormat="1" ht="58.5" customHeight="1" x14ac:dyDescent="0.4">
      <c r="A11" s="685" t="s">
        <v>353</v>
      </c>
      <c r="B11" s="683" t="s">
        <v>365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590"/>
      <c r="Z11" s="196"/>
      <c r="AA11" s="590"/>
      <c r="AC11" s="684"/>
    </row>
    <row r="12" spans="1:29" s="464" customFormat="1" ht="51" customHeight="1" x14ac:dyDescent="0.4">
      <c r="A12" s="203" t="s">
        <v>366</v>
      </c>
      <c r="B12" s="502" t="s">
        <v>358</v>
      </c>
      <c r="C12" s="196">
        <v>3519161.9511199999</v>
      </c>
      <c r="D12" s="196">
        <v>81455974.39120999</v>
      </c>
      <c r="E12" s="196">
        <v>593959.94382000004</v>
      </c>
      <c r="F12" s="196">
        <v>19867795.466079999</v>
      </c>
      <c r="G12" s="196">
        <v>23742268.950820003</v>
      </c>
      <c r="H12" s="196">
        <v>9628.4485499999992</v>
      </c>
      <c r="I12" s="196">
        <v>637262.34180000005</v>
      </c>
      <c r="J12" s="196">
        <v>58425737.361289993</v>
      </c>
      <c r="K12" s="196">
        <v>2269963.59473</v>
      </c>
      <c r="L12" s="196">
        <v>24735053.81992979</v>
      </c>
      <c r="M12" s="196">
        <v>366373.95736</v>
      </c>
      <c r="N12" s="196">
        <v>38326345.475340001</v>
      </c>
      <c r="O12" s="196">
        <v>11071820.273179999</v>
      </c>
      <c r="P12" s="196">
        <v>1208935.4590500002</v>
      </c>
      <c r="Q12" s="196">
        <v>19529875.304999996</v>
      </c>
      <c r="R12" s="196">
        <v>147098.28878999999</v>
      </c>
      <c r="S12" s="196">
        <v>0</v>
      </c>
      <c r="T12" s="196">
        <v>139076.93414</v>
      </c>
      <c r="U12" s="196">
        <v>2913307.84968</v>
      </c>
      <c r="V12" s="196">
        <v>55946086.506070003</v>
      </c>
      <c r="W12" s="196">
        <v>4985501.1487799995</v>
      </c>
      <c r="X12" s="196">
        <v>3670128.3</v>
      </c>
      <c r="Y12" s="590">
        <v>353561355.76673979</v>
      </c>
      <c r="Z12" s="196">
        <v>0</v>
      </c>
      <c r="AA12" s="590">
        <v>353561355.76673979</v>
      </c>
      <c r="AC12" s="684"/>
    </row>
    <row r="13" spans="1:29" s="464" customFormat="1" ht="51" customHeight="1" x14ac:dyDescent="0.4">
      <c r="A13" s="203" t="s">
        <v>367</v>
      </c>
      <c r="B13" s="502" t="s">
        <v>360</v>
      </c>
      <c r="C13" s="196">
        <v>0</v>
      </c>
      <c r="D13" s="196">
        <v>0</v>
      </c>
      <c r="E13" s="196">
        <v>0</v>
      </c>
      <c r="F13" s="196">
        <v>0</v>
      </c>
      <c r="G13" s="196">
        <v>0</v>
      </c>
      <c r="H13" s="196">
        <v>0</v>
      </c>
      <c r="I13" s="196">
        <v>0</v>
      </c>
      <c r="J13" s="196">
        <v>6370.5930499999995</v>
      </c>
      <c r="K13" s="196">
        <v>0</v>
      </c>
      <c r="L13" s="196">
        <v>0</v>
      </c>
      <c r="M13" s="196">
        <v>0</v>
      </c>
      <c r="N13" s="196">
        <v>82.579390000000004</v>
      </c>
      <c r="O13" s="196">
        <v>0</v>
      </c>
      <c r="P13" s="196">
        <v>0</v>
      </c>
      <c r="Q13" s="196">
        <v>0</v>
      </c>
      <c r="R13" s="196">
        <v>0</v>
      </c>
      <c r="S13" s="196">
        <v>0</v>
      </c>
      <c r="T13" s="196">
        <v>0</v>
      </c>
      <c r="U13" s="196">
        <v>459.13471000000004</v>
      </c>
      <c r="V13" s="196">
        <v>2117.4376200000002</v>
      </c>
      <c r="W13" s="196">
        <v>0</v>
      </c>
      <c r="X13" s="196">
        <v>0</v>
      </c>
      <c r="Y13" s="590">
        <v>9029.7447699999993</v>
      </c>
      <c r="Z13" s="196">
        <v>1446071.5026700001</v>
      </c>
      <c r="AA13" s="590">
        <v>1455101.2474400001</v>
      </c>
      <c r="AC13" s="684"/>
    </row>
    <row r="14" spans="1:29" s="464" customFormat="1" ht="51" customHeight="1" x14ac:dyDescent="0.4">
      <c r="A14" s="203" t="s">
        <v>368</v>
      </c>
      <c r="B14" s="502" t="s">
        <v>362</v>
      </c>
      <c r="C14" s="196">
        <v>77350.671219999989</v>
      </c>
      <c r="D14" s="196">
        <v>9576215.7600000016</v>
      </c>
      <c r="E14" s="196">
        <v>1068.16399</v>
      </c>
      <c r="F14" s="196">
        <v>135627.66694999998</v>
      </c>
      <c r="G14" s="196">
        <v>93898.371930000008</v>
      </c>
      <c r="H14" s="196">
        <v>0</v>
      </c>
      <c r="I14" s="196">
        <v>109595.89739</v>
      </c>
      <c r="J14" s="196">
        <v>409651.64199999999</v>
      </c>
      <c r="K14" s="196">
        <v>205096.69852999999</v>
      </c>
      <c r="L14" s="196">
        <v>94137.26621999999</v>
      </c>
      <c r="M14" s="196">
        <v>11179.39926</v>
      </c>
      <c r="N14" s="196">
        <v>809192.8889643061</v>
      </c>
      <c r="O14" s="196">
        <v>48357.590909999992</v>
      </c>
      <c r="P14" s="196">
        <v>5336.2289700000001</v>
      </c>
      <c r="Q14" s="196">
        <v>81513.26509999999</v>
      </c>
      <c r="R14" s="196">
        <v>0</v>
      </c>
      <c r="S14" s="196">
        <v>0</v>
      </c>
      <c r="T14" s="196">
        <v>25257.368630000001</v>
      </c>
      <c r="U14" s="196">
        <v>138818.56464</v>
      </c>
      <c r="V14" s="196">
        <v>276456.65426000004</v>
      </c>
      <c r="W14" s="196">
        <v>80953.686650000003</v>
      </c>
      <c r="X14" s="196">
        <v>0</v>
      </c>
      <c r="Y14" s="590">
        <v>12179707.785614312</v>
      </c>
      <c r="Z14" s="196">
        <v>18827.045739999998</v>
      </c>
      <c r="AA14" s="590">
        <v>12198534.831354313</v>
      </c>
      <c r="AC14" s="684"/>
    </row>
    <row r="15" spans="1:29" s="464" customFormat="1" ht="58.5" customHeight="1" x14ac:dyDescent="0.4">
      <c r="A15" s="203" t="s">
        <v>369</v>
      </c>
      <c r="B15" s="502" t="s">
        <v>364</v>
      </c>
      <c r="C15" s="591">
        <v>3441811.2799</v>
      </c>
      <c r="D15" s="591">
        <v>71879758.631209984</v>
      </c>
      <c r="E15" s="591">
        <v>592891.77983000001</v>
      </c>
      <c r="F15" s="591">
        <v>19732167.79913</v>
      </c>
      <c r="G15" s="591">
        <v>23648370.578890003</v>
      </c>
      <c r="H15" s="591">
        <v>9628.4485499999992</v>
      </c>
      <c r="I15" s="591">
        <v>527666.44441</v>
      </c>
      <c r="J15" s="591">
        <v>58022456.312339999</v>
      </c>
      <c r="K15" s="591">
        <v>2064866.8962000001</v>
      </c>
      <c r="L15" s="591">
        <v>24640916.55370979</v>
      </c>
      <c r="M15" s="591">
        <v>355194.55810000002</v>
      </c>
      <c r="N15" s="591">
        <v>37517235.165765695</v>
      </c>
      <c r="O15" s="591">
        <v>11023462.682269998</v>
      </c>
      <c r="P15" s="591">
        <v>1203599.2300800001</v>
      </c>
      <c r="Q15" s="591">
        <v>19448362.039899997</v>
      </c>
      <c r="R15" s="591">
        <v>147098.28878999999</v>
      </c>
      <c r="S15" s="591">
        <v>0</v>
      </c>
      <c r="T15" s="591">
        <v>113819.56551</v>
      </c>
      <c r="U15" s="591">
        <v>2774948.4197499999</v>
      </c>
      <c r="V15" s="591">
        <v>55671747.28943</v>
      </c>
      <c r="W15" s="591">
        <v>4904547.4621299999</v>
      </c>
      <c r="X15" s="591">
        <v>3670128.3</v>
      </c>
      <c r="Y15" s="580">
        <v>341390677.72589546</v>
      </c>
      <c r="Z15" s="591">
        <v>1427244.4569300001</v>
      </c>
      <c r="AA15" s="580">
        <v>342817922.18282545</v>
      </c>
      <c r="AC15" s="684"/>
    </row>
    <row r="16" spans="1:29" s="464" customFormat="1" ht="58.5" customHeight="1" x14ac:dyDescent="0.4">
      <c r="A16" s="685" t="s">
        <v>354</v>
      </c>
      <c r="B16" s="683" t="s">
        <v>370</v>
      </c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590"/>
      <c r="Z16" s="196"/>
      <c r="AA16" s="590"/>
      <c r="AC16" s="684"/>
    </row>
    <row r="17" spans="1:29" s="464" customFormat="1" ht="51" customHeight="1" x14ac:dyDescent="0.4">
      <c r="A17" s="203" t="s">
        <v>371</v>
      </c>
      <c r="B17" s="502" t="s">
        <v>358</v>
      </c>
      <c r="C17" s="196">
        <v>1338097.656</v>
      </c>
      <c r="D17" s="196">
        <v>4364127.4620599998</v>
      </c>
      <c r="E17" s="196">
        <v>1317856.4029999999</v>
      </c>
      <c r="F17" s="196">
        <v>431454.42957000004</v>
      </c>
      <c r="G17" s="196">
        <v>1523369.6769999999</v>
      </c>
      <c r="H17" s="196">
        <v>0</v>
      </c>
      <c r="I17" s="196">
        <v>4512604.17</v>
      </c>
      <c r="J17" s="196">
        <v>3491633.97254</v>
      </c>
      <c r="K17" s="196">
        <v>1461282.7919900001</v>
      </c>
      <c r="L17" s="196">
        <v>3015039.1227199896</v>
      </c>
      <c r="M17" s="196">
        <v>13493</v>
      </c>
      <c r="N17" s="196">
        <v>9750018.2231799997</v>
      </c>
      <c r="O17" s="196">
        <v>528935.20776000002</v>
      </c>
      <c r="P17" s="196">
        <v>131544.58535000001</v>
      </c>
      <c r="Q17" s="196">
        <v>3170841.2828199998</v>
      </c>
      <c r="R17" s="196">
        <v>427611.34539000003</v>
      </c>
      <c r="S17" s="196">
        <v>0</v>
      </c>
      <c r="T17" s="196">
        <v>744199.72799999989</v>
      </c>
      <c r="U17" s="196">
        <v>3926740.0814999999</v>
      </c>
      <c r="V17" s="196">
        <v>9953315.2513299994</v>
      </c>
      <c r="W17" s="196">
        <v>1609953.879</v>
      </c>
      <c r="X17" s="196">
        <v>91494.724000000002</v>
      </c>
      <c r="Y17" s="590">
        <v>51803612.993209988</v>
      </c>
      <c r="Z17" s="196">
        <v>0</v>
      </c>
      <c r="AA17" s="590">
        <v>51803612.993209988</v>
      </c>
      <c r="AC17" s="684"/>
    </row>
    <row r="18" spans="1:29" s="464" customFormat="1" ht="51" customHeight="1" x14ac:dyDescent="0.4">
      <c r="A18" s="203" t="s">
        <v>372</v>
      </c>
      <c r="B18" s="502" t="s">
        <v>360</v>
      </c>
      <c r="C18" s="196">
        <v>0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6">
        <v>0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6">
        <v>0</v>
      </c>
      <c r="Q18" s="196">
        <v>0</v>
      </c>
      <c r="R18" s="196">
        <v>0</v>
      </c>
      <c r="S18" s="196">
        <v>0</v>
      </c>
      <c r="T18" s="196">
        <v>0</v>
      </c>
      <c r="U18" s="196">
        <v>0</v>
      </c>
      <c r="V18" s="196">
        <v>0</v>
      </c>
      <c r="W18" s="196">
        <v>0</v>
      </c>
      <c r="X18" s="196">
        <v>0</v>
      </c>
      <c r="Y18" s="590">
        <v>0</v>
      </c>
      <c r="Z18" s="196">
        <v>0</v>
      </c>
      <c r="AA18" s="590">
        <v>0</v>
      </c>
      <c r="AC18" s="684"/>
    </row>
    <row r="19" spans="1:29" s="464" customFormat="1" ht="51" customHeight="1" x14ac:dyDescent="0.4">
      <c r="A19" s="203" t="s">
        <v>373</v>
      </c>
      <c r="B19" s="502" t="s">
        <v>362</v>
      </c>
      <c r="C19" s="196">
        <v>0</v>
      </c>
      <c r="D19" s="196">
        <v>0</v>
      </c>
      <c r="E19" s="196">
        <v>0</v>
      </c>
      <c r="F19" s="196">
        <v>26503.811389999999</v>
      </c>
      <c r="G19" s="196">
        <v>80404.208066000007</v>
      </c>
      <c r="H19" s="196">
        <v>0</v>
      </c>
      <c r="I19" s="196">
        <v>469395.60332999995</v>
      </c>
      <c r="J19" s="196">
        <v>12754.292589999999</v>
      </c>
      <c r="K19" s="196">
        <v>87910.798989999996</v>
      </c>
      <c r="L19" s="196">
        <v>60430.950109999998</v>
      </c>
      <c r="M19" s="196">
        <v>0</v>
      </c>
      <c r="N19" s="196">
        <v>13132.3403</v>
      </c>
      <c r="O19" s="196">
        <v>0</v>
      </c>
      <c r="P19" s="196">
        <v>203.49057999999999</v>
      </c>
      <c r="Q19" s="196">
        <v>133050.49046999999</v>
      </c>
      <c r="R19" s="196">
        <v>25311.15539</v>
      </c>
      <c r="S19" s="196">
        <v>0</v>
      </c>
      <c r="T19" s="196">
        <v>13884.960800000001</v>
      </c>
      <c r="U19" s="196">
        <v>94908.109450000004</v>
      </c>
      <c r="V19" s="196">
        <v>101638.76834000001</v>
      </c>
      <c r="W19" s="196">
        <v>7023.3710000000001</v>
      </c>
      <c r="X19" s="196">
        <v>414.72391999999996</v>
      </c>
      <c r="Y19" s="590">
        <v>1126967.074726</v>
      </c>
      <c r="Z19" s="196">
        <v>0</v>
      </c>
      <c r="AA19" s="590">
        <v>1126967.074726</v>
      </c>
      <c r="AC19" s="684"/>
    </row>
    <row r="20" spans="1:29" s="464" customFormat="1" ht="58.5" customHeight="1" x14ac:dyDescent="0.4">
      <c r="A20" s="203" t="s">
        <v>374</v>
      </c>
      <c r="B20" s="502" t="s">
        <v>364</v>
      </c>
      <c r="C20" s="591">
        <v>1338097.656</v>
      </c>
      <c r="D20" s="591">
        <v>4364127.4620599998</v>
      </c>
      <c r="E20" s="591">
        <v>1317856.4029999999</v>
      </c>
      <c r="F20" s="591">
        <v>404950.61818000005</v>
      </c>
      <c r="G20" s="591">
        <v>1442965.468934</v>
      </c>
      <c r="H20" s="591">
        <v>0</v>
      </c>
      <c r="I20" s="591">
        <v>4043208.5666700001</v>
      </c>
      <c r="J20" s="591">
        <v>3478879.6799499998</v>
      </c>
      <c r="K20" s="591">
        <v>1373371.993</v>
      </c>
      <c r="L20" s="591">
        <v>2954608.1726099895</v>
      </c>
      <c r="M20" s="591">
        <v>13493</v>
      </c>
      <c r="N20" s="591">
        <v>9736885.8828800004</v>
      </c>
      <c r="O20" s="591">
        <v>528935.20776000002</v>
      </c>
      <c r="P20" s="591">
        <v>131341.09477</v>
      </c>
      <c r="Q20" s="591">
        <v>3037790.7923499998</v>
      </c>
      <c r="R20" s="591">
        <v>402300.19000000006</v>
      </c>
      <c r="S20" s="591">
        <v>0</v>
      </c>
      <c r="T20" s="591">
        <v>730314.76719999989</v>
      </c>
      <c r="U20" s="591">
        <v>3831831.97205</v>
      </c>
      <c r="V20" s="591">
        <v>9851676.4829899985</v>
      </c>
      <c r="W20" s="591">
        <v>1602930.5079999999</v>
      </c>
      <c r="X20" s="591">
        <v>91080.000079999998</v>
      </c>
      <c r="Y20" s="580">
        <v>50676645.91848398</v>
      </c>
      <c r="Z20" s="591">
        <v>0</v>
      </c>
      <c r="AA20" s="580">
        <v>50676645.91848398</v>
      </c>
      <c r="AC20" s="684"/>
    </row>
    <row r="21" spans="1:29" s="464" customFormat="1" ht="58.5" customHeight="1" x14ac:dyDescent="0.4">
      <c r="A21" s="685" t="s">
        <v>693</v>
      </c>
      <c r="B21" s="683" t="s">
        <v>376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590"/>
      <c r="Z21" s="196"/>
      <c r="AA21" s="590"/>
      <c r="AC21" s="684"/>
    </row>
    <row r="22" spans="1:29" s="464" customFormat="1" ht="51" customHeight="1" x14ac:dyDescent="0.4">
      <c r="A22" s="203" t="s">
        <v>377</v>
      </c>
      <c r="B22" s="502" t="s">
        <v>358</v>
      </c>
      <c r="C22" s="196">
        <v>6193156.8841399997</v>
      </c>
      <c r="D22" s="196">
        <v>102848697.69817999</v>
      </c>
      <c r="E22" s="196">
        <v>2388803.80333</v>
      </c>
      <c r="F22" s="196">
        <v>25059519.477479998</v>
      </c>
      <c r="G22" s="196">
        <v>29871415.840400003</v>
      </c>
      <c r="H22" s="196">
        <v>9701.1595499999985</v>
      </c>
      <c r="I22" s="196">
        <v>6480690.2556600003</v>
      </c>
      <c r="J22" s="196">
        <v>80826248.972989991</v>
      </c>
      <c r="K22" s="196">
        <v>5285545.8423499996</v>
      </c>
      <c r="L22" s="196">
        <v>34955044.837479748</v>
      </c>
      <c r="M22" s="196">
        <v>714296.84725999995</v>
      </c>
      <c r="N22" s="196">
        <v>58356961.307429999</v>
      </c>
      <c r="O22" s="196">
        <v>13227268.036689999</v>
      </c>
      <c r="P22" s="196">
        <v>1504336.4648600002</v>
      </c>
      <c r="Q22" s="196">
        <v>29286759.574129995</v>
      </c>
      <c r="R22" s="196">
        <v>582274.17160999996</v>
      </c>
      <c r="S22" s="196">
        <v>0</v>
      </c>
      <c r="T22" s="196">
        <v>940452.21412999986</v>
      </c>
      <c r="U22" s="196">
        <v>8165088.4995900001</v>
      </c>
      <c r="V22" s="196">
        <v>74394717.132119998</v>
      </c>
      <c r="W22" s="196">
        <v>7625125.3727799989</v>
      </c>
      <c r="X22" s="196">
        <v>5270531.2705300003</v>
      </c>
      <c r="Y22" s="590">
        <v>493986635.66268975</v>
      </c>
      <c r="Z22" s="196">
        <v>0</v>
      </c>
      <c r="AA22" s="590">
        <v>493986635.66268975</v>
      </c>
      <c r="AC22" s="684"/>
    </row>
    <row r="23" spans="1:29" s="464" customFormat="1" ht="51" customHeight="1" x14ac:dyDescent="0.4">
      <c r="A23" s="203" t="s">
        <v>378</v>
      </c>
      <c r="B23" s="502" t="s">
        <v>360</v>
      </c>
      <c r="C23" s="196">
        <v>0</v>
      </c>
      <c r="D23" s="196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6370.5930499999995</v>
      </c>
      <c r="K23" s="196">
        <v>7260.1592599999994</v>
      </c>
      <c r="L23" s="196">
        <v>0</v>
      </c>
      <c r="M23" s="196">
        <v>0</v>
      </c>
      <c r="N23" s="196">
        <v>128.12632000000002</v>
      </c>
      <c r="O23" s="196">
        <v>0</v>
      </c>
      <c r="P23" s="196">
        <v>0</v>
      </c>
      <c r="Q23" s="196">
        <v>0</v>
      </c>
      <c r="R23" s="196">
        <v>0</v>
      </c>
      <c r="S23" s="196">
        <v>0</v>
      </c>
      <c r="T23" s="196">
        <v>0</v>
      </c>
      <c r="U23" s="196">
        <v>484.10420000000005</v>
      </c>
      <c r="V23" s="196">
        <v>2233.1257300000002</v>
      </c>
      <c r="W23" s="196">
        <v>0</v>
      </c>
      <c r="X23" s="196">
        <v>0</v>
      </c>
      <c r="Y23" s="590">
        <v>16476.108560000001</v>
      </c>
      <c r="Z23" s="196">
        <v>3455281.2889299998</v>
      </c>
      <c r="AA23" s="590">
        <v>3471757.3974899999</v>
      </c>
      <c r="AC23" s="684"/>
    </row>
    <row r="24" spans="1:29" s="684" customFormat="1" ht="51" customHeight="1" x14ac:dyDescent="0.4">
      <c r="A24" s="203" t="s">
        <v>379</v>
      </c>
      <c r="B24" s="502" t="s">
        <v>362</v>
      </c>
      <c r="C24" s="196">
        <v>99085.26350999999</v>
      </c>
      <c r="D24" s="196">
        <v>13354225.434640002</v>
      </c>
      <c r="E24" s="196">
        <v>5261.3592100000005</v>
      </c>
      <c r="F24" s="196">
        <v>175144.99383999998</v>
      </c>
      <c r="G24" s="196">
        <v>376271.29502850003</v>
      </c>
      <c r="H24" s="196">
        <v>0</v>
      </c>
      <c r="I24" s="196">
        <v>715209.86177999992</v>
      </c>
      <c r="J24" s="196">
        <v>600167.67524999997</v>
      </c>
      <c r="K24" s="196">
        <v>329582.66911999998</v>
      </c>
      <c r="L24" s="196">
        <v>203048.86960000001</v>
      </c>
      <c r="M24" s="196">
        <v>11782.620940000001</v>
      </c>
      <c r="N24" s="196">
        <v>1009202.5297200005</v>
      </c>
      <c r="O24" s="196">
        <v>73744.531489999994</v>
      </c>
      <c r="P24" s="196">
        <v>5920.067839999997</v>
      </c>
      <c r="Q24" s="196">
        <v>241929.61005999998</v>
      </c>
      <c r="R24" s="196">
        <v>25311.15539</v>
      </c>
      <c r="S24" s="196">
        <v>0</v>
      </c>
      <c r="T24" s="196">
        <v>62069.819810000001</v>
      </c>
      <c r="U24" s="196">
        <v>242236.56005999999</v>
      </c>
      <c r="V24" s="196">
        <v>574494.23565000005</v>
      </c>
      <c r="W24" s="196">
        <v>132103.00624000002</v>
      </c>
      <c r="X24" s="196">
        <v>9680.4158500000012</v>
      </c>
      <c r="Y24" s="590">
        <v>18246471.975028496</v>
      </c>
      <c r="Z24" s="196">
        <v>29222.483209999999</v>
      </c>
      <c r="AA24" s="590">
        <v>18275694.458238497</v>
      </c>
    </row>
    <row r="25" spans="1:29" s="684" customFormat="1" ht="58.5" customHeight="1" x14ac:dyDescent="0.4">
      <c r="A25" s="686" t="s">
        <v>380</v>
      </c>
      <c r="B25" s="550" t="s">
        <v>364</v>
      </c>
      <c r="C25" s="591">
        <v>6094071.6206299998</v>
      </c>
      <c r="D25" s="591">
        <v>89494472.263539985</v>
      </c>
      <c r="E25" s="591">
        <v>2383542.4441200001</v>
      </c>
      <c r="F25" s="591">
        <v>24884374.483639996</v>
      </c>
      <c r="G25" s="591">
        <v>29495144.545371503</v>
      </c>
      <c r="H25" s="591">
        <v>9701.1595499999985</v>
      </c>
      <c r="I25" s="591">
        <v>5765480.3938800003</v>
      </c>
      <c r="J25" s="591">
        <v>80232451.890790001</v>
      </c>
      <c r="K25" s="591">
        <v>4963223.3324899999</v>
      </c>
      <c r="L25" s="591">
        <v>34751995.96787975</v>
      </c>
      <c r="M25" s="591">
        <v>702514.2263199999</v>
      </c>
      <c r="N25" s="591">
        <v>57347886.904029995</v>
      </c>
      <c r="O25" s="591">
        <v>13153523.505199999</v>
      </c>
      <c r="P25" s="591">
        <v>1498416.3970200003</v>
      </c>
      <c r="Q25" s="591">
        <v>29044829.964069996</v>
      </c>
      <c r="R25" s="591">
        <v>556963.01621999999</v>
      </c>
      <c r="S25" s="591">
        <v>0</v>
      </c>
      <c r="T25" s="591">
        <v>878382.39431999985</v>
      </c>
      <c r="U25" s="591">
        <v>7923336.04373</v>
      </c>
      <c r="V25" s="591">
        <v>73822456.022199988</v>
      </c>
      <c r="W25" s="591">
        <v>7493022.3665399989</v>
      </c>
      <c r="X25" s="591">
        <v>5260850.8546799999</v>
      </c>
      <c r="Y25" s="580">
        <v>475756639.79622132</v>
      </c>
      <c r="Z25" s="591">
        <v>3426058.8057199996</v>
      </c>
      <c r="AA25" s="580">
        <v>479182698.60194129</v>
      </c>
    </row>
  </sheetData>
  <mergeCells count="8">
    <mergeCell ref="A1:H1"/>
    <mergeCell ref="A2:H2"/>
    <mergeCell ref="Y3:AA3"/>
    <mergeCell ref="C4:X4"/>
    <mergeCell ref="Y4:Y5"/>
    <mergeCell ref="Z4:Z5"/>
    <mergeCell ref="AA4:AA5"/>
    <mergeCell ref="A4:A5"/>
  </mergeCells>
  <printOptions horizontalCentered="1"/>
  <pageMargins left="0" right="0" top="0.59055118110236204" bottom="0" header="0.511811023622047" footer="0.511811023622047"/>
  <pageSetup paperSize="9" scale="29" fitToHeight="0" orientation="landscape" horizontalDpi="200" verticalDpi="200" r:id="rId1"/>
  <headerFooter alignWithMargins="0">
    <oddFooter>&amp;C&amp;16 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AA47"/>
  <sheetViews>
    <sheetView view="pageBreakPreview" zoomScale="50" zoomScaleNormal="60" zoomScaleSheetLayoutView="50" workbookViewId="0">
      <pane xSplit="2" ySplit="5" topLeftCell="C6" activePane="bottomRight" state="frozen"/>
      <selection activeCell="C45" sqref="C45"/>
      <selection pane="topRight" activeCell="C45" sqref="C45"/>
      <selection pane="bottomLeft" activeCell="C45" sqref="C45"/>
      <selection pane="bottomRight" activeCell="A3" sqref="A3"/>
    </sheetView>
  </sheetViews>
  <sheetFormatPr defaultColWidth="9" defaultRowHeight="21" x14ac:dyDescent="0.4"/>
  <cols>
    <col min="1" max="1" width="35.3984375" style="48" bestFit="1" customWidth="1"/>
    <col min="2" max="2" width="32.8984375" style="48" hidden="1" customWidth="1"/>
    <col min="3" max="3" width="12.8984375" style="48" bestFit="1" customWidth="1"/>
    <col min="4" max="4" width="13.69921875" style="48" bestFit="1" customWidth="1"/>
    <col min="5" max="5" width="12.8984375" style="48" bestFit="1" customWidth="1"/>
    <col min="6" max="6" width="14" style="48" bestFit="1" customWidth="1"/>
    <col min="7" max="7" width="13.69921875" style="48" customWidth="1"/>
    <col min="8" max="8" width="13.3984375" style="48" customWidth="1"/>
    <col min="9" max="9" width="12.8984375" style="48" bestFit="1" customWidth="1"/>
    <col min="10" max="10" width="14.19921875" style="48" bestFit="1" customWidth="1"/>
    <col min="11" max="11" width="12.59765625" style="48" bestFit="1" customWidth="1"/>
    <col min="12" max="12" width="13.69921875" style="48" bestFit="1" customWidth="1"/>
    <col min="13" max="13" width="10.8984375" style="48" bestFit="1" customWidth="1"/>
    <col min="14" max="14" width="14.3984375" style="48" customWidth="1"/>
    <col min="15" max="16" width="12.59765625" style="48" bestFit="1" customWidth="1"/>
    <col min="17" max="17" width="13.69921875" style="48" bestFit="1" customWidth="1"/>
    <col min="18" max="18" width="15.59765625" style="48" customWidth="1"/>
    <col min="19" max="19" width="13.3984375" style="48" hidden="1" customWidth="1"/>
    <col min="20" max="20" width="11.09765625" style="48" bestFit="1" customWidth="1"/>
    <col min="21" max="21" width="12.59765625" style="48" bestFit="1" customWidth="1"/>
    <col min="22" max="22" width="13.69921875" style="48" bestFit="1" customWidth="1"/>
    <col min="23" max="23" width="12.69921875" style="48" bestFit="1" customWidth="1"/>
    <col min="24" max="24" width="12.59765625" style="48" bestFit="1" customWidth="1"/>
    <col min="25" max="25" width="16.69921875" style="48" bestFit="1" customWidth="1"/>
    <col min="26" max="26" width="14.8984375" style="48" bestFit="1" customWidth="1"/>
    <col min="27" max="27" width="16.69921875" style="48" bestFit="1" customWidth="1"/>
    <col min="28" max="16384" width="9" style="48"/>
  </cols>
  <sheetData>
    <row r="1" spans="1:27" ht="28.8" x14ac:dyDescent="0.4">
      <c r="A1" s="1693" t="s">
        <v>915</v>
      </c>
      <c r="B1" s="1693"/>
      <c r="C1" s="1693"/>
      <c r="D1" s="1693"/>
      <c r="E1" s="1693"/>
      <c r="F1" s="1693"/>
    </row>
    <row r="2" spans="1:27" ht="28.8" x14ac:dyDescent="0.4">
      <c r="A2" s="1693" t="s">
        <v>994</v>
      </c>
      <c r="B2" s="1693"/>
      <c r="C2" s="1693"/>
      <c r="D2" s="1693"/>
      <c r="E2" s="1693"/>
      <c r="F2" s="1693"/>
    </row>
    <row r="3" spans="1:27" x14ac:dyDescent="0.4">
      <c r="A3" s="47"/>
      <c r="B3" s="47"/>
      <c r="C3" s="1099">
        <v>1000</v>
      </c>
      <c r="Y3" s="1671" t="s">
        <v>439</v>
      </c>
      <c r="Z3" s="1671"/>
      <c r="AA3" s="1671"/>
    </row>
    <row r="4" spans="1:27" x14ac:dyDescent="0.4">
      <c r="A4" s="1701" t="s">
        <v>0</v>
      </c>
      <c r="B4" s="1702"/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9" t="s">
        <v>250</v>
      </c>
      <c r="Z4" s="1697" t="s">
        <v>355</v>
      </c>
      <c r="AA4" s="1694" t="s">
        <v>381</v>
      </c>
    </row>
    <row r="5" spans="1:27" x14ac:dyDescent="0.4">
      <c r="A5" s="1703"/>
      <c r="B5" s="1704"/>
      <c r="C5" s="1100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0"/>
      <c r="Z5" s="1698"/>
      <c r="AA5" s="1695"/>
    </row>
    <row r="6" spans="1:27" s="150" customFormat="1" ht="51" customHeight="1" x14ac:dyDescent="0.25">
      <c r="A6" s="148" t="s">
        <v>352</v>
      </c>
      <c r="B6" s="149" t="s">
        <v>356</v>
      </c>
      <c r="C6" s="1101"/>
      <c r="D6" s="1101"/>
      <c r="E6" s="1101"/>
      <c r="F6" s="1101"/>
      <c r="G6" s="1101"/>
      <c r="H6" s="1101"/>
      <c r="I6" s="1101"/>
      <c r="J6" s="1101"/>
      <c r="K6" s="1101"/>
      <c r="L6" s="1101"/>
      <c r="M6" s="1101"/>
      <c r="N6" s="1101"/>
      <c r="O6" s="1101"/>
      <c r="P6" s="1101"/>
      <c r="Q6" s="1101"/>
      <c r="R6" s="1101"/>
      <c r="S6" s="1101"/>
      <c r="T6" s="1101"/>
      <c r="U6" s="1101"/>
      <c r="V6" s="1101"/>
      <c r="W6" s="1101"/>
      <c r="X6" s="1101"/>
      <c r="Y6" s="1102"/>
      <c r="Z6" s="1101"/>
      <c r="AA6" s="1102"/>
    </row>
    <row r="7" spans="1:27" s="150" customFormat="1" ht="51" customHeight="1" x14ac:dyDescent="0.25">
      <c r="A7" s="145" t="s">
        <v>357</v>
      </c>
      <c r="B7" s="146" t="s">
        <v>358</v>
      </c>
      <c r="C7" s="151">
        <v>290824.08399999997</v>
      </c>
      <c r="D7" s="151">
        <v>8317210.3602700001</v>
      </c>
      <c r="E7" s="151">
        <v>472746.84850999998</v>
      </c>
      <c r="F7" s="151">
        <v>4200247.8795699999</v>
      </c>
      <c r="G7" s="151">
        <v>4268415.3849999998</v>
      </c>
      <c r="H7" s="151">
        <v>72.710999999999999</v>
      </c>
      <c r="I7" s="151">
        <v>1023319.562</v>
      </c>
      <c r="J7" s="151">
        <v>15893125.694700001</v>
      </c>
      <c r="K7" s="151">
        <v>947596.83059999999</v>
      </c>
      <c r="L7" s="151">
        <v>5114482.3041499704</v>
      </c>
      <c r="M7" s="151">
        <v>169047.37299999999</v>
      </c>
      <c r="N7" s="151">
        <v>9118890.6128400005</v>
      </c>
      <c r="O7" s="151">
        <v>1064592.5563999999</v>
      </c>
      <c r="P7" s="151">
        <v>58895.284319999999</v>
      </c>
      <c r="Q7" s="151">
        <v>5450357.1619999995</v>
      </c>
      <c r="R7" s="151">
        <v>1897.7440300000001</v>
      </c>
      <c r="S7" s="151"/>
      <c r="T7" s="151">
        <v>16627.584999999999</v>
      </c>
      <c r="U7" s="151">
        <v>679650.41599999997</v>
      </c>
      <c r="V7" s="151">
        <v>7634532.5264999997</v>
      </c>
      <c r="W7" s="151">
        <v>903230.28799999994</v>
      </c>
      <c r="X7" s="151">
        <v>1329215.818</v>
      </c>
      <c r="Y7" s="152">
        <v>66954979.025889978</v>
      </c>
      <c r="Z7" s="151">
        <v>0</v>
      </c>
      <c r="AA7" s="1103">
        <v>66954979.025889978</v>
      </c>
    </row>
    <row r="8" spans="1:27" s="150" customFormat="1" ht="51" customHeight="1" x14ac:dyDescent="0.25">
      <c r="A8" s="145" t="s">
        <v>359</v>
      </c>
      <c r="B8" s="146" t="s">
        <v>360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45.546930000000003</v>
      </c>
      <c r="O8" s="151">
        <v>0</v>
      </c>
      <c r="P8" s="151">
        <v>0</v>
      </c>
      <c r="Q8" s="151">
        <v>0</v>
      </c>
      <c r="R8" s="151">
        <v>0</v>
      </c>
      <c r="S8" s="151"/>
      <c r="T8" s="151">
        <v>0</v>
      </c>
      <c r="U8" s="151">
        <v>24.96949</v>
      </c>
      <c r="V8" s="151">
        <v>115.68810999999999</v>
      </c>
      <c r="W8" s="151">
        <v>0</v>
      </c>
      <c r="X8" s="151">
        <v>0</v>
      </c>
      <c r="Y8" s="152">
        <v>186.20453000000001</v>
      </c>
      <c r="Z8" s="151">
        <v>587181.55920000002</v>
      </c>
      <c r="AA8" s="1103">
        <v>587367.76373000001</v>
      </c>
    </row>
    <row r="9" spans="1:27" s="150" customFormat="1" ht="51" customHeight="1" x14ac:dyDescent="0.25">
      <c r="A9" s="145" t="s">
        <v>361</v>
      </c>
      <c r="B9" s="146" t="s">
        <v>362</v>
      </c>
      <c r="C9" s="151">
        <v>2609.7811799999999</v>
      </c>
      <c r="D9" s="151">
        <v>2741508.9302699999</v>
      </c>
      <c r="E9" s="151">
        <v>2570.0571800000002</v>
      </c>
      <c r="F9" s="151">
        <v>3803.94544</v>
      </c>
      <c r="G9" s="151">
        <v>183712.56123249998</v>
      </c>
      <c r="H9" s="151">
        <v>0</v>
      </c>
      <c r="I9" s="151">
        <v>242.1131</v>
      </c>
      <c r="J9" s="1104">
        <v>26422.089010000003</v>
      </c>
      <c r="K9" s="151">
        <v>4775.3956699999999</v>
      </c>
      <c r="L9" s="151">
        <v>48349.842520000006</v>
      </c>
      <c r="M9" s="151">
        <v>603.22168000000011</v>
      </c>
      <c r="N9" s="1104">
        <v>77356.419324380098</v>
      </c>
      <c r="O9" s="151">
        <v>366.57963000000001</v>
      </c>
      <c r="P9" s="151">
        <v>265.34296999999702</v>
      </c>
      <c r="Q9" s="151">
        <v>1540.0078799999999</v>
      </c>
      <c r="R9" s="151">
        <v>0</v>
      </c>
      <c r="S9" s="151"/>
      <c r="T9" s="151">
        <v>3.27</v>
      </c>
      <c r="U9" s="1104">
        <v>727.54559999999992</v>
      </c>
      <c r="V9" s="151">
        <v>190486.65216999999</v>
      </c>
      <c r="W9" s="151">
        <v>7950.6887800000004</v>
      </c>
      <c r="X9" s="151">
        <v>7966.942</v>
      </c>
      <c r="Y9" s="152">
        <v>3301261.3856368796</v>
      </c>
      <c r="Z9" s="151">
        <v>9609.9574600000014</v>
      </c>
      <c r="AA9" s="1103">
        <v>3310871.3430968798</v>
      </c>
    </row>
    <row r="10" spans="1:27" s="150" customFormat="1" ht="51" customHeight="1" x14ac:dyDescent="0.25">
      <c r="A10" s="145" t="s">
        <v>363</v>
      </c>
      <c r="B10" s="146" t="s">
        <v>364</v>
      </c>
      <c r="C10" s="1105">
        <v>288214.30281999998</v>
      </c>
      <c r="D10" s="1105">
        <v>5575701.4299999997</v>
      </c>
      <c r="E10" s="1105">
        <v>470176.79132999998</v>
      </c>
      <c r="F10" s="1105">
        <v>4196443.93413</v>
      </c>
      <c r="G10" s="1105">
        <v>4084702.8237675</v>
      </c>
      <c r="H10" s="1105">
        <v>72.710999999999999</v>
      </c>
      <c r="I10" s="1105">
        <v>1023077.4489000001</v>
      </c>
      <c r="J10" s="1105">
        <v>15866703.605690001</v>
      </c>
      <c r="K10" s="1105">
        <v>942821.43492999999</v>
      </c>
      <c r="L10" s="1105">
        <v>5066132.46162997</v>
      </c>
      <c r="M10" s="1105">
        <v>168444.15132</v>
      </c>
      <c r="N10" s="1105">
        <v>9041579.7404456213</v>
      </c>
      <c r="O10" s="1105">
        <v>1064225.9767699998</v>
      </c>
      <c r="P10" s="1105">
        <v>58629.941350000001</v>
      </c>
      <c r="Q10" s="1105">
        <v>5448817.1541199991</v>
      </c>
      <c r="R10" s="1105">
        <v>1897.7440300000001</v>
      </c>
      <c r="S10" s="1105">
        <v>0</v>
      </c>
      <c r="T10" s="1105">
        <v>16624.314999999999</v>
      </c>
      <c r="U10" s="1105">
        <v>678947.83989000006</v>
      </c>
      <c r="V10" s="1105">
        <v>7444161.5624400005</v>
      </c>
      <c r="W10" s="1105">
        <v>895279.59921999997</v>
      </c>
      <c r="X10" s="1105">
        <v>1321248.8759999999</v>
      </c>
      <c r="Y10" s="1106">
        <v>63653903.84478309</v>
      </c>
      <c r="Z10" s="1105">
        <v>577571.60174000007</v>
      </c>
      <c r="AA10" s="1106">
        <v>64231475.446523093</v>
      </c>
    </row>
    <row r="11" spans="1:27" s="150" customFormat="1" ht="51" customHeight="1" x14ac:dyDescent="0.25">
      <c r="A11" s="153" t="s">
        <v>353</v>
      </c>
      <c r="B11" s="149" t="s">
        <v>365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103"/>
      <c r="Z11" s="151"/>
      <c r="AA11" s="1103"/>
    </row>
    <row r="12" spans="1:27" s="150" customFormat="1" ht="51" customHeight="1" x14ac:dyDescent="0.25">
      <c r="A12" s="145" t="s">
        <v>366</v>
      </c>
      <c r="B12" s="146" t="s">
        <v>358</v>
      </c>
      <c r="C12" s="151">
        <v>1986995.8057800001</v>
      </c>
      <c r="D12" s="151">
        <v>62417360.326239996</v>
      </c>
      <c r="E12" s="151">
        <v>593332.25002000004</v>
      </c>
      <c r="F12" s="151">
        <v>18337804.759509999</v>
      </c>
      <c r="G12" s="151">
        <v>22942761.984000001</v>
      </c>
      <c r="H12" s="151">
        <v>2112.3902899999998</v>
      </c>
      <c r="I12" s="151">
        <v>316786.80200000003</v>
      </c>
      <c r="J12" s="151">
        <v>51201593.303519994</v>
      </c>
      <c r="K12" s="151">
        <v>1734897.8356600001</v>
      </c>
      <c r="L12" s="151">
        <v>20896782.723709799</v>
      </c>
      <c r="M12" s="151">
        <v>361989.13886000001</v>
      </c>
      <c r="N12" s="151">
        <v>36021171.142470002</v>
      </c>
      <c r="O12" s="151">
        <v>6383544.7292999998</v>
      </c>
      <c r="P12" s="151">
        <v>1108644.69423</v>
      </c>
      <c r="Q12" s="151">
        <v>15171306.705559999</v>
      </c>
      <c r="R12" s="151">
        <v>106427.23989</v>
      </c>
      <c r="S12" s="151"/>
      <c r="T12" s="151">
        <v>70301.528999999995</v>
      </c>
      <c r="U12" s="151">
        <v>2385111.0460000001</v>
      </c>
      <c r="V12" s="151">
        <v>52167346.111150004</v>
      </c>
      <c r="W12" s="151">
        <v>4455921.7180000003</v>
      </c>
      <c r="X12" s="151">
        <v>3215787.8709999998</v>
      </c>
      <c r="Y12" s="152">
        <v>301877980.10618979</v>
      </c>
      <c r="Z12" s="151">
        <v>0</v>
      </c>
      <c r="AA12" s="1103">
        <v>301877980.10618979</v>
      </c>
    </row>
    <row r="13" spans="1:27" s="150" customFormat="1" ht="51" customHeight="1" x14ac:dyDescent="0.25">
      <c r="A13" s="145" t="s">
        <v>367</v>
      </c>
      <c r="B13" s="146" t="s">
        <v>360</v>
      </c>
      <c r="C13" s="151">
        <v>0</v>
      </c>
      <c r="D13" s="151">
        <v>0</v>
      </c>
      <c r="E13" s="151">
        <v>0</v>
      </c>
      <c r="F13" s="151">
        <v>0</v>
      </c>
      <c r="G13" s="151">
        <v>0</v>
      </c>
      <c r="H13" s="151">
        <v>0</v>
      </c>
      <c r="I13" s="151">
        <v>0</v>
      </c>
      <c r="J13" s="151">
        <v>6370.5930499999995</v>
      </c>
      <c r="K13" s="151">
        <v>0</v>
      </c>
      <c r="L13" s="151">
        <v>0</v>
      </c>
      <c r="M13" s="151">
        <v>0</v>
      </c>
      <c r="N13" s="151">
        <v>82.579390000000004</v>
      </c>
      <c r="O13" s="1104">
        <v>0</v>
      </c>
      <c r="P13" s="151">
        <v>0</v>
      </c>
      <c r="Q13" s="151">
        <v>0</v>
      </c>
      <c r="R13" s="151">
        <v>0</v>
      </c>
      <c r="S13" s="151"/>
      <c r="T13" s="151">
        <v>0</v>
      </c>
      <c r="U13" s="151">
        <v>459.13471000000004</v>
      </c>
      <c r="V13" s="151">
        <v>2117.4376200000002</v>
      </c>
      <c r="W13" s="151">
        <v>0</v>
      </c>
      <c r="X13" s="151">
        <v>0</v>
      </c>
      <c r="Y13" s="152">
        <v>9029.7447699999993</v>
      </c>
      <c r="Z13" s="151">
        <v>1134693.1186500001</v>
      </c>
      <c r="AA13" s="1103">
        <v>1143722.8634200001</v>
      </c>
    </row>
    <row r="14" spans="1:27" s="150" customFormat="1" ht="51" customHeight="1" x14ac:dyDescent="0.25">
      <c r="A14" s="145" t="s">
        <v>368</v>
      </c>
      <c r="B14" s="146" t="s">
        <v>362</v>
      </c>
      <c r="C14" s="151">
        <v>44644.044969999995</v>
      </c>
      <c r="D14" s="151">
        <v>8610156.9775300007</v>
      </c>
      <c r="E14" s="151">
        <v>1068.16851</v>
      </c>
      <c r="F14" s="151">
        <v>65017.846130000005</v>
      </c>
      <c r="G14" s="151">
        <v>76547.333680000011</v>
      </c>
      <c r="H14" s="151">
        <v>0</v>
      </c>
      <c r="I14" s="151">
        <v>1967.3562199999999</v>
      </c>
      <c r="J14" s="151">
        <v>133398.45829000001</v>
      </c>
      <c r="K14" s="151">
        <v>18857.919379999999</v>
      </c>
      <c r="L14" s="151">
        <v>81179.869689999992</v>
      </c>
      <c r="M14" s="151">
        <v>11179.39926</v>
      </c>
      <c r="N14" s="151">
        <v>462950.34324562002</v>
      </c>
      <c r="O14" s="151">
        <v>1764.7362000000001</v>
      </c>
      <c r="P14" s="151">
        <v>3123.90825</v>
      </c>
      <c r="Q14" s="151">
        <v>17478.006010000001</v>
      </c>
      <c r="R14" s="151">
        <v>0</v>
      </c>
      <c r="S14" s="151"/>
      <c r="T14" s="151">
        <v>927.69110000000001</v>
      </c>
      <c r="U14" s="151">
        <v>6716.2922099999996</v>
      </c>
      <c r="V14" s="151">
        <v>274325.98456000001</v>
      </c>
      <c r="W14" s="151">
        <v>31676.57015</v>
      </c>
      <c r="X14" s="151">
        <v>0</v>
      </c>
      <c r="Y14" s="152">
        <v>9842980.9053856153</v>
      </c>
      <c r="Z14" s="151">
        <v>18654.623299999999</v>
      </c>
      <c r="AA14" s="1103">
        <v>9861635.5286856145</v>
      </c>
    </row>
    <row r="15" spans="1:27" s="150" customFormat="1" ht="51" customHeight="1" x14ac:dyDescent="0.25">
      <c r="A15" s="145" t="s">
        <v>369</v>
      </c>
      <c r="B15" s="146" t="s">
        <v>364</v>
      </c>
      <c r="C15" s="1105">
        <v>1942351.7608100001</v>
      </c>
      <c r="D15" s="1105">
        <v>53807203.348709993</v>
      </c>
      <c r="E15" s="1105">
        <v>592264.08151000005</v>
      </c>
      <c r="F15" s="1105">
        <v>18272786.913380001</v>
      </c>
      <c r="G15" s="1105">
        <v>22866214.650320001</v>
      </c>
      <c r="H15" s="1105">
        <v>2112.3902899999998</v>
      </c>
      <c r="I15" s="1105">
        <v>314819.44578000001</v>
      </c>
      <c r="J15" s="1105">
        <v>51074565.438279994</v>
      </c>
      <c r="K15" s="1105">
        <v>1716039.91628</v>
      </c>
      <c r="L15" s="1105">
        <v>20815602.854019798</v>
      </c>
      <c r="M15" s="1105">
        <v>350809.73960000003</v>
      </c>
      <c r="N15" s="1105">
        <v>35558303.378614381</v>
      </c>
      <c r="O15" s="1105">
        <v>6381779.9930999996</v>
      </c>
      <c r="P15" s="1105">
        <v>1105520.7859799999</v>
      </c>
      <c r="Q15" s="1105">
        <v>15153828.699549999</v>
      </c>
      <c r="R15" s="1105">
        <v>106427.23989</v>
      </c>
      <c r="S15" s="1105">
        <v>0</v>
      </c>
      <c r="T15" s="1105">
        <v>69373.837899999999</v>
      </c>
      <c r="U15" s="1105">
        <v>2378853.8884999999</v>
      </c>
      <c r="V15" s="1105">
        <v>51895137.564210005</v>
      </c>
      <c r="W15" s="1105">
        <v>4424245.1478500003</v>
      </c>
      <c r="X15" s="1105">
        <v>3215787.8709999998</v>
      </c>
      <c r="Y15" s="1106">
        <v>292044028.9455741</v>
      </c>
      <c r="Z15" s="1105">
        <v>1116038.49535</v>
      </c>
      <c r="AA15" s="1106">
        <v>293160067.44092411</v>
      </c>
    </row>
    <row r="16" spans="1:27" s="150" customFormat="1" ht="51" customHeight="1" x14ac:dyDescent="0.25">
      <c r="A16" s="153" t="s">
        <v>354</v>
      </c>
      <c r="B16" s="149" t="s">
        <v>370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103"/>
      <c r="Z16" s="151"/>
      <c r="AA16" s="1103"/>
    </row>
    <row r="17" spans="1:27" s="150" customFormat="1" ht="51" customHeight="1" x14ac:dyDescent="0.25">
      <c r="A17" s="145" t="s">
        <v>371</v>
      </c>
      <c r="B17" s="146" t="s">
        <v>358</v>
      </c>
      <c r="C17" s="151">
        <v>125490.95699999999</v>
      </c>
      <c r="D17" s="151">
        <v>0</v>
      </c>
      <c r="E17" s="151">
        <v>1317856.4029999999</v>
      </c>
      <c r="F17" s="151">
        <v>0</v>
      </c>
      <c r="G17" s="151">
        <v>115339.51700000001</v>
      </c>
      <c r="H17" s="151">
        <v>0</v>
      </c>
      <c r="I17" s="151">
        <v>160928.514</v>
      </c>
      <c r="J17" s="151">
        <v>0</v>
      </c>
      <c r="K17" s="151">
        <v>0</v>
      </c>
      <c r="L17" s="151">
        <v>427.928390000001</v>
      </c>
      <c r="M17" s="151">
        <v>13493</v>
      </c>
      <c r="N17" s="151">
        <v>4942695.3309899997</v>
      </c>
      <c r="O17" s="151">
        <v>1318.7260000000001</v>
      </c>
      <c r="P17" s="151">
        <v>108599.52022000001</v>
      </c>
      <c r="Q17" s="151">
        <v>0</v>
      </c>
      <c r="R17" s="151">
        <v>95360.535770000002</v>
      </c>
      <c r="S17" s="151"/>
      <c r="T17" s="151">
        <v>538641.00399999996</v>
      </c>
      <c r="U17" s="151">
        <v>1894475.007</v>
      </c>
      <c r="V17" s="151">
        <v>6386387.5350000001</v>
      </c>
      <c r="W17" s="151">
        <v>1175988.477</v>
      </c>
      <c r="X17" s="151">
        <v>91494.724000000002</v>
      </c>
      <c r="Y17" s="152">
        <v>16968497.179370001</v>
      </c>
      <c r="Z17" s="151">
        <v>0</v>
      </c>
      <c r="AA17" s="1103">
        <v>16968497.179370001</v>
      </c>
    </row>
    <row r="18" spans="1:27" s="150" customFormat="1" ht="51" customHeight="1" x14ac:dyDescent="0.25">
      <c r="A18" s="145" t="s">
        <v>372</v>
      </c>
      <c r="B18" s="146" t="s">
        <v>360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/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2">
        <v>0</v>
      </c>
      <c r="Z18" s="151">
        <v>0</v>
      </c>
      <c r="AA18" s="1103">
        <v>0</v>
      </c>
    </row>
    <row r="19" spans="1:27" s="150" customFormat="1" ht="51" customHeight="1" x14ac:dyDescent="0.25">
      <c r="A19" s="145" t="s">
        <v>373</v>
      </c>
      <c r="B19" s="146" t="s">
        <v>362</v>
      </c>
      <c r="C19" s="151">
        <v>0</v>
      </c>
      <c r="D19" s="151">
        <v>0</v>
      </c>
      <c r="E19" s="151">
        <v>0</v>
      </c>
      <c r="F19" s="151">
        <v>0</v>
      </c>
      <c r="G19" s="151">
        <v>0</v>
      </c>
      <c r="H19" s="151">
        <v>0</v>
      </c>
      <c r="I19" s="151">
        <v>0</v>
      </c>
      <c r="J19" s="1107">
        <v>0</v>
      </c>
      <c r="K19" s="151">
        <v>0</v>
      </c>
      <c r="L19" s="151">
        <v>7845.4872999999998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6717.0087300000005</v>
      </c>
      <c r="S19" s="151"/>
      <c r="T19" s="151">
        <v>0</v>
      </c>
      <c r="U19" s="151">
        <v>0</v>
      </c>
      <c r="V19" s="151">
        <v>0</v>
      </c>
      <c r="W19" s="1104">
        <v>0</v>
      </c>
      <c r="X19" s="151">
        <v>0</v>
      </c>
      <c r="Y19" s="152">
        <v>14562.49603</v>
      </c>
      <c r="Z19" s="151">
        <v>0</v>
      </c>
      <c r="AA19" s="1103">
        <v>14562.49603</v>
      </c>
    </row>
    <row r="20" spans="1:27" s="150" customFormat="1" ht="51" customHeight="1" x14ac:dyDescent="0.25">
      <c r="A20" s="145" t="s">
        <v>374</v>
      </c>
      <c r="B20" s="146" t="s">
        <v>364</v>
      </c>
      <c r="C20" s="1105">
        <v>125490.95699999999</v>
      </c>
      <c r="D20" s="1105">
        <v>0</v>
      </c>
      <c r="E20" s="1105">
        <v>1317856.4029999999</v>
      </c>
      <c r="F20" s="1105">
        <v>0</v>
      </c>
      <c r="G20" s="1105">
        <v>115339.51700000001</v>
      </c>
      <c r="H20" s="1105">
        <v>0</v>
      </c>
      <c r="I20" s="1105">
        <v>160928.514</v>
      </c>
      <c r="J20" s="1105">
        <v>0</v>
      </c>
      <c r="K20" s="1105">
        <v>0</v>
      </c>
      <c r="L20" s="1105">
        <v>-7417.5589099999988</v>
      </c>
      <c r="M20" s="1105">
        <v>13493</v>
      </c>
      <c r="N20" s="1105">
        <v>4942695.3309899997</v>
      </c>
      <c r="O20" s="1105">
        <v>1318.7260000000001</v>
      </c>
      <c r="P20" s="1105">
        <v>108599.52022000001</v>
      </c>
      <c r="Q20" s="1105">
        <v>0</v>
      </c>
      <c r="R20" s="1105">
        <v>88643.527040000001</v>
      </c>
      <c r="S20" s="1105">
        <v>0</v>
      </c>
      <c r="T20" s="1105">
        <v>538641.00399999996</v>
      </c>
      <c r="U20" s="1105">
        <v>1894475.007</v>
      </c>
      <c r="V20" s="1105">
        <v>6386387.5350000001</v>
      </c>
      <c r="W20" s="1105">
        <v>1175988.477</v>
      </c>
      <c r="X20" s="1105">
        <v>91494.724000000002</v>
      </c>
      <c r="Y20" s="1106">
        <v>16953934.683339998</v>
      </c>
      <c r="Z20" s="1105">
        <v>0</v>
      </c>
      <c r="AA20" s="1106">
        <v>16953934.683339998</v>
      </c>
    </row>
    <row r="21" spans="1:27" s="150" customFormat="1" ht="51" customHeight="1" x14ac:dyDescent="0.25">
      <c r="A21" s="153" t="s">
        <v>375</v>
      </c>
      <c r="B21" s="149" t="s">
        <v>376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103"/>
      <c r="Z21" s="151"/>
      <c r="AA21" s="1103"/>
    </row>
    <row r="22" spans="1:27" ht="51" customHeight="1" x14ac:dyDescent="0.4">
      <c r="A22" s="145" t="s">
        <v>377</v>
      </c>
      <c r="B22" s="146" t="s">
        <v>358</v>
      </c>
      <c r="C22" s="151">
        <v>2403310.8467799998</v>
      </c>
      <c r="D22" s="151">
        <v>70734570.686509997</v>
      </c>
      <c r="E22" s="151">
        <v>2383935.50153</v>
      </c>
      <c r="F22" s="151">
        <v>22538052.639079999</v>
      </c>
      <c r="G22" s="151">
        <v>27326516.886000004</v>
      </c>
      <c r="H22" s="151">
        <v>2185.1012899999996</v>
      </c>
      <c r="I22" s="151">
        <v>1501034.878</v>
      </c>
      <c r="J22" s="151">
        <v>67094718.998219997</v>
      </c>
      <c r="K22" s="151">
        <v>2682494.6662600003</v>
      </c>
      <c r="L22" s="151">
        <v>26011692.95624977</v>
      </c>
      <c r="M22" s="151">
        <v>544529.51185999997</v>
      </c>
      <c r="N22" s="151">
        <v>50082757.086300001</v>
      </c>
      <c r="O22" s="151">
        <v>7449456.0116999997</v>
      </c>
      <c r="P22" s="151">
        <v>1276139.4987700002</v>
      </c>
      <c r="Q22" s="151">
        <v>20621663.867559999</v>
      </c>
      <c r="R22" s="151">
        <v>203685.51968999999</v>
      </c>
      <c r="S22" s="151">
        <v>0</v>
      </c>
      <c r="T22" s="151">
        <v>625570.11800000002</v>
      </c>
      <c r="U22" s="151">
        <v>4959236.4690000005</v>
      </c>
      <c r="V22" s="151">
        <v>66188266.172650009</v>
      </c>
      <c r="W22" s="151">
        <v>6535140.483</v>
      </c>
      <c r="X22" s="151">
        <v>4636498.4129999997</v>
      </c>
      <c r="Y22" s="152">
        <v>385801456.31144971</v>
      </c>
      <c r="Z22" s="151">
        <v>0</v>
      </c>
      <c r="AA22" s="1103">
        <v>385801456.31144971</v>
      </c>
    </row>
    <row r="23" spans="1:27" ht="51" customHeight="1" x14ac:dyDescent="0.4">
      <c r="A23" s="145" t="s">
        <v>378</v>
      </c>
      <c r="B23" s="146" t="s">
        <v>360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6370.5930499999995</v>
      </c>
      <c r="K23" s="151">
        <v>0</v>
      </c>
      <c r="L23" s="151">
        <v>0</v>
      </c>
      <c r="M23" s="151">
        <v>0</v>
      </c>
      <c r="N23" s="151">
        <v>128.12632000000002</v>
      </c>
      <c r="O23" s="151">
        <v>0</v>
      </c>
      <c r="P23" s="151">
        <v>0</v>
      </c>
      <c r="Q23" s="151">
        <v>0</v>
      </c>
      <c r="R23" s="151">
        <v>0</v>
      </c>
      <c r="S23" s="151">
        <v>0</v>
      </c>
      <c r="T23" s="151">
        <v>0</v>
      </c>
      <c r="U23" s="151">
        <v>484.10420000000005</v>
      </c>
      <c r="V23" s="151">
        <v>2233.1257300000002</v>
      </c>
      <c r="W23" s="151">
        <v>0</v>
      </c>
      <c r="X23" s="151">
        <v>0</v>
      </c>
      <c r="Y23" s="152">
        <v>9215.9493000000002</v>
      </c>
      <c r="Z23" s="151">
        <v>1721874.6778500001</v>
      </c>
      <c r="AA23" s="1103">
        <v>1731090.6271500001</v>
      </c>
    </row>
    <row r="24" spans="1:27" ht="51" customHeight="1" x14ac:dyDescent="0.4">
      <c r="A24" s="145" t="s">
        <v>379</v>
      </c>
      <c r="B24" s="146" t="s">
        <v>362</v>
      </c>
      <c r="C24" s="151">
        <v>47253.826149999994</v>
      </c>
      <c r="D24" s="151">
        <v>11351665.9078</v>
      </c>
      <c r="E24" s="151">
        <v>3638.2256900000002</v>
      </c>
      <c r="F24" s="151">
        <v>68821.791570000001</v>
      </c>
      <c r="G24" s="151">
        <v>260259.89491249999</v>
      </c>
      <c r="H24" s="151">
        <v>0</v>
      </c>
      <c r="I24" s="151">
        <v>2209.4693199999997</v>
      </c>
      <c r="J24" s="151">
        <v>159820.54730000001</v>
      </c>
      <c r="K24" s="151">
        <v>23633.315049999997</v>
      </c>
      <c r="L24" s="151">
        <v>137375.19951000001</v>
      </c>
      <c r="M24" s="151">
        <v>11782.620940000001</v>
      </c>
      <c r="N24" s="151">
        <v>540306.76257000014</v>
      </c>
      <c r="O24" s="151">
        <v>2131.31583</v>
      </c>
      <c r="P24" s="151">
        <v>3389.2512199999969</v>
      </c>
      <c r="Q24" s="151">
        <v>19018.013890000002</v>
      </c>
      <c r="R24" s="151">
        <v>6717.0087300000005</v>
      </c>
      <c r="S24" s="151">
        <v>0</v>
      </c>
      <c r="T24" s="151">
        <v>930.96109999999999</v>
      </c>
      <c r="U24" s="151">
        <v>7443.8378099999991</v>
      </c>
      <c r="V24" s="151">
        <v>464812.63673000003</v>
      </c>
      <c r="W24" s="151">
        <v>39627.258929999996</v>
      </c>
      <c r="X24" s="151">
        <v>7966.942</v>
      </c>
      <c r="Y24" s="152">
        <v>13158804.787052501</v>
      </c>
      <c r="Z24" s="151">
        <v>28264.580760000001</v>
      </c>
      <c r="AA24" s="1103">
        <v>13187069.367812501</v>
      </c>
    </row>
    <row r="25" spans="1:27" ht="51" customHeight="1" x14ac:dyDescent="0.4">
      <c r="A25" s="154" t="s">
        <v>380</v>
      </c>
      <c r="B25" s="155" t="s">
        <v>364</v>
      </c>
      <c r="C25" s="1105">
        <v>2356057.0206299997</v>
      </c>
      <c r="D25" s="1105">
        <v>59382904.778709993</v>
      </c>
      <c r="E25" s="1105">
        <v>2380297.2758399998</v>
      </c>
      <c r="F25" s="1105">
        <v>22469230.847509999</v>
      </c>
      <c r="G25" s="1105">
        <v>27066256.991087504</v>
      </c>
      <c r="H25" s="1105">
        <v>2185.1012899999996</v>
      </c>
      <c r="I25" s="1105">
        <v>1498825.4086800001</v>
      </c>
      <c r="J25" s="1105">
        <v>66941269.043969996</v>
      </c>
      <c r="K25" s="1105">
        <v>2658861.3512100005</v>
      </c>
      <c r="L25" s="1105">
        <v>25874317.756739769</v>
      </c>
      <c r="M25" s="1105">
        <v>532746.89091999992</v>
      </c>
      <c r="N25" s="1105">
        <v>49542578.450049996</v>
      </c>
      <c r="O25" s="1105">
        <v>7447324.6958699999</v>
      </c>
      <c r="P25" s="1105">
        <v>1272750.2475500002</v>
      </c>
      <c r="Q25" s="1105">
        <v>20602645.853670001</v>
      </c>
      <c r="R25" s="1105">
        <v>196968.51095999999</v>
      </c>
      <c r="S25" s="1105">
        <v>0</v>
      </c>
      <c r="T25" s="1105">
        <v>624639.15690000006</v>
      </c>
      <c r="U25" s="1105">
        <v>4952276.73539</v>
      </c>
      <c r="V25" s="1105">
        <v>65725686.661650009</v>
      </c>
      <c r="W25" s="1105">
        <v>6495513.2240700005</v>
      </c>
      <c r="X25" s="1105">
        <v>4628531.4709999999</v>
      </c>
      <c r="Y25" s="1106">
        <v>372651867.4736973</v>
      </c>
      <c r="Z25" s="1105">
        <v>1693610.0970900001</v>
      </c>
      <c r="AA25" s="1106">
        <v>374345477.57078719</v>
      </c>
    </row>
    <row r="27" spans="1:27" x14ac:dyDescent="0.4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7" x14ac:dyDescent="0.4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7" x14ac:dyDescent="0.4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7" x14ac:dyDescent="0.4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7" x14ac:dyDescent="0.4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7" x14ac:dyDescent="0.4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3:26" x14ac:dyDescent="0.4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3:26" x14ac:dyDescent="0.4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3:26" x14ac:dyDescent="0.4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3:26" x14ac:dyDescent="0.4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3:26" x14ac:dyDescent="0.4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3:26" x14ac:dyDescent="0.4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3:26" x14ac:dyDescent="0.4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3:26" x14ac:dyDescent="0.4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3:26" x14ac:dyDescent="0.4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3:26" x14ac:dyDescent="0.4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3:26" x14ac:dyDescent="0.4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3:26" x14ac:dyDescent="0.4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3:26" x14ac:dyDescent="0.4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3:26" x14ac:dyDescent="0.4"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3:26" x14ac:dyDescent="0.4"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</sheetData>
  <mergeCells count="8">
    <mergeCell ref="A1:F1"/>
    <mergeCell ref="A2:F2"/>
    <mergeCell ref="Y3:AA3"/>
    <mergeCell ref="AA4:AA5"/>
    <mergeCell ref="C4:X4"/>
    <mergeCell ref="Z4:Z5"/>
    <mergeCell ref="Y4:Y5"/>
    <mergeCell ref="A4:B5"/>
  </mergeCells>
  <printOptions horizontalCentered="1"/>
  <pageMargins left="0" right="0" top="0.59055118110236204" bottom="0" header="0.511811023622047" footer="0.511811023622047"/>
  <pageSetup paperSize="9" scale="37" orientation="landscape" horizontalDpi="200" verticalDpi="200" r:id="rId1"/>
  <headerFooter alignWithMargins="0">
    <oddFooter>&amp;C&amp;16 26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AA45"/>
  <sheetViews>
    <sheetView view="pageBreakPreview" zoomScale="55" zoomScaleNormal="80" zoomScaleSheetLayoutView="55" workbookViewId="0">
      <pane xSplit="1" ySplit="7" topLeftCell="C8" activePane="bottomRight" state="frozen"/>
      <selection activeCell="C45" sqref="C45"/>
      <selection pane="topRight" activeCell="C45" sqref="C45"/>
      <selection pane="bottomLeft" activeCell="C45" sqref="C45"/>
      <selection pane="bottomRight" activeCell="A3" sqref="A3"/>
    </sheetView>
  </sheetViews>
  <sheetFormatPr defaultColWidth="9" defaultRowHeight="21" x14ac:dyDescent="0.4"/>
  <cols>
    <col min="1" max="1" width="35.3984375" style="48" bestFit="1" customWidth="1"/>
    <col min="2" max="2" width="32.8984375" style="48" hidden="1" customWidth="1"/>
    <col min="3" max="13" width="8.69921875" style="48" customWidth="1"/>
    <col min="14" max="14" width="10" style="48" bestFit="1" customWidth="1"/>
    <col min="15" max="15" width="13.09765625" style="48" bestFit="1" customWidth="1"/>
    <col min="16" max="17" width="8.8984375" style="48" customWidth="1"/>
    <col min="18" max="18" width="10" style="48" bestFit="1" customWidth="1"/>
    <col min="19" max="19" width="11.19921875" style="48" hidden="1" customWidth="1"/>
    <col min="20" max="20" width="9.8984375" style="48" bestFit="1" customWidth="1"/>
    <col min="21" max="21" width="8.8984375" style="48" customWidth="1"/>
    <col min="22" max="22" width="11.19921875" style="48" bestFit="1" customWidth="1"/>
    <col min="23" max="23" width="8.69921875" style="48" bestFit="1" customWidth="1"/>
    <col min="24" max="24" width="8.8984375" style="48" customWidth="1"/>
    <col min="25" max="25" width="13.69921875" style="48" bestFit="1" customWidth="1"/>
    <col min="26" max="26" width="12.3984375" style="48" customWidth="1"/>
    <col min="27" max="27" width="13.69921875" style="48" bestFit="1" customWidth="1"/>
    <col min="28" max="16384" width="9" style="48"/>
  </cols>
  <sheetData>
    <row r="1" spans="1:27" s="51" customFormat="1" ht="28.8" x14ac:dyDescent="0.55000000000000004">
      <c r="A1" s="1693" t="s">
        <v>916</v>
      </c>
      <c r="B1" s="1693"/>
      <c r="C1" s="1693"/>
      <c r="D1" s="1693"/>
      <c r="E1" s="1693"/>
      <c r="F1" s="1693"/>
      <c r="G1" s="1693"/>
      <c r="H1" s="1693"/>
    </row>
    <row r="2" spans="1:27" s="51" customFormat="1" ht="28.8" x14ac:dyDescent="0.55000000000000004">
      <c r="A2" s="1693" t="s">
        <v>995</v>
      </c>
      <c r="B2" s="1693"/>
      <c r="C2" s="1693"/>
      <c r="D2" s="1693"/>
      <c r="E2" s="1693"/>
      <c r="F2" s="1693"/>
      <c r="G2" s="1693"/>
      <c r="H2" s="1693"/>
    </row>
    <row r="3" spans="1:27" x14ac:dyDescent="0.4">
      <c r="A3" s="47"/>
      <c r="B3" s="47"/>
      <c r="C3" s="1099">
        <v>1000</v>
      </c>
      <c r="X3" s="1671" t="s">
        <v>439</v>
      </c>
      <c r="Y3" s="1671"/>
      <c r="Z3" s="1671"/>
      <c r="AA3" s="1671"/>
    </row>
    <row r="4" spans="1:27" x14ac:dyDescent="0.4">
      <c r="A4" s="1701" t="s">
        <v>0</v>
      </c>
      <c r="B4" s="50" t="s">
        <v>186</v>
      </c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4" t="s">
        <v>250</v>
      </c>
      <c r="Z4" s="1697" t="s">
        <v>355</v>
      </c>
      <c r="AA4" s="1694" t="s">
        <v>381</v>
      </c>
    </row>
    <row r="5" spans="1:27" x14ac:dyDescent="0.4">
      <c r="A5" s="1703"/>
      <c r="B5" s="1371"/>
      <c r="C5" s="1100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5"/>
      <c r="Z5" s="1698"/>
      <c r="AA5" s="1695"/>
    </row>
    <row r="6" spans="1:27" ht="35.25" customHeight="1" x14ac:dyDescent="0.4">
      <c r="A6" s="148" t="s">
        <v>352</v>
      </c>
      <c r="B6" s="149" t="s">
        <v>356</v>
      </c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  <c r="N6" s="1108"/>
      <c r="O6" s="1108"/>
      <c r="P6" s="1108"/>
      <c r="Q6" s="1108"/>
      <c r="R6" s="1108"/>
      <c r="S6" s="1108"/>
      <c r="T6" s="1108"/>
      <c r="U6" s="1108"/>
      <c r="V6" s="1108"/>
      <c r="W6" s="1108"/>
      <c r="X6" s="1108"/>
      <c r="Y6" s="1109"/>
      <c r="Z6" s="1108"/>
      <c r="AA6" s="1109"/>
    </row>
    <row r="7" spans="1:27" ht="35.25" customHeight="1" x14ac:dyDescent="0.4">
      <c r="A7" s="145" t="s">
        <v>357</v>
      </c>
      <c r="B7" s="146" t="s">
        <v>358</v>
      </c>
      <c r="C7" s="786">
        <v>0</v>
      </c>
      <c r="D7" s="786">
        <v>0</v>
      </c>
      <c r="E7" s="1429">
        <v>0</v>
      </c>
      <c r="F7" s="786">
        <v>0</v>
      </c>
      <c r="G7" s="786">
        <v>0</v>
      </c>
      <c r="H7" s="786">
        <v>0</v>
      </c>
      <c r="I7" s="786">
        <v>0</v>
      </c>
      <c r="J7" s="786">
        <v>0</v>
      </c>
      <c r="K7" s="786">
        <v>0</v>
      </c>
      <c r="L7" s="786">
        <v>0</v>
      </c>
      <c r="M7" s="786">
        <v>0</v>
      </c>
      <c r="N7" s="786">
        <v>220.48954999999998</v>
      </c>
      <c r="O7" s="786">
        <v>135018.12221999999</v>
      </c>
      <c r="P7" s="786">
        <v>0</v>
      </c>
      <c r="Q7" s="786">
        <v>0</v>
      </c>
      <c r="R7" s="786">
        <v>0</v>
      </c>
      <c r="S7" s="1110"/>
      <c r="T7" s="786">
        <v>0</v>
      </c>
      <c r="U7" s="786">
        <v>0</v>
      </c>
      <c r="V7" s="786">
        <v>17799.766019999999</v>
      </c>
      <c r="W7" s="786">
        <v>0</v>
      </c>
      <c r="X7" s="786">
        <v>0</v>
      </c>
      <c r="Y7" s="1103">
        <v>153038.37779</v>
      </c>
      <c r="Z7" s="786">
        <v>0</v>
      </c>
      <c r="AA7" s="1103">
        <v>153038.37779</v>
      </c>
    </row>
    <row r="8" spans="1:27" s="150" customFormat="1" ht="35.25" customHeight="1" x14ac:dyDescent="0.25">
      <c r="A8" s="145" t="s">
        <v>359</v>
      </c>
      <c r="B8" s="146" t="s">
        <v>360</v>
      </c>
      <c r="C8" s="786">
        <v>0</v>
      </c>
      <c r="D8" s="786">
        <v>0</v>
      </c>
      <c r="E8" s="1429">
        <v>0</v>
      </c>
      <c r="F8" s="786">
        <v>0</v>
      </c>
      <c r="G8" s="786">
        <v>0</v>
      </c>
      <c r="H8" s="786">
        <v>0</v>
      </c>
      <c r="I8" s="786">
        <v>0</v>
      </c>
      <c r="J8" s="786">
        <v>0</v>
      </c>
      <c r="K8" s="786">
        <v>0</v>
      </c>
      <c r="L8" s="786">
        <v>0</v>
      </c>
      <c r="M8" s="786">
        <v>0</v>
      </c>
      <c r="N8" s="786">
        <v>0</v>
      </c>
      <c r="O8" s="786">
        <v>0</v>
      </c>
      <c r="P8" s="786">
        <v>0</v>
      </c>
      <c r="Q8" s="786">
        <v>0</v>
      </c>
      <c r="R8" s="786">
        <v>0</v>
      </c>
      <c r="S8" s="786"/>
      <c r="T8" s="786">
        <v>0</v>
      </c>
      <c r="U8" s="786">
        <v>0</v>
      </c>
      <c r="V8" s="786">
        <v>0</v>
      </c>
      <c r="W8" s="786">
        <v>0</v>
      </c>
      <c r="X8" s="786">
        <v>0</v>
      </c>
      <c r="Y8" s="1103">
        <v>0</v>
      </c>
      <c r="Z8" s="786">
        <v>0</v>
      </c>
      <c r="AA8" s="1103">
        <v>0</v>
      </c>
    </row>
    <row r="9" spans="1:27" s="150" customFormat="1" ht="35.25" customHeight="1" x14ac:dyDescent="0.25">
      <c r="A9" s="145" t="s">
        <v>361</v>
      </c>
      <c r="B9" s="146" t="s">
        <v>362</v>
      </c>
      <c r="C9" s="786">
        <v>0</v>
      </c>
      <c r="D9" s="786">
        <v>0</v>
      </c>
      <c r="E9" s="1429">
        <v>0</v>
      </c>
      <c r="F9" s="786">
        <v>0</v>
      </c>
      <c r="G9" s="786">
        <v>0</v>
      </c>
      <c r="H9" s="786">
        <v>0</v>
      </c>
      <c r="I9" s="786">
        <v>0</v>
      </c>
      <c r="J9" s="786">
        <v>0</v>
      </c>
      <c r="K9" s="786">
        <v>0</v>
      </c>
      <c r="L9" s="786">
        <v>0</v>
      </c>
      <c r="M9" s="786">
        <v>0</v>
      </c>
      <c r="N9" s="786">
        <v>0</v>
      </c>
      <c r="O9" s="786">
        <v>0</v>
      </c>
      <c r="P9" s="786">
        <v>0</v>
      </c>
      <c r="Q9" s="786">
        <v>0</v>
      </c>
      <c r="R9" s="786">
        <v>0</v>
      </c>
      <c r="S9" s="786"/>
      <c r="T9" s="786">
        <v>0</v>
      </c>
      <c r="U9" s="786">
        <v>0</v>
      </c>
      <c r="V9" s="786">
        <v>0</v>
      </c>
      <c r="W9" s="786">
        <v>0</v>
      </c>
      <c r="X9" s="786">
        <v>0</v>
      </c>
      <c r="Y9" s="1103">
        <v>0</v>
      </c>
      <c r="Z9" s="786">
        <v>0</v>
      </c>
      <c r="AA9" s="1103">
        <v>0</v>
      </c>
    </row>
    <row r="10" spans="1:27" s="150" customFormat="1" ht="35.25" customHeight="1" x14ac:dyDescent="0.25">
      <c r="A10" s="145" t="s">
        <v>363</v>
      </c>
      <c r="B10" s="146" t="s">
        <v>364</v>
      </c>
      <c r="C10" s="1111">
        <v>0</v>
      </c>
      <c r="D10" s="1111">
        <v>0</v>
      </c>
      <c r="E10" s="1111">
        <v>0</v>
      </c>
      <c r="F10" s="1111">
        <v>0</v>
      </c>
      <c r="G10" s="1111">
        <v>0</v>
      </c>
      <c r="H10" s="1111">
        <v>0</v>
      </c>
      <c r="I10" s="1111">
        <v>0</v>
      </c>
      <c r="J10" s="1111">
        <v>0</v>
      </c>
      <c r="K10" s="1111">
        <v>0</v>
      </c>
      <c r="L10" s="1111">
        <v>0</v>
      </c>
      <c r="M10" s="1111">
        <v>0</v>
      </c>
      <c r="N10" s="1111">
        <v>220.48954999999998</v>
      </c>
      <c r="O10" s="1111">
        <v>135018.12221999999</v>
      </c>
      <c r="P10" s="1111">
        <v>0</v>
      </c>
      <c r="Q10" s="1111">
        <v>0</v>
      </c>
      <c r="R10" s="1111">
        <v>0</v>
      </c>
      <c r="S10" s="1111">
        <v>0</v>
      </c>
      <c r="T10" s="1111">
        <v>0</v>
      </c>
      <c r="U10" s="1111">
        <v>0</v>
      </c>
      <c r="V10" s="1111">
        <v>17799.766019999999</v>
      </c>
      <c r="W10" s="1111">
        <v>0</v>
      </c>
      <c r="X10" s="1111">
        <v>0</v>
      </c>
      <c r="Y10" s="1106">
        <v>153038.37779</v>
      </c>
      <c r="Z10" s="1111">
        <v>0</v>
      </c>
      <c r="AA10" s="1106">
        <v>153038.37779</v>
      </c>
    </row>
    <row r="11" spans="1:27" s="150" customFormat="1" ht="35.25" customHeight="1" x14ac:dyDescent="0.25">
      <c r="A11" s="153" t="s">
        <v>353</v>
      </c>
      <c r="B11" s="149" t="s">
        <v>365</v>
      </c>
      <c r="C11" s="786"/>
      <c r="D11" s="786"/>
      <c r="E11" s="786"/>
      <c r="F11" s="786"/>
      <c r="G11" s="786"/>
      <c r="H11" s="786"/>
      <c r="I11" s="786"/>
      <c r="J11" s="786"/>
      <c r="K11" s="786"/>
      <c r="L11" s="786"/>
      <c r="M11" s="786"/>
      <c r="N11" s="786"/>
      <c r="O11" s="786"/>
      <c r="P11" s="786"/>
      <c r="Q11" s="786"/>
      <c r="R11" s="786"/>
      <c r="S11" s="786"/>
      <c r="T11" s="786"/>
      <c r="U11" s="786"/>
      <c r="V11" s="786"/>
      <c r="W11" s="786"/>
      <c r="X11" s="786"/>
      <c r="Y11" s="1103"/>
      <c r="Z11" s="786"/>
      <c r="AA11" s="1103"/>
    </row>
    <row r="12" spans="1:27" s="150" customFormat="1" ht="35.25" customHeight="1" x14ac:dyDescent="0.25">
      <c r="A12" s="145" t="s">
        <v>366</v>
      </c>
      <c r="B12" s="146" t="s">
        <v>358</v>
      </c>
      <c r="C12" s="786">
        <v>0</v>
      </c>
      <c r="D12" s="786">
        <v>0</v>
      </c>
      <c r="E12" s="786">
        <v>0</v>
      </c>
      <c r="F12" s="786">
        <v>0</v>
      </c>
      <c r="G12" s="786">
        <v>0</v>
      </c>
      <c r="H12" s="786">
        <v>0</v>
      </c>
      <c r="I12" s="786">
        <v>0</v>
      </c>
      <c r="J12" s="786">
        <v>200033.3204</v>
      </c>
      <c r="K12" s="786">
        <v>0</v>
      </c>
      <c r="L12" s="786">
        <v>0</v>
      </c>
      <c r="M12" s="786">
        <v>7.5720000000000001</v>
      </c>
      <c r="N12" s="786">
        <v>9745.7957599999991</v>
      </c>
      <c r="O12" s="786">
        <v>3224344.12781</v>
      </c>
      <c r="P12" s="786">
        <v>18.100000000000001</v>
      </c>
      <c r="Q12" s="786">
        <v>0</v>
      </c>
      <c r="R12" s="786">
        <v>6895.3855000000003</v>
      </c>
      <c r="S12" s="786"/>
      <c r="T12" s="786">
        <v>0</v>
      </c>
      <c r="U12" s="786">
        <v>0</v>
      </c>
      <c r="V12" s="786">
        <v>488129.397</v>
      </c>
      <c r="W12" s="786">
        <v>2968.58</v>
      </c>
      <c r="X12" s="786">
        <v>0</v>
      </c>
      <c r="Y12" s="1103">
        <v>3932142.2784699998</v>
      </c>
      <c r="Z12" s="786">
        <v>0</v>
      </c>
      <c r="AA12" s="1103">
        <v>3932142.2784699998</v>
      </c>
    </row>
    <row r="13" spans="1:27" s="150" customFormat="1" ht="35.25" customHeight="1" x14ac:dyDescent="0.25">
      <c r="A13" s="145" t="s">
        <v>367</v>
      </c>
      <c r="B13" s="146" t="s">
        <v>360</v>
      </c>
      <c r="C13" s="786">
        <v>0</v>
      </c>
      <c r="D13" s="786">
        <v>0</v>
      </c>
      <c r="E13" s="786">
        <v>0</v>
      </c>
      <c r="F13" s="786">
        <v>0</v>
      </c>
      <c r="G13" s="786">
        <v>0</v>
      </c>
      <c r="H13" s="786">
        <v>0</v>
      </c>
      <c r="I13" s="786">
        <v>0</v>
      </c>
      <c r="J13" s="786">
        <v>0</v>
      </c>
      <c r="K13" s="786">
        <v>0</v>
      </c>
      <c r="L13" s="786">
        <v>0</v>
      </c>
      <c r="M13" s="786">
        <v>0</v>
      </c>
      <c r="N13" s="786">
        <v>0</v>
      </c>
      <c r="O13" s="786">
        <v>0</v>
      </c>
      <c r="P13" s="786">
        <v>0</v>
      </c>
      <c r="Q13" s="786">
        <v>0</v>
      </c>
      <c r="R13" s="786">
        <v>0</v>
      </c>
      <c r="S13" s="786"/>
      <c r="T13" s="786">
        <v>0</v>
      </c>
      <c r="U13" s="786">
        <v>0</v>
      </c>
      <c r="V13" s="786">
        <v>0</v>
      </c>
      <c r="W13" s="786">
        <v>0</v>
      </c>
      <c r="X13" s="786">
        <v>0</v>
      </c>
      <c r="Y13" s="1103">
        <v>0</v>
      </c>
      <c r="Z13" s="786">
        <v>0</v>
      </c>
      <c r="AA13" s="1103">
        <v>0</v>
      </c>
    </row>
    <row r="14" spans="1:27" s="150" customFormat="1" ht="35.25" customHeight="1" x14ac:dyDescent="0.25">
      <c r="A14" s="145" t="s">
        <v>368</v>
      </c>
      <c r="B14" s="146" t="s">
        <v>362</v>
      </c>
      <c r="C14" s="786">
        <v>0</v>
      </c>
      <c r="D14" s="786">
        <v>0</v>
      </c>
      <c r="E14" s="786">
        <v>0</v>
      </c>
      <c r="F14" s="786">
        <v>0</v>
      </c>
      <c r="G14" s="786">
        <v>0</v>
      </c>
      <c r="H14" s="786">
        <v>0</v>
      </c>
      <c r="I14" s="786">
        <v>0</v>
      </c>
      <c r="J14" s="786">
        <v>0</v>
      </c>
      <c r="K14" s="786">
        <v>0</v>
      </c>
      <c r="L14" s="786">
        <v>0</v>
      </c>
      <c r="M14" s="786">
        <v>0</v>
      </c>
      <c r="N14" s="786">
        <v>0</v>
      </c>
      <c r="O14" s="786">
        <v>0</v>
      </c>
      <c r="P14" s="786">
        <v>0</v>
      </c>
      <c r="Q14" s="786">
        <v>0</v>
      </c>
      <c r="R14" s="786">
        <v>0</v>
      </c>
      <c r="S14" s="786"/>
      <c r="T14" s="786">
        <v>0</v>
      </c>
      <c r="U14" s="786">
        <v>0</v>
      </c>
      <c r="V14" s="786">
        <v>0</v>
      </c>
      <c r="W14" s="786">
        <v>0</v>
      </c>
      <c r="X14" s="786">
        <v>0</v>
      </c>
      <c r="Y14" s="1103">
        <v>0</v>
      </c>
      <c r="Z14" s="786">
        <v>0</v>
      </c>
      <c r="AA14" s="1103">
        <v>0</v>
      </c>
    </row>
    <row r="15" spans="1:27" s="150" customFormat="1" ht="35.25" customHeight="1" x14ac:dyDescent="0.25">
      <c r="A15" s="145" t="s">
        <v>369</v>
      </c>
      <c r="B15" s="146" t="s">
        <v>364</v>
      </c>
      <c r="C15" s="1111">
        <v>0</v>
      </c>
      <c r="D15" s="1111">
        <v>0</v>
      </c>
      <c r="E15" s="1111">
        <v>0</v>
      </c>
      <c r="F15" s="1111">
        <v>0</v>
      </c>
      <c r="G15" s="1111">
        <v>0</v>
      </c>
      <c r="H15" s="1111">
        <v>0</v>
      </c>
      <c r="I15" s="1111">
        <v>0</v>
      </c>
      <c r="J15" s="1111">
        <v>200033.3204</v>
      </c>
      <c r="K15" s="1111">
        <v>0</v>
      </c>
      <c r="L15" s="1111">
        <v>0</v>
      </c>
      <c r="M15" s="1111">
        <v>7.5720000000000001</v>
      </c>
      <c r="N15" s="1111">
        <v>9745.7957599999991</v>
      </c>
      <c r="O15" s="1111">
        <v>3224344.12781</v>
      </c>
      <c r="P15" s="1111">
        <v>18.100000000000001</v>
      </c>
      <c r="Q15" s="1111">
        <v>0</v>
      </c>
      <c r="R15" s="1111">
        <v>6895.3855000000003</v>
      </c>
      <c r="S15" s="1111">
        <v>0</v>
      </c>
      <c r="T15" s="1111">
        <v>0</v>
      </c>
      <c r="U15" s="1111">
        <v>0</v>
      </c>
      <c r="V15" s="1111">
        <v>488129.397</v>
      </c>
      <c r="W15" s="1111">
        <v>2968.58</v>
      </c>
      <c r="X15" s="1111">
        <v>0</v>
      </c>
      <c r="Y15" s="1106">
        <v>3932142.2784699998</v>
      </c>
      <c r="Z15" s="1111">
        <v>0</v>
      </c>
      <c r="AA15" s="1106">
        <v>3932142.2784699998</v>
      </c>
    </row>
    <row r="16" spans="1:27" s="150" customFormat="1" ht="35.25" customHeight="1" x14ac:dyDescent="0.25">
      <c r="A16" s="153" t="s">
        <v>354</v>
      </c>
      <c r="B16" s="149" t="s">
        <v>370</v>
      </c>
      <c r="C16" s="786"/>
      <c r="D16" s="786"/>
      <c r="E16" s="786"/>
      <c r="F16" s="786"/>
      <c r="G16" s="786"/>
      <c r="H16" s="786"/>
      <c r="I16" s="786"/>
      <c r="J16" s="786"/>
      <c r="K16" s="786"/>
      <c r="L16" s="786"/>
      <c r="M16" s="786"/>
      <c r="N16" s="786"/>
      <c r="O16" s="786"/>
      <c r="P16" s="786"/>
      <c r="Q16" s="786"/>
      <c r="R16" s="786"/>
      <c r="S16" s="786"/>
      <c r="T16" s="786"/>
      <c r="U16" s="786"/>
      <c r="V16" s="786"/>
      <c r="W16" s="786"/>
      <c r="X16" s="786"/>
      <c r="Y16" s="1103"/>
      <c r="Z16" s="786"/>
      <c r="AA16" s="1103"/>
    </row>
    <row r="17" spans="1:27" s="150" customFormat="1" ht="35.25" customHeight="1" x14ac:dyDescent="0.25">
      <c r="A17" s="145" t="s">
        <v>371</v>
      </c>
      <c r="B17" s="146" t="s">
        <v>358</v>
      </c>
      <c r="C17" s="786">
        <v>0</v>
      </c>
      <c r="D17" s="786">
        <v>0</v>
      </c>
      <c r="E17" s="786">
        <v>0</v>
      </c>
      <c r="F17" s="786">
        <v>0</v>
      </c>
      <c r="G17" s="786">
        <v>0</v>
      </c>
      <c r="H17" s="786">
        <v>0</v>
      </c>
      <c r="I17" s="786">
        <v>0</v>
      </c>
      <c r="J17" s="786">
        <v>0</v>
      </c>
      <c r="K17" s="786">
        <v>0</v>
      </c>
      <c r="L17" s="786">
        <v>0</v>
      </c>
      <c r="M17" s="786">
        <v>0</v>
      </c>
      <c r="N17" s="786">
        <v>0</v>
      </c>
      <c r="O17" s="786">
        <v>0</v>
      </c>
      <c r="P17" s="786">
        <v>0</v>
      </c>
      <c r="Q17" s="786">
        <v>0</v>
      </c>
      <c r="R17" s="786">
        <v>0</v>
      </c>
      <c r="S17" s="786"/>
      <c r="T17" s="786">
        <v>0</v>
      </c>
      <c r="U17" s="786">
        <v>0</v>
      </c>
      <c r="V17" s="786">
        <v>0</v>
      </c>
      <c r="W17" s="786">
        <v>0</v>
      </c>
      <c r="X17" s="786">
        <v>0</v>
      </c>
      <c r="Y17" s="1103">
        <v>0</v>
      </c>
      <c r="Z17" s="786">
        <v>0</v>
      </c>
      <c r="AA17" s="1103">
        <v>0</v>
      </c>
    </row>
    <row r="18" spans="1:27" s="150" customFormat="1" ht="35.25" customHeight="1" x14ac:dyDescent="0.25">
      <c r="A18" s="145" t="s">
        <v>372</v>
      </c>
      <c r="B18" s="146" t="s">
        <v>360</v>
      </c>
      <c r="C18" s="786">
        <v>0</v>
      </c>
      <c r="D18" s="786">
        <v>0</v>
      </c>
      <c r="E18" s="786">
        <v>0</v>
      </c>
      <c r="F18" s="786">
        <v>0</v>
      </c>
      <c r="G18" s="786">
        <v>0</v>
      </c>
      <c r="H18" s="786">
        <v>0</v>
      </c>
      <c r="I18" s="786">
        <v>0</v>
      </c>
      <c r="J18" s="786">
        <v>0</v>
      </c>
      <c r="K18" s="786">
        <v>0</v>
      </c>
      <c r="L18" s="786">
        <v>0</v>
      </c>
      <c r="M18" s="786">
        <v>0</v>
      </c>
      <c r="N18" s="786">
        <v>0</v>
      </c>
      <c r="O18" s="786">
        <v>0</v>
      </c>
      <c r="P18" s="786">
        <v>0</v>
      </c>
      <c r="Q18" s="786">
        <v>0</v>
      </c>
      <c r="R18" s="786">
        <v>0</v>
      </c>
      <c r="S18" s="786"/>
      <c r="T18" s="786">
        <v>0</v>
      </c>
      <c r="U18" s="786">
        <v>0</v>
      </c>
      <c r="V18" s="786">
        <v>0</v>
      </c>
      <c r="W18" s="786">
        <v>0</v>
      </c>
      <c r="X18" s="786">
        <v>0</v>
      </c>
      <c r="Y18" s="1103">
        <v>0</v>
      </c>
      <c r="Z18" s="786">
        <v>0</v>
      </c>
      <c r="AA18" s="1103">
        <v>0</v>
      </c>
    </row>
    <row r="19" spans="1:27" s="150" customFormat="1" ht="35.25" customHeight="1" x14ac:dyDescent="0.25">
      <c r="A19" s="145" t="s">
        <v>373</v>
      </c>
      <c r="B19" s="146" t="s">
        <v>362</v>
      </c>
      <c r="C19" s="786">
        <v>0</v>
      </c>
      <c r="D19" s="786">
        <v>0</v>
      </c>
      <c r="E19" s="786">
        <v>0</v>
      </c>
      <c r="F19" s="786">
        <v>0</v>
      </c>
      <c r="G19" s="786">
        <v>0</v>
      </c>
      <c r="H19" s="786">
        <v>0</v>
      </c>
      <c r="I19" s="786">
        <v>0</v>
      </c>
      <c r="J19" s="786">
        <v>0</v>
      </c>
      <c r="K19" s="786">
        <v>0</v>
      </c>
      <c r="L19" s="786">
        <v>0</v>
      </c>
      <c r="M19" s="786">
        <v>0</v>
      </c>
      <c r="N19" s="786">
        <v>0</v>
      </c>
      <c r="O19" s="786">
        <v>0</v>
      </c>
      <c r="P19" s="786">
        <v>0</v>
      </c>
      <c r="Q19" s="786">
        <v>0</v>
      </c>
      <c r="R19" s="786">
        <v>0</v>
      </c>
      <c r="S19" s="786"/>
      <c r="T19" s="786">
        <v>0</v>
      </c>
      <c r="U19" s="786">
        <v>0</v>
      </c>
      <c r="V19" s="786">
        <v>0</v>
      </c>
      <c r="W19" s="786">
        <v>0</v>
      </c>
      <c r="X19" s="786">
        <v>0</v>
      </c>
      <c r="Y19" s="1103">
        <v>0</v>
      </c>
      <c r="Z19" s="786">
        <v>0</v>
      </c>
      <c r="AA19" s="1103">
        <v>0</v>
      </c>
    </row>
    <row r="20" spans="1:27" s="150" customFormat="1" ht="35.25" customHeight="1" x14ac:dyDescent="0.25">
      <c r="A20" s="145" t="s">
        <v>374</v>
      </c>
      <c r="B20" s="146" t="s">
        <v>364</v>
      </c>
      <c r="C20" s="1111">
        <v>0</v>
      </c>
      <c r="D20" s="1111">
        <v>0</v>
      </c>
      <c r="E20" s="1111">
        <v>0</v>
      </c>
      <c r="F20" s="1111">
        <v>0</v>
      </c>
      <c r="G20" s="1111">
        <v>0</v>
      </c>
      <c r="H20" s="1111">
        <v>0</v>
      </c>
      <c r="I20" s="1111">
        <v>0</v>
      </c>
      <c r="J20" s="1111">
        <v>0</v>
      </c>
      <c r="K20" s="1111">
        <v>0</v>
      </c>
      <c r="L20" s="1111">
        <v>0</v>
      </c>
      <c r="M20" s="1111">
        <v>0</v>
      </c>
      <c r="N20" s="1111">
        <v>0</v>
      </c>
      <c r="O20" s="1111">
        <v>0</v>
      </c>
      <c r="P20" s="1111">
        <v>0</v>
      </c>
      <c r="Q20" s="1111">
        <v>0</v>
      </c>
      <c r="R20" s="1111">
        <v>0</v>
      </c>
      <c r="S20" s="1111">
        <v>0</v>
      </c>
      <c r="T20" s="1111">
        <v>0</v>
      </c>
      <c r="U20" s="1111">
        <v>0</v>
      </c>
      <c r="V20" s="1111">
        <v>0</v>
      </c>
      <c r="W20" s="1111">
        <v>0</v>
      </c>
      <c r="X20" s="1111">
        <v>0</v>
      </c>
      <c r="Y20" s="1106">
        <v>0</v>
      </c>
      <c r="Z20" s="1111">
        <v>0</v>
      </c>
      <c r="AA20" s="1106">
        <v>0</v>
      </c>
    </row>
    <row r="21" spans="1:27" s="150" customFormat="1" ht="35.25" customHeight="1" x14ac:dyDescent="0.25">
      <c r="A21" s="153" t="s">
        <v>375</v>
      </c>
      <c r="B21" s="149" t="s">
        <v>376</v>
      </c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786"/>
      <c r="S21" s="786"/>
      <c r="T21" s="786"/>
      <c r="U21" s="786"/>
      <c r="V21" s="786"/>
      <c r="W21" s="786"/>
      <c r="X21" s="786"/>
      <c r="Y21" s="1103"/>
      <c r="Z21" s="151"/>
      <c r="AA21" s="1103"/>
    </row>
    <row r="22" spans="1:27" s="150" customFormat="1" ht="35.25" customHeight="1" x14ac:dyDescent="0.25">
      <c r="A22" s="145" t="s">
        <v>377</v>
      </c>
      <c r="B22" s="146" t="s">
        <v>358</v>
      </c>
      <c r="C22" s="151">
        <v>0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  <c r="J22" s="151">
        <v>200033.3204</v>
      </c>
      <c r="K22" s="151">
        <v>0</v>
      </c>
      <c r="L22" s="151">
        <v>0</v>
      </c>
      <c r="M22" s="151">
        <v>7.5720000000000001</v>
      </c>
      <c r="N22" s="151">
        <v>9966.2853099999993</v>
      </c>
      <c r="O22" s="151">
        <v>3359362.2500299998</v>
      </c>
      <c r="P22" s="151">
        <v>18.100000000000001</v>
      </c>
      <c r="Q22" s="151">
        <v>0</v>
      </c>
      <c r="R22" s="151">
        <v>6895.3855000000003</v>
      </c>
      <c r="S22" s="151">
        <v>0</v>
      </c>
      <c r="T22" s="151">
        <v>0</v>
      </c>
      <c r="U22" s="151">
        <v>0</v>
      </c>
      <c r="V22" s="151">
        <v>505929.16301999998</v>
      </c>
      <c r="W22" s="151">
        <v>2968.58</v>
      </c>
      <c r="X22" s="151">
        <v>0</v>
      </c>
      <c r="Y22" s="152">
        <v>4085180.6562599996</v>
      </c>
      <c r="Z22" s="151">
        <v>0</v>
      </c>
      <c r="AA22" s="1103">
        <v>4085180.6562599996</v>
      </c>
    </row>
    <row r="23" spans="1:27" s="150" customFormat="1" ht="35.25" customHeight="1" x14ac:dyDescent="0.25">
      <c r="A23" s="145" t="s">
        <v>378</v>
      </c>
      <c r="B23" s="146" t="s">
        <v>360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  <c r="Q23" s="151">
        <v>0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151">
        <v>0</v>
      </c>
      <c r="X23" s="151">
        <v>0</v>
      </c>
      <c r="Y23" s="152">
        <v>0</v>
      </c>
      <c r="Z23" s="151">
        <v>0</v>
      </c>
      <c r="AA23" s="1103">
        <v>0</v>
      </c>
    </row>
    <row r="24" spans="1:27" ht="35.25" customHeight="1" x14ac:dyDescent="0.4">
      <c r="A24" s="145" t="s">
        <v>379</v>
      </c>
      <c r="B24" s="146" t="s">
        <v>362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0</v>
      </c>
      <c r="Q24" s="151">
        <v>0</v>
      </c>
      <c r="R24" s="151">
        <v>0</v>
      </c>
      <c r="S24" s="151">
        <v>0</v>
      </c>
      <c r="T24" s="151">
        <v>0</v>
      </c>
      <c r="U24" s="151">
        <v>0</v>
      </c>
      <c r="V24" s="151">
        <v>0</v>
      </c>
      <c r="W24" s="151">
        <v>0</v>
      </c>
      <c r="X24" s="151">
        <v>0</v>
      </c>
      <c r="Y24" s="152">
        <v>0</v>
      </c>
      <c r="Z24" s="151">
        <v>0</v>
      </c>
      <c r="AA24" s="1103">
        <v>0</v>
      </c>
    </row>
    <row r="25" spans="1:27" ht="35.25" customHeight="1" x14ac:dyDescent="0.4">
      <c r="A25" s="154" t="s">
        <v>380</v>
      </c>
      <c r="B25" s="155" t="s">
        <v>364</v>
      </c>
      <c r="C25" s="1105">
        <v>0</v>
      </c>
      <c r="D25" s="1105">
        <v>0</v>
      </c>
      <c r="E25" s="1105">
        <v>0</v>
      </c>
      <c r="F25" s="1105">
        <v>0</v>
      </c>
      <c r="G25" s="1105">
        <v>0</v>
      </c>
      <c r="H25" s="1105">
        <v>0</v>
      </c>
      <c r="I25" s="1105">
        <v>0</v>
      </c>
      <c r="J25" s="1105">
        <v>200033.3204</v>
      </c>
      <c r="K25" s="1105">
        <v>0</v>
      </c>
      <c r="L25" s="1105">
        <v>0</v>
      </c>
      <c r="M25" s="1105">
        <v>7.5720000000000001</v>
      </c>
      <c r="N25" s="1105">
        <v>9966.2853099999993</v>
      </c>
      <c r="O25" s="1105">
        <v>3359362.2500299998</v>
      </c>
      <c r="P25" s="1105">
        <v>18.100000000000001</v>
      </c>
      <c r="Q25" s="1105">
        <v>0</v>
      </c>
      <c r="R25" s="1105">
        <v>6895.3855000000003</v>
      </c>
      <c r="S25" s="1105">
        <v>0</v>
      </c>
      <c r="T25" s="1105">
        <v>0</v>
      </c>
      <c r="U25" s="1105">
        <v>0</v>
      </c>
      <c r="V25" s="1105">
        <v>505929.16301999998</v>
      </c>
      <c r="W25" s="1105">
        <v>2968.58</v>
      </c>
      <c r="X25" s="1105">
        <v>0</v>
      </c>
      <c r="Y25" s="1106">
        <v>4085180.6562599996</v>
      </c>
      <c r="Z25" s="1105">
        <v>0</v>
      </c>
      <c r="AA25" s="1106">
        <v>4085180.6562599996</v>
      </c>
    </row>
    <row r="26" spans="1:27" x14ac:dyDescent="0.4">
      <c r="Z26" s="1113"/>
      <c r="AA26" s="1113"/>
    </row>
    <row r="27" spans="1:27" x14ac:dyDescent="0.4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x14ac:dyDescent="0.4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x14ac:dyDescent="0.4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x14ac:dyDescent="0.4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x14ac:dyDescent="0.4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x14ac:dyDescent="0.4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3:27" x14ac:dyDescent="0.4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3:27" x14ac:dyDescent="0.4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3:27" x14ac:dyDescent="0.4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3:27" x14ac:dyDescent="0.4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3:27" x14ac:dyDescent="0.4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3:27" x14ac:dyDescent="0.4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3:27" x14ac:dyDescent="0.4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3:27" x14ac:dyDescent="0.4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3:27" x14ac:dyDescent="0.4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3:27" x14ac:dyDescent="0.4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3:27" x14ac:dyDescent="0.4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3:27" x14ac:dyDescent="0.4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3:27" x14ac:dyDescent="0.4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</sheetData>
  <protectedRanges>
    <protectedRange sqref="E7:E9" name="ช่วง1"/>
  </protectedRanges>
  <mergeCells count="8">
    <mergeCell ref="Z4:Z5"/>
    <mergeCell ref="AA4:AA5"/>
    <mergeCell ref="X3:AA3"/>
    <mergeCell ref="A1:H1"/>
    <mergeCell ref="A2:H2"/>
    <mergeCell ref="C4:X4"/>
    <mergeCell ref="Y4:Y5"/>
    <mergeCell ref="A4:A5"/>
  </mergeCells>
  <printOptions horizontalCentered="1"/>
  <pageMargins left="0" right="0" top="0.59055118110236204" bottom="0" header="0.511811023622047" footer="0.511811023622047"/>
  <pageSetup paperSize="9" scale="49" orientation="landscape" horizontalDpi="200" verticalDpi="200" r:id="rId1"/>
  <headerFooter alignWithMargins="0">
    <oddFooter>&amp;C&amp;16 27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AB26"/>
  <sheetViews>
    <sheetView view="pageBreakPreview" topLeftCell="B5" zoomScale="60" zoomScaleNormal="98" workbookViewId="0">
      <selection activeCell="S5" sqref="S5"/>
    </sheetView>
  </sheetViews>
  <sheetFormatPr defaultColWidth="7" defaultRowHeight="21" x14ac:dyDescent="0.6"/>
  <cols>
    <col min="1" max="13" width="7.3984375" style="1" customWidth="1"/>
    <col min="14" max="256" width="7" style="1"/>
    <col min="257" max="269" width="7.3984375" style="1" customWidth="1"/>
    <col min="270" max="512" width="7" style="1"/>
    <col min="513" max="525" width="7.3984375" style="1" customWidth="1"/>
    <col min="526" max="768" width="7" style="1"/>
    <col min="769" max="781" width="7.3984375" style="1" customWidth="1"/>
    <col min="782" max="1024" width="7" style="1"/>
    <col min="1025" max="1037" width="7.3984375" style="1" customWidth="1"/>
    <col min="1038" max="1280" width="7" style="1"/>
    <col min="1281" max="1293" width="7.3984375" style="1" customWidth="1"/>
    <col min="1294" max="1536" width="7" style="1"/>
    <col min="1537" max="1549" width="7.3984375" style="1" customWidth="1"/>
    <col min="1550" max="1792" width="7" style="1"/>
    <col min="1793" max="1805" width="7.3984375" style="1" customWidth="1"/>
    <col min="1806" max="2048" width="7" style="1"/>
    <col min="2049" max="2061" width="7.3984375" style="1" customWidth="1"/>
    <col min="2062" max="2304" width="7" style="1"/>
    <col min="2305" max="2317" width="7.3984375" style="1" customWidth="1"/>
    <col min="2318" max="2560" width="7" style="1"/>
    <col min="2561" max="2573" width="7.3984375" style="1" customWidth="1"/>
    <col min="2574" max="2816" width="7" style="1"/>
    <col min="2817" max="2829" width="7.3984375" style="1" customWidth="1"/>
    <col min="2830" max="3072" width="7" style="1"/>
    <col min="3073" max="3085" width="7.3984375" style="1" customWidth="1"/>
    <col min="3086" max="3328" width="7" style="1"/>
    <col min="3329" max="3341" width="7.3984375" style="1" customWidth="1"/>
    <col min="3342" max="3584" width="7" style="1"/>
    <col min="3585" max="3597" width="7.3984375" style="1" customWidth="1"/>
    <col min="3598" max="3840" width="7" style="1"/>
    <col min="3841" max="3853" width="7.3984375" style="1" customWidth="1"/>
    <col min="3854" max="4096" width="7" style="1"/>
    <col min="4097" max="4109" width="7.3984375" style="1" customWidth="1"/>
    <col min="4110" max="4352" width="7" style="1"/>
    <col min="4353" max="4365" width="7.3984375" style="1" customWidth="1"/>
    <col min="4366" max="4608" width="7" style="1"/>
    <col min="4609" max="4621" width="7.3984375" style="1" customWidth="1"/>
    <col min="4622" max="4864" width="7" style="1"/>
    <col min="4865" max="4877" width="7.3984375" style="1" customWidth="1"/>
    <col min="4878" max="5120" width="7" style="1"/>
    <col min="5121" max="5133" width="7.3984375" style="1" customWidth="1"/>
    <col min="5134" max="5376" width="7" style="1"/>
    <col min="5377" max="5389" width="7.3984375" style="1" customWidth="1"/>
    <col min="5390" max="5632" width="7" style="1"/>
    <col min="5633" max="5645" width="7.3984375" style="1" customWidth="1"/>
    <col min="5646" max="5888" width="7" style="1"/>
    <col min="5889" max="5901" width="7.3984375" style="1" customWidth="1"/>
    <col min="5902" max="6144" width="7" style="1"/>
    <col min="6145" max="6157" width="7.3984375" style="1" customWidth="1"/>
    <col min="6158" max="6400" width="7" style="1"/>
    <col min="6401" max="6413" width="7.3984375" style="1" customWidth="1"/>
    <col min="6414" max="6656" width="7" style="1"/>
    <col min="6657" max="6669" width="7.3984375" style="1" customWidth="1"/>
    <col min="6670" max="6912" width="7" style="1"/>
    <col min="6913" max="6925" width="7.3984375" style="1" customWidth="1"/>
    <col min="6926" max="7168" width="7" style="1"/>
    <col min="7169" max="7181" width="7.3984375" style="1" customWidth="1"/>
    <col min="7182" max="7424" width="7" style="1"/>
    <col min="7425" max="7437" width="7.3984375" style="1" customWidth="1"/>
    <col min="7438" max="7680" width="7" style="1"/>
    <col min="7681" max="7693" width="7.3984375" style="1" customWidth="1"/>
    <col min="7694" max="7936" width="7" style="1"/>
    <col min="7937" max="7949" width="7.3984375" style="1" customWidth="1"/>
    <col min="7950" max="8192" width="7" style="1"/>
    <col min="8193" max="8205" width="7.3984375" style="1" customWidth="1"/>
    <col min="8206" max="8448" width="7" style="1"/>
    <col min="8449" max="8461" width="7.3984375" style="1" customWidth="1"/>
    <col min="8462" max="8704" width="7" style="1"/>
    <col min="8705" max="8717" width="7.3984375" style="1" customWidth="1"/>
    <col min="8718" max="8960" width="7" style="1"/>
    <col min="8961" max="8973" width="7.3984375" style="1" customWidth="1"/>
    <col min="8974" max="9216" width="7" style="1"/>
    <col min="9217" max="9229" width="7.3984375" style="1" customWidth="1"/>
    <col min="9230" max="9472" width="7" style="1"/>
    <col min="9473" max="9485" width="7.3984375" style="1" customWidth="1"/>
    <col min="9486" max="9728" width="7" style="1"/>
    <col min="9729" max="9741" width="7.3984375" style="1" customWidth="1"/>
    <col min="9742" max="9984" width="7" style="1"/>
    <col min="9985" max="9997" width="7.3984375" style="1" customWidth="1"/>
    <col min="9998" max="10240" width="7" style="1"/>
    <col min="10241" max="10253" width="7.3984375" style="1" customWidth="1"/>
    <col min="10254" max="10496" width="7" style="1"/>
    <col min="10497" max="10509" width="7.3984375" style="1" customWidth="1"/>
    <col min="10510" max="10752" width="7" style="1"/>
    <col min="10753" max="10765" width="7.3984375" style="1" customWidth="1"/>
    <col min="10766" max="11008" width="7" style="1"/>
    <col min="11009" max="11021" width="7.3984375" style="1" customWidth="1"/>
    <col min="11022" max="11264" width="7" style="1"/>
    <col min="11265" max="11277" width="7.3984375" style="1" customWidth="1"/>
    <col min="11278" max="11520" width="7" style="1"/>
    <col min="11521" max="11533" width="7.3984375" style="1" customWidth="1"/>
    <col min="11534" max="11776" width="7" style="1"/>
    <col min="11777" max="11789" width="7.3984375" style="1" customWidth="1"/>
    <col min="11790" max="12032" width="7" style="1"/>
    <col min="12033" max="12045" width="7.3984375" style="1" customWidth="1"/>
    <col min="12046" max="12288" width="7" style="1"/>
    <col min="12289" max="12301" width="7.3984375" style="1" customWidth="1"/>
    <col min="12302" max="12544" width="7" style="1"/>
    <col min="12545" max="12557" width="7.3984375" style="1" customWidth="1"/>
    <col min="12558" max="12800" width="7" style="1"/>
    <col min="12801" max="12813" width="7.3984375" style="1" customWidth="1"/>
    <col min="12814" max="13056" width="7" style="1"/>
    <col min="13057" max="13069" width="7.3984375" style="1" customWidth="1"/>
    <col min="13070" max="13312" width="7" style="1"/>
    <col min="13313" max="13325" width="7.3984375" style="1" customWidth="1"/>
    <col min="13326" max="13568" width="7" style="1"/>
    <col min="13569" max="13581" width="7.3984375" style="1" customWidth="1"/>
    <col min="13582" max="13824" width="7" style="1"/>
    <col min="13825" max="13837" width="7.3984375" style="1" customWidth="1"/>
    <col min="13838" max="14080" width="7" style="1"/>
    <col min="14081" max="14093" width="7.3984375" style="1" customWidth="1"/>
    <col min="14094" max="14336" width="7" style="1"/>
    <col min="14337" max="14349" width="7.3984375" style="1" customWidth="1"/>
    <col min="14350" max="14592" width="7" style="1"/>
    <col min="14593" max="14605" width="7.3984375" style="1" customWidth="1"/>
    <col min="14606" max="14848" width="7" style="1"/>
    <col min="14849" max="14861" width="7.3984375" style="1" customWidth="1"/>
    <col min="14862" max="15104" width="7" style="1"/>
    <col min="15105" max="15117" width="7.3984375" style="1" customWidth="1"/>
    <col min="15118" max="15360" width="7" style="1"/>
    <col min="15361" max="15373" width="7.3984375" style="1" customWidth="1"/>
    <col min="15374" max="15616" width="7" style="1"/>
    <col min="15617" max="15629" width="7.3984375" style="1" customWidth="1"/>
    <col min="15630" max="15872" width="7" style="1"/>
    <col min="15873" max="15885" width="7.3984375" style="1" customWidth="1"/>
    <col min="15886" max="16128" width="7" style="1"/>
    <col min="16129" max="16141" width="7.3984375" style="1" customWidth="1"/>
    <col min="16142" max="16384" width="7" style="1"/>
  </cols>
  <sheetData>
    <row r="1" spans="1:28" ht="27" customHeight="1" x14ac:dyDescent="0.6">
      <c r="A1" s="1" t="s">
        <v>180</v>
      </c>
    </row>
    <row r="2" spans="1:28" ht="30" customHeight="1" x14ac:dyDescent="0.6"/>
    <row r="3" spans="1:28" ht="30" customHeight="1" x14ac:dyDescent="0.6"/>
    <row r="4" spans="1:28" ht="85.8" x14ac:dyDescent="2.15">
      <c r="A4" s="1517"/>
      <c r="B4" s="1517"/>
      <c r="C4" s="1517"/>
      <c r="D4" s="1517"/>
      <c r="E4" s="1517"/>
      <c r="F4" s="1517"/>
      <c r="G4" s="1517"/>
      <c r="H4" s="1517"/>
      <c r="I4" s="1517"/>
      <c r="J4" s="1517"/>
      <c r="K4" s="1517"/>
      <c r="L4" s="1517"/>
      <c r="AB4" s="2"/>
    </row>
    <row r="5" spans="1:28" ht="51" customHeight="1" x14ac:dyDescent="1.05">
      <c r="A5" s="1518"/>
      <c r="B5" s="1518"/>
      <c r="C5" s="1518"/>
      <c r="D5" s="1518"/>
      <c r="E5" s="1518"/>
      <c r="F5" s="1518"/>
      <c r="G5" s="1518"/>
      <c r="H5" s="1518"/>
      <c r="I5" s="1518"/>
      <c r="J5" s="1518"/>
      <c r="K5" s="1518"/>
      <c r="L5" s="1518"/>
    </row>
    <row r="6" spans="1:28" ht="30" customHeight="1" x14ac:dyDescent="0.8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28" ht="30" customHeight="1" x14ac:dyDescent="0.6">
      <c r="B7" s="4"/>
      <c r="C7" s="4"/>
      <c r="D7" s="4"/>
      <c r="E7" s="4"/>
      <c r="F7" s="4"/>
      <c r="G7" s="4"/>
      <c r="H7" s="4"/>
      <c r="I7" s="4"/>
      <c r="J7" s="4"/>
      <c r="K7" s="4"/>
    </row>
    <row r="8" spans="1:28" ht="27" customHeight="1" x14ac:dyDescent="0.6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28" ht="27" customHeight="1" x14ac:dyDescent="0.6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28" ht="27" customHeight="1" x14ac:dyDescent="1.55">
      <c r="A10" s="5"/>
      <c r="B10" s="4"/>
      <c r="C10" s="4"/>
      <c r="D10" s="4"/>
      <c r="E10" s="4"/>
      <c r="F10" s="4"/>
      <c r="G10" s="4"/>
      <c r="H10" s="6"/>
      <c r="I10" s="4"/>
      <c r="J10" s="4"/>
      <c r="K10" s="4"/>
      <c r="L10" s="5"/>
    </row>
    <row r="11" spans="1:28" ht="27" customHeight="1" x14ac:dyDescent="0.6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28" ht="27" customHeight="1" x14ac:dyDescent="0.6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28" ht="27" customHeight="1" x14ac:dyDescent="0.6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28" ht="27" customHeight="1" x14ac:dyDescent="0.6"/>
    <row r="15" spans="1:28" ht="27" customHeight="1" x14ac:dyDescent="0.6">
      <c r="N15" s="1" t="s">
        <v>180</v>
      </c>
    </row>
    <row r="16" spans="1:28" ht="27" customHeight="1" x14ac:dyDescent="0.6"/>
    <row r="17" spans="1:14" ht="27" customHeight="1" x14ac:dyDescent="0.6"/>
    <row r="18" spans="1:14" ht="27" customHeight="1" x14ac:dyDescent="0.6"/>
    <row r="19" spans="1:14" ht="27" customHeight="1" x14ac:dyDescent="0.6"/>
    <row r="20" spans="1:14" ht="27" customHeight="1" x14ac:dyDescent="0.6"/>
    <row r="21" spans="1:14" ht="27" customHeight="1" x14ac:dyDescent="0.6"/>
    <row r="22" spans="1:14" ht="36" customHeight="1" x14ac:dyDescent="0.95">
      <c r="A22" s="7" t="s">
        <v>181</v>
      </c>
      <c r="B22" s="8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4" ht="27" customHeight="1" x14ac:dyDescent="0.95">
      <c r="A23" s="9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4" ht="27" customHeight="1" x14ac:dyDescent="0.8">
      <c r="A24" s="10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4" ht="27" customHeight="1" x14ac:dyDescent="0.65">
      <c r="A25" s="11" t="s">
        <v>694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7" customHeight="1" x14ac:dyDescent="0.65">
      <c r="A26" s="554" t="s">
        <v>695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</sheetData>
  <mergeCells count="2">
    <mergeCell ref="A4:L4"/>
    <mergeCell ref="A5:L5"/>
  </mergeCells>
  <printOptions horizontalCentered="1"/>
  <pageMargins left="0.59055118110236227" right="0" top="0.78740157480314965" bottom="0" header="0.82677165354330717" footer="0.51181102362204722"/>
  <pageSetup paperSize="9" scale="8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  <pageSetUpPr fitToPage="1"/>
  </sheetPr>
  <dimension ref="A1:AA72"/>
  <sheetViews>
    <sheetView view="pageBreakPreview" zoomScale="55" zoomScaleNormal="80" zoomScaleSheetLayoutView="55" workbookViewId="0">
      <pane xSplit="2" ySplit="5" topLeftCell="F6" activePane="bottomRight" state="frozen"/>
      <selection activeCell="C45" sqref="C45"/>
      <selection pane="topRight" activeCell="C45" sqref="C45"/>
      <selection pane="bottomLeft" activeCell="C45" sqref="C45"/>
      <selection pane="bottomRight" activeCell="A3" sqref="A3"/>
    </sheetView>
  </sheetViews>
  <sheetFormatPr defaultColWidth="9" defaultRowHeight="24.6" x14ac:dyDescent="0.7"/>
  <cols>
    <col min="1" max="1" width="35.19921875" style="12" customWidth="1"/>
    <col min="2" max="2" width="32.8984375" style="12" hidden="1" customWidth="1"/>
    <col min="3" max="3" width="15.3984375" style="12" bestFit="1" customWidth="1"/>
    <col min="4" max="4" width="14.3984375" style="12" bestFit="1" customWidth="1"/>
    <col min="5" max="5" width="12.59765625" style="12" bestFit="1" customWidth="1"/>
    <col min="6" max="6" width="13.09765625" style="12" bestFit="1" customWidth="1"/>
    <col min="7" max="7" width="13.59765625" style="12" customWidth="1"/>
    <col min="8" max="8" width="12.59765625" style="12" bestFit="1" customWidth="1"/>
    <col min="9" max="9" width="14.3984375" style="12" bestFit="1" customWidth="1"/>
    <col min="10" max="10" width="15.3984375" style="12" bestFit="1" customWidth="1"/>
    <col min="11" max="11" width="14.3984375" style="12" bestFit="1" customWidth="1"/>
    <col min="12" max="12" width="15.3984375" style="12" bestFit="1" customWidth="1"/>
    <col min="13" max="13" width="13.09765625" style="12" customWidth="1"/>
    <col min="14" max="14" width="14.3984375" style="12" bestFit="1" customWidth="1"/>
    <col min="15" max="15" width="14.09765625" style="12" customWidth="1"/>
    <col min="16" max="16" width="12.59765625" style="12" bestFit="1" customWidth="1"/>
    <col min="17" max="17" width="15.3984375" style="12" bestFit="1" customWidth="1"/>
    <col min="18" max="18" width="13.8984375" style="12" bestFit="1" customWidth="1"/>
    <col min="19" max="19" width="14.3984375" style="12" hidden="1" customWidth="1"/>
    <col min="20" max="20" width="14.09765625" style="12" customWidth="1"/>
    <col min="21" max="22" width="13.69921875" style="12" customWidth="1"/>
    <col min="23" max="23" width="12.59765625" style="12" customWidth="1"/>
    <col min="24" max="24" width="12.69921875" style="12" bestFit="1" customWidth="1"/>
    <col min="25" max="25" width="16.59765625" style="12" bestFit="1" customWidth="1"/>
    <col min="26" max="26" width="13.8984375" style="12" bestFit="1" customWidth="1"/>
    <col min="27" max="27" width="16.59765625" style="12" bestFit="1" customWidth="1"/>
    <col min="28" max="16384" width="9" style="12"/>
  </cols>
  <sheetData>
    <row r="1" spans="1:27" s="22" customFormat="1" ht="33.6" x14ac:dyDescent="0.95">
      <c r="A1" s="1693" t="s">
        <v>917</v>
      </c>
      <c r="B1" s="1693"/>
      <c r="C1" s="1693"/>
      <c r="D1" s="1693"/>
      <c r="E1" s="1693"/>
      <c r="F1" s="1693"/>
      <c r="G1" s="1693"/>
    </row>
    <row r="2" spans="1:27" s="22" customFormat="1" ht="33.6" x14ac:dyDescent="0.95">
      <c r="A2" s="1693" t="s">
        <v>996</v>
      </c>
      <c r="B2" s="1693"/>
      <c r="C2" s="1693"/>
      <c r="D2" s="1693"/>
      <c r="E2" s="1693"/>
      <c r="F2" s="1693"/>
      <c r="G2" s="1693"/>
    </row>
    <row r="3" spans="1:27" x14ac:dyDescent="0.7">
      <c r="A3" s="47"/>
      <c r="B3" s="47"/>
      <c r="C3" s="1099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71" t="s">
        <v>439</v>
      </c>
      <c r="Z3" s="1671"/>
      <c r="AA3" s="1671"/>
    </row>
    <row r="4" spans="1:27" x14ac:dyDescent="0.7">
      <c r="A4" s="1701" t="s">
        <v>0</v>
      </c>
      <c r="B4" s="1702"/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4" t="s">
        <v>250</v>
      </c>
      <c r="Z4" s="1697" t="s">
        <v>355</v>
      </c>
      <c r="AA4" s="1694" t="s">
        <v>381</v>
      </c>
    </row>
    <row r="5" spans="1:27" x14ac:dyDescent="0.7">
      <c r="A5" s="1703"/>
      <c r="B5" s="1704"/>
      <c r="C5" s="1100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5"/>
      <c r="Z5" s="1698"/>
      <c r="AA5" s="1695"/>
    </row>
    <row r="6" spans="1:27" s="1118" customFormat="1" ht="51.75" customHeight="1" x14ac:dyDescent="0.75">
      <c r="A6" s="1114" t="s">
        <v>352</v>
      </c>
      <c r="B6" s="1115" t="s">
        <v>356</v>
      </c>
      <c r="C6" s="1116"/>
      <c r="D6" s="1116"/>
      <c r="E6" s="1116"/>
      <c r="F6" s="1116"/>
      <c r="G6" s="1116"/>
      <c r="H6" s="1116"/>
      <c r="I6" s="1116"/>
      <c r="J6" s="1116"/>
      <c r="K6" s="1116"/>
      <c r="L6" s="1116"/>
      <c r="M6" s="1116"/>
      <c r="N6" s="1116"/>
      <c r="O6" s="1116"/>
      <c r="P6" s="1116"/>
      <c r="Q6" s="1116"/>
      <c r="R6" s="1116"/>
      <c r="S6" s="1116"/>
      <c r="T6" s="1116"/>
      <c r="U6" s="1116"/>
      <c r="V6" s="1116"/>
      <c r="W6" s="1116"/>
      <c r="X6" s="1116"/>
      <c r="Y6" s="1117"/>
      <c r="Z6" s="1116"/>
      <c r="AA6" s="1117"/>
    </row>
    <row r="7" spans="1:27" s="1118" customFormat="1" ht="51.75" customHeight="1" x14ac:dyDescent="0.75">
      <c r="A7" s="1119" t="s">
        <v>357</v>
      </c>
      <c r="B7" s="1120" t="s">
        <v>358</v>
      </c>
      <c r="C7" s="1121">
        <v>958002.00601999997</v>
      </c>
      <c r="D7" s="1121">
        <v>152086.34575000001</v>
      </c>
      <c r="E7" s="1121">
        <v>3854.7080000000001</v>
      </c>
      <c r="F7" s="1121">
        <v>89426.150570000202</v>
      </c>
      <c r="G7" s="1121">
        <v>212427.41558</v>
      </c>
      <c r="H7" s="1121">
        <v>0</v>
      </c>
      <c r="I7" s="1121">
        <v>224309.02893999999</v>
      </c>
      <c r="J7" s="1121">
        <v>976145.40083000006</v>
      </c>
      <c r="K7" s="1121">
        <v>388749.66563999996</v>
      </c>
      <c r="L7" s="1121">
        <v>1216671.2183599998</v>
      </c>
      <c r="M7" s="1121">
        <v>164419.96840000001</v>
      </c>
      <c r="N7" s="1121">
        <v>142690.01444</v>
      </c>
      <c r="O7" s="1121">
        <v>228693.09644999998</v>
      </c>
      <c r="P7" s="1121">
        <v>83059.659050000002</v>
      </c>
      <c r="Q7" s="1121">
        <v>44366.755939999995</v>
      </c>
      <c r="R7" s="1121">
        <v>5666.7933999999796</v>
      </c>
      <c r="S7" s="1121"/>
      <c r="T7" s="1121">
        <v>7060.88807</v>
      </c>
      <c r="U7" s="1121">
        <v>581322.17046000005</v>
      </c>
      <c r="V7" s="1121">
        <v>57738.264200000005</v>
      </c>
      <c r="W7" s="1121">
        <v>21816.252</v>
      </c>
      <c r="X7" s="1121">
        <v>0</v>
      </c>
      <c r="Y7" s="1122">
        <v>5558505.8021</v>
      </c>
      <c r="Z7" s="1121">
        <v>0</v>
      </c>
      <c r="AA7" s="1122">
        <v>5558505.8021</v>
      </c>
    </row>
    <row r="8" spans="1:27" s="1124" customFormat="1" ht="51.75" customHeight="1" x14ac:dyDescent="0.25">
      <c r="A8" s="1119" t="s">
        <v>359</v>
      </c>
      <c r="B8" s="1120" t="s">
        <v>360</v>
      </c>
      <c r="C8" s="1123">
        <v>0</v>
      </c>
      <c r="D8" s="1123">
        <v>0</v>
      </c>
      <c r="E8" s="1123">
        <v>0</v>
      </c>
      <c r="F8" s="1123">
        <v>0</v>
      </c>
      <c r="G8" s="1123">
        <v>0</v>
      </c>
      <c r="H8" s="1123">
        <v>0</v>
      </c>
      <c r="I8" s="1123">
        <v>0</v>
      </c>
      <c r="J8" s="1123">
        <v>0</v>
      </c>
      <c r="K8" s="1123">
        <v>0</v>
      </c>
      <c r="L8" s="1123">
        <v>0</v>
      </c>
      <c r="M8" s="1123">
        <v>0</v>
      </c>
      <c r="N8" s="1123">
        <v>0</v>
      </c>
      <c r="O8" s="1123">
        <v>0</v>
      </c>
      <c r="P8" s="1123">
        <v>0</v>
      </c>
      <c r="Q8" s="1123">
        <v>0</v>
      </c>
      <c r="R8" s="1123">
        <v>0</v>
      </c>
      <c r="S8" s="1123"/>
      <c r="T8" s="1123">
        <v>0</v>
      </c>
      <c r="U8" s="1123">
        <v>0</v>
      </c>
      <c r="V8" s="1123">
        <v>0</v>
      </c>
      <c r="W8" s="1123">
        <v>0</v>
      </c>
      <c r="X8" s="1123">
        <v>0</v>
      </c>
      <c r="Y8" s="1122">
        <v>0</v>
      </c>
      <c r="Z8" s="1121">
        <v>1422028.2270599999</v>
      </c>
      <c r="AA8" s="1122">
        <v>1422028.2270599999</v>
      </c>
    </row>
    <row r="9" spans="1:27" s="1124" customFormat="1" ht="51.75" customHeight="1" x14ac:dyDescent="0.25">
      <c r="A9" s="1119" t="s">
        <v>361</v>
      </c>
      <c r="B9" s="1120" t="s">
        <v>362</v>
      </c>
      <c r="C9" s="1121">
        <v>18968.186100000003</v>
      </c>
      <c r="D9" s="1121">
        <v>9570.0762300000006</v>
      </c>
      <c r="E9" s="1121">
        <v>1623.13804</v>
      </c>
      <c r="F9" s="1121">
        <v>577.56967000000009</v>
      </c>
      <c r="G9" s="1121">
        <v>17586.40926</v>
      </c>
      <c r="H9" s="1121">
        <v>0</v>
      </c>
      <c r="I9" s="1121">
        <v>135941.86474000002</v>
      </c>
      <c r="J9" s="1121">
        <v>124749.30926000001</v>
      </c>
      <c r="K9" s="1121">
        <v>30719.34431</v>
      </c>
      <c r="L9" s="1121">
        <v>0</v>
      </c>
      <c r="M9" s="1121">
        <v>0</v>
      </c>
      <c r="N9" s="1121">
        <v>98451.345331314296</v>
      </c>
      <c r="O9" s="1121">
        <v>16891.724160000002</v>
      </c>
      <c r="P9" s="1121">
        <v>-634.01479000000006</v>
      </c>
      <c r="Q9" s="1125">
        <v>22468.147920000003</v>
      </c>
      <c r="R9" s="1121">
        <v>0</v>
      </c>
      <c r="S9" s="1121"/>
      <c r="T9" s="1121">
        <v>1837.1426799999999</v>
      </c>
      <c r="U9" s="1121">
        <v>7782.3403699999999</v>
      </c>
      <c r="V9" s="1121">
        <v>5912.1608799999995</v>
      </c>
      <c r="W9" s="1121">
        <v>35600.74381</v>
      </c>
      <c r="X9" s="1121">
        <v>0</v>
      </c>
      <c r="Y9" s="1122">
        <v>528045.48797131435</v>
      </c>
      <c r="Z9" s="1121">
        <v>785.48000999999999</v>
      </c>
      <c r="AA9" s="1122">
        <v>528830.9679813144</v>
      </c>
    </row>
    <row r="10" spans="1:27" s="1124" customFormat="1" ht="51.75" customHeight="1" x14ac:dyDescent="0.25">
      <c r="A10" s="1119" t="s">
        <v>363</v>
      </c>
      <c r="B10" s="1120" t="s">
        <v>364</v>
      </c>
      <c r="C10" s="1126">
        <v>939033.81991999992</v>
      </c>
      <c r="D10" s="1126">
        <v>142516.26952</v>
      </c>
      <c r="E10" s="1126">
        <v>2231.5699599999998</v>
      </c>
      <c r="F10" s="1126">
        <v>88848.580900000205</v>
      </c>
      <c r="G10" s="1126">
        <v>194841.00631999999</v>
      </c>
      <c r="H10" s="1126">
        <v>0</v>
      </c>
      <c r="I10" s="1126">
        <v>88367.16419999997</v>
      </c>
      <c r="J10" s="1126">
        <v>851396.09157000005</v>
      </c>
      <c r="K10" s="1126">
        <v>358030.32132999995</v>
      </c>
      <c r="L10" s="1126">
        <v>1216671.2183599998</v>
      </c>
      <c r="M10" s="1126">
        <v>164419.96840000001</v>
      </c>
      <c r="N10" s="1126">
        <v>44238.669108685703</v>
      </c>
      <c r="O10" s="1126">
        <v>211801.37228999997</v>
      </c>
      <c r="P10" s="1126">
        <v>83693.673840000003</v>
      </c>
      <c r="Q10" s="1126">
        <v>21898.608019999992</v>
      </c>
      <c r="R10" s="1126">
        <v>5666.7933999999796</v>
      </c>
      <c r="S10" s="1126">
        <v>0</v>
      </c>
      <c r="T10" s="1126">
        <v>5223.74539</v>
      </c>
      <c r="U10" s="1126">
        <v>573539.83009000006</v>
      </c>
      <c r="V10" s="1126">
        <v>51826.103320000009</v>
      </c>
      <c r="W10" s="1126">
        <v>-13784.49181</v>
      </c>
      <c r="X10" s="1126">
        <v>0</v>
      </c>
      <c r="Y10" s="1127">
        <v>5030460.3141286857</v>
      </c>
      <c r="Z10" s="1126">
        <v>1421242.7470499999</v>
      </c>
      <c r="AA10" s="1127">
        <v>6451703.0611786861</v>
      </c>
    </row>
    <row r="11" spans="1:27" s="1124" customFormat="1" ht="51.75" customHeight="1" x14ac:dyDescent="0.25">
      <c r="A11" s="1128" t="s">
        <v>353</v>
      </c>
      <c r="B11" s="1115" t="s">
        <v>365</v>
      </c>
      <c r="C11" s="1121"/>
      <c r="D11" s="1121"/>
      <c r="E11" s="1121"/>
      <c r="F11" s="1121"/>
      <c r="G11" s="1121"/>
      <c r="H11" s="1121"/>
      <c r="I11" s="1121"/>
      <c r="J11" s="1121"/>
      <c r="K11" s="1121"/>
      <c r="L11" s="1121"/>
      <c r="M11" s="1121"/>
      <c r="N11" s="1121"/>
      <c r="O11" s="1121"/>
      <c r="P11" s="1121"/>
      <c r="Q11" s="1121"/>
      <c r="R11" s="1121"/>
      <c r="S11" s="1121"/>
      <c r="T11" s="1121"/>
      <c r="U11" s="1121"/>
      <c r="V11" s="1121"/>
      <c r="W11" s="1121"/>
      <c r="X11" s="1121"/>
      <c r="Y11" s="1129"/>
      <c r="Z11" s="1121"/>
      <c r="AA11" s="1129"/>
    </row>
    <row r="12" spans="1:27" s="1124" customFormat="1" ht="51.75" customHeight="1" x14ac:dyDescent="0.25">
      <c r="A12" s="1119" t="s">
        <v>366</v>
      </c>
      <c r="B12" s="1120" t="s">
        <v>358</v>
      </c>
      <c r="C12" s="1121">
        <v>1287399.4243399999</v>
      </c>
      <c r="D12" s="1121">
        <v>700634.41571000009</v>
      </c>
      <c r="E12" s="1121">
        <v>627.69380000000001</v>
      </c>
      <c r="F12" s="1121">
        <v>460135.54611</v>
      </c>
      <c r="G12" s="1121">
        <v>207100.65982</v>
      </c>
      <c r="H12" s="1121">
        <v>7516.0582599999998</v>
      </c>
      <c r="I12" s="1121">
        <v>113127.6538</v>
      </c>
      <c r="J12" s="1121">
        <v>661084.13623000006</v>
      </c>
      <c r="K12" s="1121">
        <v>209448.84397999998</v>
      </c>
      <c r="L12" s="1121">
        <v>319137.30627999996</v>
      </c>
      <c r="M12" s="1121">
        <v>0</v>
      </c>
      <c r="N12" s="1121">
        <v>512803.75441000005</v>
      </c>
      <c r="O12" s="1121">
        <v>1461052.91607</v>
      </c>
      <c r="P12" s="1121">
        <v>33060.838750000003</v>
      </c>
      <c r="Q12" s="1121">
        <v>41860.30891</v>
      </c>
      <c r="R12" s="1121">
        <v>33775.663399999998</v>
      </c>
      <c r="S12" s="1121"/>
      <c r="T12" s="1121">
        <v>68775.405140000003</v>
      </c>
      <c r="U12" s="1121">
        <v>485207.41967999999</v>
      </c>
      <c r="V12" s="1121">
        <v>676657.56291999994</v>
      </c>
      <c r="W12" s="1121">
        <v>120296.31978000001</v>
      </c>
      <c r="X12" s="1121">
        <v>0</v>
      </c>
      <c r="Y12" s="1122">
        <v>7399701.9273899999</v>
      </c>
      <c r="Z12" s="1121">
        <v>0</v>
      </c>
      <c r="AA12" s="1122">
        <v>7399701.9273899999</v>
      </c>
    </row>
    <row r="13" spans="1:27" s="1124" customFormat="1" ht="51.75" customHeight="1" x14ac:dyDescent="0.25">
      <c r="A13" s="1119" t="s">
        <v>367</v>
      </c>
      <c r="B13" s="1120" t="s">
        <v>360</v>
      </c>
      <c r="C13" s="1123">
        <v>0</v>
      </c>
      <c r="D13" s="1123">
        <v>0</v>
      </c>
      <c r="E13" s="1123">
        <v>0</v>
      </c>
      <c r="F13" s="1123">
        <v>0</v>
      </c>
      <c r="G13" s="1123">
        <v>0</v>
      </c>
      <c r="H13" s="1123">
        <v>0</v>
      </c>
      <c r="I13" s="1123">
        <v>0</v>
      </c>
      <c r="J13" s="1123">
        <v>0</v>
      </c>
      <c r="K13" s="1123">
        <v>0</v>
      </c>
      <c r="L13" s="1123">
        <v>0</v>
      </c>
      <c r="M13" s="1123">
        <v>0</v>
      </c>
      <c r="N13" s="1123">
        <v>0</v>
      </c>
      <c r="O13" s="1123">
        <v>0</v>
      </c>
      <c r="P13" s="1123">
        <v>0</v>
      </c>
      <c r="Q13" s="1123">
        <v>0</v>
      </c>
      <c r="R13" s="1123">
        <v>0</v>
      </c>
      <c r="S13" s="1123"/>
      <c r="T13" s="1123">
        <v>0</v>
      </c>
      <c r="U13" s="1123">
        <v>0</v>
      </c>
      <c r="V13" s="1123">
        <v>0</v>
      </c>
      <c r="W13" s="1123">
        <v>0</v>
      </c>
      <c r="X13" s="1123">
        <v>0</v>
      </c>
      <c r="Y13" s="1122">
        <v>0</v>
      </c>
      <c r="Z13" s="1121">
        <v>311378.38402</v>
      </c>
      <c r="AA13" s="1122">
        <v>311378.38402</v>
      </c>
    </row>
    <row r="14" spans="1:27" s="1124" customFormat="1" ht="51.75" customHeight="1" x14ac:dyDescent="0.25">
      <c r="A14" s="1119" t="s">
        <v>368</v>
      </c>
      <c r="B14" s="1120" t="s">
        <v>362</v>
      </c>
      <c r="C14" s="1121">
        <v>32397.46703</v>
      </c>
      <c r="D14" s="1121">
        <v>53049.492279999999</v>
      </c>
      <c r="E14" s="1121">
        <v>-4.5199999999999997E-3</v>
      </c>
      <c r="F14" s="1121">
        <v>53752.232219999998</v>
      </c>
      <c r="G14" s="1121">
        <v>17041.651100000003</v>
      </c>
      <c r="H14" s="1121">
        <v>0</v>
      </c>
      <c r="I14" s="1121">
        <v>107628.54117</v>
      </c>
      <c r="J14" s="1121">
        <v>217944.23731</v>
      </c>
      <c r="K14" s="1121">
        <v>179469.96062</v>
      </c>
      <c r="L14" s="1121">
        <v>12635.37383</v>
      </c>
      <c r="M14" s="1121">
        <v>0</v>
      </c>
      <c r="N14" s="1121">
        <v>345914.33855868602</v>
      </c>
      <c r="O14" s="1121">
        <v>46555.074759999996</v>
      </c>
      <c r="P14" s="1121">
        <v>2212.3207200000002</v>
      </c>
      <c r="Q14" s="1121">
        <v>9149.2041199999985</v>
      </c>
      <c r="R14" s="1121">
        <v>0</v>
      </c>
      <c r="S14" s="1121"/>
      <c r="T14" s="1121">
        <v>24329.677530000001</v>
      </c>
      <c r="U14" s="1121">
        <v>132102.27243000001</v>
      </c>
      <c r="V14" s="1121">
        <v>2130.6697000000004</v>
      </c>
      <c r="W14" s="1121">
        <v>47821.149600000004</v>
      </c>
      <c r="X14" s="1121">
        <v>0</v>
      </c>
      <c r="Y14" s="1122">
        <v>1284133.658458686</v>
      </c>
      <c r="Z14" s="1121">
        <v>172.42243999999999</v>
      </c>
      <c r="AA14" s="1122">
        <v>1284306.0808986861</v>
      </c>
    </row>
    <row r="15" spans="1:27" s="1124" customFormat="1" ht="51.75" customHeight="1" x14ac:dyDescent="0.25">
      <c r="A15" s="1119" t="s">
        <v>369</v>
      </c>
      <c r="B15" s="1120" t="s">
        <v>364</v>
      </c>
      <c r="C15" s="1126">
        <v>1255001.95731</v>
      </c>
      <c r="D15" s="1126">
        <v>647584.92343000008</v>
      </c>
      <c r="E15" s="1126">
        <v>627.69831999999997</v>
      </c>
      <c r="F15" s="1126">
        <v>406383.31388999999</v>
      </c>
      <c r="G15" s="1126">
        <v>190059.00871999998</v>
      </c>
      <c r="H15" s="1126">
        <v>7516.0582599999998</v>
      </c>
      <c r="I15" s="1126">
        <v>5499.1126300000033</v>
      </c>
      <c r="J15" s="1126">
        <v>443139.89892000007</v>
      </c>
      <c r="K15" s="1126">
        <v>29978.883359999978</v>
      </c>
      <c r="L15" s="1126">
        <v>306501.93244999996</v>
      </c>
      <c r="M15" s="1126">
        <v>0</v>
      </c>
      <c r="N15" s="1126">
        <v>166889.41585131403</v>
      </c>
      <c r="O15" s="1126">
        <v>1414497.84131</v>
      </c>
      <c r="P15" s="1126">
        <v>30848.518030000003</v>
      </c>
      <c r="Q15" s="1126">
        <v>32711.104790000001</v>
      </c>
      <c r="R15" s="1126">
        <v>33775.663399999998</v>
      </c>
      <c r="S15" s="1126">
        <v>0</v>
      </c>
      <c r="T15" s="1126">
        <v>44445.727610000002</v>
      </c>
      <c r="U15" s="1126">
        <v>353105.14724999998</v>
      </c>
      <c r="V15" s="1126">
        <v>674526.89321999997</v>
      </c>
      <c r="W15" s="1126">
        <v>72475.170180000001</v>
      </c>
      <c r="X15" s="1126">
        <v>0</v>
      </c>
      <c r="Y15" s="1127">
        <v>6115568.2689313143</v>
      </c>
      <c r="Z15" s="1126">
        <v>311205.96158</v>
      </c>
      <c r="AA15" s="1127">
        <v>6426774.2305113142</v>
      </c>
    </row>
    <row r="16" spans="1:27" s="1124" customFormat="1" ht="51.75" customHeight="1" x14ac:dyDescent="0.25">
      <c r="A16" s="1128" t="s">
        <v>354</v>
      </c>
      <c r="B16" s="1115" t="s">
        <v>370</v>
      </c>
      <c r="C16" s="1121"/>
      <c r="D16" s="1121"/>
      <c r="E16" s="1121"/>
      <c r="F16" s="1121"/>
      <c r="G16" s="1121"/>
      <c r="H16" s="1121"/>
      <c r="I16" s="1121"/>
      <c r="J16" s="1121"/>
      <c r="K16" s="1121"/>
      <c r="L16" s="1121"/>
      <c r="M16" s="1121"/>
      <c r="N16" s="1121"/>
      <c r="O16" s="1121"/>
      <c r="P16" s="1121"/>
      <c r="Q16" s="1121"/>
      <c r="R16" s="1121"/>
      <c r="S16" s="1121"/>
      <c r="T16" s="1121"/>
      <c r="U16" s="1121"/>
      <c r="V16" s="1121"/>
      <c r="W16" s="1121"/>
      <c r="X16" s="1121"/>
      <c r="Y16" s="1129"/>
      <c r="Z16" s="1121"/>
      <c r="AA16" s="1129"/>
    </row>
    <row r="17" spans="1:27" s="1124" customFormat="1" ht="51.75" customHeight="1" x14ac:dyDescent="0.25">
      <c r="A17" s="1119" t="s">
        <v>371</v>
      </c>
      <c r="B17" s="1120" t="s">
        <v>358</v>
      </c>
      <c r="C17" s="1121">
        <v>1212606.699</v>
      </c>
      <c r="D17" s="1121">
        <v>3504592.53822</v>
      </c>
      <c r="E17" s="1121">
        <v>0</v>
      </c>
      <c r="F17" s="1121">
        <v>409686.53200000001</v>
      </c>
      <c r="G17" s="1121">
        <v>1390218.16</v>
      </c>
      <c r="H17" s="1121">
        <v>0</v>
      </c>
      <c r="I17" s="1121">
        <v>4290805.3329999996</v>
      </c>
      <c r="J17" s="1121">
        <v>3444608.09302</v>
      </c>
      <c r="K17" s="1121">
        <v>1346308.90515</v>
      </c>
      <c r="L17" s="1121">
        <v>2945548.9510199898</v>
      </c>
      <c r="M17" s="1121">
        <v>0</v>
      </c>
      <c r="N17" s="1121">
        <v>4563039.5427000001</v>
      </c>
      <c r="O17" s="1121">
        <v>526401.48176</v>
      </c>
      <c r="P17" s="1121">
        <v>22944.111000000001</v>
      </c>
      <c r="Q17" s="1121">
        <v>3163970.06458</v>
      </c>
      <c r="R17" s="1121">
        <v>332250.80962000001</v>
      </c>
      <c r="S17" s="1121"/>
      <c r="T17" s="1121">
        <v>204136.90400000001</v>
      </c>
      <c r="U17" s="1121">
        <v>2025896.1625000001</v>
      </c>
      <c r="V17" s="1121">
        <v>3238823.47933</v>
      </c>
      <c r="W17" s="1121">
        <v>433793.402</v>
      </c>
      <c r="X17" s="1121">
        <v>0</v>
      </c>
      <c r="Y17" s="1122">
        <v>33055631.168899991</v>
      </c>
      <c r="Z17" s="1121">
        <v>0</v>
      </c>
      <c r="AA17" s="1122">
        <v>33055631.168899991</v>
      </c>
    </row>
    <row r="18" spans="1:27" s="1124" customFormat="1" ht="51.75" customHeight="1" x14ac:dyDescent="0.25">
      <c r="A18" s="1119" t="s">
        <v>372</v>
      </c>
      <c r="B18" s="1120" t="s">
        <v>360</v>
      </c>
      <c r="C18" s="1123">
        <v>0</v>
      </c>
      <c r="D18" s="1123">
        <v>0</v>
      </c>
      <c r="E18" s="1123">
        <v>0</v>
      </c>
      <c r="F18" s="1123">
        <v>0</v>
      </c>
      <c r="G18" s="1123">
        <v>0</v>
      </c>
      <c r="H18" s="1123">
        <v>0</v>
      </c>
      <c r="I18" s="1123">
        <v>0</v>
      </c>
      <c r="J18" s="1123">
        <v>0</v>
      </c>
      <c r="K18" s="1123">
        <v>0</v>
      </c>
      <c r="L18" s="1123">
        <v>0</v>
      </c>
      <c r="M18" s="1123">
        <v>0</v>
      </c>
      <c r="N18" s="1123">
        <v>0</v>
      </c>
      <c r="O18" s="1123">
        <v>0</v>
      </c>
      <c r="P18" s="1123">
        <v>0</v>
      </c>
      <c r="Q18" s="1123">
        <v>0</v>
      </c>
      <c r="R18" s="1123">
        <v>0</v>
      </c>
      <c r="S18" s="1123"/>
      <c r="T18" s="1123">
        <v>0</v>
      </c>
      <c r="U18" s="1123">
        <v>0</v>
      </c>
      <c r="V18" s="1123">
        <v>0</v>
      </c>
      <c r="W18" s="1123">
        <v>0</v>
      </c>
      <c r="X18" s="1123">
        <v>0</v>
      </c>
      <c r="Y18" s="1122">
        <v>0</v>
      </c>
      <c r="Z18" s="1121">
        <v>0</v>
      </c>
      <c r="AA18" s="1122">
        <v>0</v>
      </c>
    </row>
    <row r="19" spans="1:27" s="1124" customFormat="1" ht="51.75" customHeight="1" x14ac:dyDescent="0.25">
      <c r="A19" s="1119" t="s">
        <v>373</v>
      </c>
      <c r="B19" s="1120" t="s">
        <v>362</v>
      </c>
      <c r="C19" s="1121">
        <v>0</v>
      </c>
      <c r="D19" s="1121">
        <v>0</v>
      </c>
      <c r="E19" s="1121">
        <v>0</v>
      </c>
      <c r="F19" s="1121">
        <v>26503.811389999999</v>
      </c>
      <c r="G19" s="1121">
        <v>80404.208066000007</v>
      </c>
      <c r="H19" s="1121">
        <v>0</v>
      </c>
      <c r="I19" s="1121">
        <v>469395.60332999995</v>
      </c>
      <c r="J19" s="1121">
        <v>12754.292589999999</v>
      </c>
      <c r="K19" s="1121">
        <v>87220.195779999995</v>
      </c>
      <c r="L19" s="1121">
        <v>52559.213499999998</v>
      </c>
      <c r="M19" s="1121">
        <v>0</v>
      </c>
      <c r="N19" s="1121">
        <v>13132.3403</v>
      </c>
      <c r="O19" s="1121">
        <v>0</v>
      </c>
      <c r="P19" s="1121">
        <v>203.49057999999999</v>
      </c>
      <c r="Q19" s="1121">
        <v>122011.94841</v>
      </c>
      <c r="R19" s="1121">
        <v>18594.146659999999</v>
      </c>
      <c r="S19" s="1121"/>
      <c r="T19" s="1121">
        <v>13884.960800000001</v>
      </c>
      <c r="U19" s="1121">
        <v>94908.109450000004</v>
      </c>
      <c r="V19" s="1121">
        <v>101638.76834000001</v>
      </c>
      <c r="W19" s="1121">
        <v>7023.3710000000001</v>
      </c>
      <c r="X19" s="1121">
        <v>414.72391999999996</v>
      </c>
      <c r="Y19" s="1122">
        <v>1100649.1841159998</v>
      </c>
      <c r="Z19" s="1121">
        <v>0</v>
      </c>
      <c r="AA19" s="1122">
        <v>1100649.1841159998</v>
      </c>
    </row>
    <row r="20" spans="1:27" s="1124" customFormat="1" ht="51.75" customHeight="1" x14ac:dyDescent="0.25">
      <c r="A20" s="1119" t="s">
        <v>374</v>
      </c>
      <c r="B20" s="1120" t="s">
        <v>364</v>
      </c>
      <c r="C20" s="1126">
        <v>1212606.699</v>
      </c>
      <c r="D20" s="1126">
        <v>3504592.53822</v>
      </c>
      <c r="E20" s="1126">
        <v>0</v>
      </c>
      <c r="F20" s="1126">
        <v>383182.72061000002</v>
      </c>
      <c r="G20" s="1126">
        <v>1309813.951934</v>
      </c>
      <c r="H20" s="1126">
        <v>0</v>
      </c>
      <c r="I20" s="1126">
        <v>3821409.7296699998</v>
      </c>
      <c r="J20" s="1126">
        <v>3431853.8004299998</v>
      </c>
      <c r="K20" s="1126">
        <v>1259088.7093700001</v>
      </c>
      <c r="L20" s="1126">
        <v>2892989.7375199897</v>
      </c>
      <c r="M20" s="1126">
        <v>0</v>
      </c>
      <c r="N20" s="1126">
        <v>4549907.2023999998</v>
      </c>
      <c r="O20" s="1126">
        <v>526401.48176</v>
      </c>
      <c r="P20" s="1126">
        <v>22740.620419999999</v>
      </c>
      <c r="Q20" s="1126">
        <v>3041958.1161699998</v>
      </c>
      <c r="R20" s="1126">
        <v>313656.66295999999</v>
      </c>
      <c r="S20" s="1126">
        <v>0</v>
      </c>
      <c r="T20" s="1126">
        <v>190251.94320000001</v>
      </c>
      <c r="U20" s="1126">
        <v>1930988.05305</v>
      </c>
      <c r="V20" s="1126">
        <v>3137184.7109900001</v>
      </c>
      <c r="W20" s="1126">
        <v>426770.03100000002</v>
      </c>
      <c r="X20" s="1126">
        <v>-414.72391999999996</v>
      </c>
      <c r="Y20" s="1127">
        <v>31954981.984783992</v>
      </c>
      <c r="Z20" s="1126">
        <v>0</v>
      </c>
      <c r="AA20" s="1127">
        <v>31954981.984783992</v>
      </c>
    </row>
    <row r="21" spans="1:27" s="1124" customFormat="1" ht="51.75" customHeight="1" x14ac:dyDescent="0.25">
      <c r="A21" s="1128" t="s">
        <v>375</v>
      </c>
      <c r="B21" s="1115" t="s">
        <v>376</v>
      </c>
      <c r="C21" s="1121"/>
      <c r="D21" s="1121"/>
      <c r="E21" s="1121"/>
      <c r="F21" s="1121"/>
      <c r="G21" s="1121"/>
      <c r="H21" s="1121"/>
      <c r="I21" s="1121"/>
      <c r="J21" s="1121"/>
      <c r="K21" s="1121"/>
      <c r="L21" s="1121"/>
      <c r="M21" s="1121"/>
      <c r="N21" s="1121"/>
      <c r="O21" s="1121"/>
      <c r="P21" s="1121"/>
      <c r="Q21" s="1121"/>
      <c r="R21" s="1121"/>
      <c r="S21" s="1121"/>
      <c r="T21" s="1121"/>
      <c r="U21" s="1121"/>
      <c r="V21" s="1121"/>
      <c r="W21" s="1121"/>
      <c r="X21" s="1121"/>
      <c r="Y21" s="1129"/>
      <c r="Z21" s="1121"/>
      <c r="AA21" s="1129"/>
    </row>
    <row r="22" spans="1:27" s="1124" customFormat="1" ht="51.75" customHeight="1" x14ac:dyDescent="0.25">
      <c r="A22" s="1119" t="s">
        <v>377</v>
      </c>
      <c r="B22" s="1120" t="s">
        <v>358</v>
      </c>
      <c r="C22" s="1121">
        <v>3458008.1293599997</v>
      </c>
      <c r="D22" s="1121">
        <v>4357313.2996800002</v>
      </c>
      <c r="E22" s="1121">
        <v>4482.4017999999996</v>
      </c>
      <c r="F22" s="1121">
        <v>959248.22868000017</v>
      </c>
      <c r="G22" s="1121">
        <v>1809746.2353999999</v>
      </c>
      <c r="H22" s="1121">
        <v>7516.0582599999998</v>
      </c>
      <c r="I22" s="1121">
        <v>4628242.0157399997</v>
      </c>
      <c r="J22" s="1121">
        <v>5081837.6300799996</v>
      </c>
      <c r="K22" s="1121">
        <v>1944507.4147699999</v>
      </c>
      <c r="L22" s="1121">
        <v>4481357.4756599898</v>
      </c>
      <c r="M22" s="1121">
        <v>164419.96840000001</v>
      </c>
      <c r="N22" s="1121">
        <v>5218533.3115500007</v>
      </c>
      <c r="O22" s="1121">
        <v>2216147.4942800002</v>
      </c>
      <c r="P22" s="1121">
        <v>139064.60880000002</v>
      </c>
      <c r="Q22" s="1121">
        <v>3250197.1294300002</v>
      </c>
      <c r="R22" s="1121">
        <v>371693.26642</v>
      </c>
      <c r="S22" s="1121">
        <v>0</v>
      </c>
      <c r="T22" s="1121">
        <v>279973.19721000001</v>
      </c>
      <c r="U22" s="1121">
        <v>3092425.7526400001</v>
      </c>
      <c r="V22" s="1121">
        <v>3973219.30645</v>
      </c>
      <c r="W22" s="1121">
        <v>575905.97378</v>
      </c>
      <c r="X22" s="1121">
        <v>0</v>
      </c>
      <c r="Y22" s="1122">
        <v>46013838.898389995</v>
      </c>
      <c r="Z22" s="1121">
        <v>0</v>
      </c>
      <c r="AA22" s="1122">
        <v>46013838.898389995</v>
      </c>
    </row>
    <row r="23" spans="1:27" s="1124" customFormat="1" ht="51.75" customHeight="1" x14ac:dyDescent="0.25">
      <c r="A23" s="1119" t="s">
        <v>378</v>
      </c>
      <c r="B23" s="1120" t="s">
        <v>360</v>
      </c>
      <c r="C23" s="1121">
        <v>0</v>
      </c>
      <c r="D23" s="1121">
        <v>0</v>
      </c>
      <c r="E23" s="1121">
        <v>0</v>
      </c>
      <c r="F23" s="1121">
        <v>0</v>
      </c>
      <c r="G23" s="1121">
        <v>0</v>
      </c>
      <c r="H23" s="1121">
        <v>0</v>
      </c>
      <c r="I23" s="1121">
        <v>0</v>
      </c>
      <c r="J23" s="1121">
        <v>0</v>
      </c>
      <c r="K23" s="1121">
        <v>0</v>
      </c>
      <c r="L23" s="1121">
        <v>0</v>
      </c>
      <c r="M23" s="1121">
        <v>0</v>
      </c>
      <c r="N23" s="1121">
        <v>0</v>
      </c>
      <c r="O23" s="1121">
        <v>0</v>
      </c>
      <c r="P23" s="1121">
        <v>0</v>
      </c>
      <c r="Q23" s="1121">
        <v>0</v>
      </c>
      <c r="R23" s="1121">
        <v>0</v>
      </c>
      <c r="S23" s="1121">
        <v>0</v>
      </c>
      <c r="T23" s="1121">
        <v>0</v>
      </c>
      <c r="U23" s="1121">
        <v>0</v>
      </c>
      <c r="V23" s="1121">
        <v>0</v>
      </c>
      <c r="W23" s="1121">
        <v>0</v>
      </c>
      <c r="X23" s="1121">
        <v>0</v>
      </c>
      <c r="Y23" s="1122">
        <v>0</v>
      </c>
      <c r="Z23" s="1121">
        <v>1733406.6110799999</v>
      </c>
      <c r="AA23" s="1122">
        <v>1733406.6110799999</v>
      </c>
    </row>
    <row r="24" spans="1:27" s="1118" customFormat="1" ht="51.75" customHeight="1" x14ac:dyDescent="0.75">
      <c r="A24" s="1119" t="s">
        <v>379</v>
      </c>
      <c r="B24" s="1120" t="s">
        <v>362</v>
      </c>
      <c r="C24" s="1121">
        <v>51365.653130000006</v>
      </c>
      <c r="D24" s="1121">
        <v>62619.568509999997</v>
      </c>
      <c r="E24" s="1121">
        <v>1623.1335200000001</v>
      </c>
      <c r="F24" s="1121">
        <v>80833.61327999999</v>
      </c>
      <c r="G24" s="1121">
        <v>115032.26842600001</v>
      </c>
      <c r="H24" s="1121">
        <v>0</v>
      </c>
      <c r="I24" s="1121">
        <v>712966.00924000004</v>
      </c>
      <c r="J24" s="1121">
        <v>355447.83916000003</v>
      </c>
      <c r="K24" s="1121">
        <v>297409.50070999999</v>
      </c>
      <c r="L24" s="1121">
        <v>65194.587329999995</v>
      </c>
      <c r="M24" s="1121">
        <v>0</v>
      </c>
      <c r="N24" s="1121">
        <v>457498.02419000032</v>
      </c>
      <c r="O24" s="1121">
        <v>63446.798920000001</v>
      </c>
      <c r="P24" s="1121">
        <v>1781.7965099999999</v>
      </c>
      <c r="Q24" s="1121">
        <v>153629.30045000001</v>
      </c>
      <c r="R24" s="1121">
        <v>18594.146659999999</v>
      </c>
      <c r="S24" s="1121">
        <v>0</v>
      </c>
      <c r="T24" s="1121">
        <v>40051.781010000006</v>
      </c>
      <c r="U24" s="1121">
        <v>234792.72224999999</v>
      </c>
      <c r="V24" s="1121">
        <v>109681.59892</v>
      </c>
      <c r="W24" s="1121">
        <v>90445.264410000003</v>
      </c>
      <c r="X24" s="1121">
        <v>414.72391999999996</v>
      </c>
      <c r="Y24" s="1122">
        <v>2912828.330546</v>
      </c>
      <c r="Z24" s="1121">
        <v>957.90245000000004</v>
      </c>
      <c r="AA24" s="1122">
        <v>2913786.232996</v>
      </c>
    </row>
    <row r="25" spans="1:27" s="1118" customFormat="1" ht="51.75" customHeight="1" x14ac:dyDescent="0.75">
      <c r="A25" s="1130" t="s">
        <v>380</v>
      </c>
      <c r="B25" s="1131" t="s">
        <v>364</v>
      </c>
      <c r="C25" s="1126">
        <v>3406642.4762299997</v>
      </c>
      <c r="D25" s="1126">
        <v>4294693.7311700005</v>
      </c>
      <c r="E25" s="1126">
        <v>2859.2682799999993</v>
      </c>
      <c r="F25" s="1126">
        <v>878414.61540000024</v>
      </c>
      <c r="G25" s="1126">
        <v>1694713.966974</v>
      </c>
      <c r="H25" s="1126">
        <v>7516.0582599999998</v>
      </c>
      <c r="I25" s="1126">
        <v>3915276.0064999997</v>
      </c>
      <c r="J25" s="1126">
        <v>4726389.7909199996</v>
      </c>
      <c r="K25" s="1126">
        <v>1647097.9140599999</v>
      </c>
      <c r="L25" s="1126">
        <v>4416162.8883299902</v>
      </c>
      <c r="M25" s="1126">
        <v>164419.96840000001</v>
      </c>
      <c r="N25" s="1126">
        <v>4761035.2873600004</v>
      </c>
      <c r="O25" s="1126">
        <v>2152700.6953600002</v>
      </c>
      <c r="P25" s="1126">
        <v>137282.81229000003</v>
      </c>
      <c r="Q25" s="1126">
        <v>3096567.8289800002</v>
      </c>
      <c r="R25" s="1126">
        <v>353099.11976000003</v>
      </c>
      <c r="S25" s="1126">
        <v>0</v>
      </c>
      <c r="T25" s="1126">
        <v>239921.41620000001</v>
      </c>
      <c r="U25" s="1126">
        <v>2857633.03039</v>
      </c>
      <c r="V25" s="1126">
        <v>3863537.7075300002</v>
      </c>
      <c r="W25" s="1126">
        <v>485460.70937</v>
      </c>
      <c r="X25" s="1126">
        <v>-414.72391999999996</v>
      </c>
      <c r="Y25" s="1127">
        <v>43101010.567843996</v>
      </c>
      <c r="Z25" s="1126">
        <v>1732448.70863</v>
      </c>
      <c r="AA25" s="1127">
        <v>44833459.276473999</v>
      </c>
    </row>
    <row r="26" spans="1:27" x14ac:dyDescent="0.7">
      <c r="Z26" s="1132"/>
    </row>
    <row r="27" spans="1:27" x14ac:dyDescent="0.7"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3:27" x14ac:dyDescent="0.7"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3:27" x14ac:dyDescent="0.7"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3:27" x14ac:dyDescent="0.7"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3:27" x14ac:dyDescent="0.7"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3:27" x14ac:dyDescent="0.7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3:27" x14ac:dyDescent="0.7"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3:27" x14ac:dyDescent="0.7"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3:27" x14ac:dyDescent="0.7"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3:27" x14ac:dyDescent="0.7"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3:27" x14ac:dyDescent="0.7"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3:27" x14ac:dyDescent="0.7"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3:27" x14ac:dyDescent="0.7"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3:27" x14ac:dyDescent="0.7"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  <row r="46" spans="3:27" x14ac:dyDescent="0.7">
      <c r="C46" s="143"/>
    </row>
    <row r="47" spans="3:27" x14ac:dyDescent="0.7">
      <c r="C47" s="143"/>
    </row>
    <row r="48" spans="3:27" x14ac:dyDescent="0.7">
      <c r="C48" s="143"/>
    </row>
    <row r="49" spans="3:3" x14ac:dyDescent="0.7">
      <c r="C49" s="143"/>
    </row>
    <row r="50" spans="3:3" x14ac:dyDescent="0.7">
      <c r="C50" s="143"/>
    </row>
    <row r="51" spans="3:3" x14ac:dyDescent="0.7">
      <c r="C51" s="143"/>
    </row>
    <row r="52" spans="3:3" x14ac:dyDescent="0.7">
      <c r="C52" s="143"/>
    </row>
    <row r="53" spans="3:3" x14ac:dyDescent="0.7">
      <c r="C53" s="143"/>
    </row>
    <row r="54" spans="3:3" x14ac:dyDescent="0.7">
      <c r="C54" s="143"/>
    </row>
    <row r="55" spans="3:3" x14ac:dyDescent="0.7">
      <c r="C55" s="143"/>
    </row>
    <row r="56" spans="3:3" x14ac:dyDescent="0.7">
      <c r="C56" s="143"/>
    </row>
    <row r="57" spans="3:3" x14ac:dyDescent="0.7">
      <c r="C57" s="143"/>
    </row>
    <row r="58" spans="3:3" x14ac:dyDescent="0.7">
      <c r="C58" s="143"/>
    </row>
    <row r="59" spans="3:3" x14ac:dyDescent="0.7">
      <c r="C59" s="143"/>
    </row>
    <row r="60" spans="3:3" x14ac:dyDescent="0.7">
      <c r="C60" s="143"/>
    </row>
    <row r="61" spans="3:3" x14ac:dyDescent="0.7">
      <c r="C61" s="143"/>
    </row>
    <row r="62" spans="3:3" x14ac:dyDescent="0.7">
      <c r="C62" s="143"/>
    </row>
    <row r="63" spans="3:3" x14ac:dyDescent="0.7">
      <c r="C63" s="143"/>
    </row>
    <row r="64" spans="3:3" x14ac:dyDescent="0.7">
      <c r="C64" s="143"/>
    </row>
    <row r="65" spans="3:3" x14ac:dyDescent="0.7">
      <c r="C65" s="143"/>
    </row>
    <row r="66" spans="3:3" x14ac:dyDescent="0.7">
      <c r="C66" s="143"/>
    </row>
    <row r="67" spans="3:3" x14ac:dyDescent="0.7">
      <c r="C67" s="143"/>
    </row>
    <row r="68" spans="3:3" x14ac:dyDescent="0.7">
      <c r="C68" s="143"/>
    </row>
    <row r="69" spans="3:3" x14ac:dyDescent="0.7">
      <c r="C69" s="143"/>
    </row>
    <row r="70" spans="3:3" x14ac:dyDescent="0.7">
      <c r="C70" s="143"/>
    </row>
    <row r="71" spans="3:3" x14ac:dyDescent="0.7">
      <c r="C71" s="143"/>
    </row>
    <row r="72" spans="3:3" x14ac:dyDescent="0.7">
      <c r="C72" s="143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5" orientation="landscape" horizontalDpi="200" verticalDpi="200" r:id="rId1"/>
  <headerFooter alignWithMargins="0">
    <oddFooter>&amp;C&amp;16 28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AA45"/>
  <sheetViews>
    <sheetView view="pageBreakPreview" zoomScale="55" zoomScaleNormal="55" zoomScaleSheetLayoutView="55" workbookViewId="0">
      <pane xSplit="2" ySplit="7" topLeftCell="G8" activePane="bottomRight" state="frozen"/>
      <selection activeCell="K18" sqref="K18"/>
      <selection pane="topRight" activeCell="K18" sqref="K18"/>
      <selection pane="bottomLeft" activeCell="K18" sqref="K18"/>
      <selection pane="bottomRight" activeCell="A3" sqref="A3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18" width="14.59765625" style="12" customWidth="1"/>
    <col min="19" max="19" width="14.59765625" style="12" hidden="1" customWidth="1"/>
    <col min="20" max="24" width="14.59765625" style="12" customWidth="1"/>
    <col min="25" max="25" width="15.19921875" style="12" bestFit="1" customWidth="1"/>
    <col min="26" max="26" width="12.8984375" style="12" customWidth="1"/>
    <col min="27" max="27" width="15.19921875" style="12" bestFit="1" customWidth="1"/>
    <col min="28" max="16384" width="9" style="12"/>
  </cols>
  <sheetData>
    <row r="1" spans="1:27" s="22" customFormat="1" ht="33.6" x14ac:dyDescent="0.95">
      <c r="A1" s="1693" t="s">
        <v>918</v>
      </c>
      <c r="B1" s="1693"/>
      <c r="C1" s="1693"/>
      <c r="D1" s="1693"/>
      <c r="E1" s="1693"/>
      <c r="F1" s="1693"/>
      <c r="G1" s="1693"/>
      <c r="H1" s="1693"/>
    </row>
    <row r="2" spans="1:27" s="22" customFormat="1" ht="33.6" x14ac:dyDescent="0.95">
      <c r="A2" s="1693" t="s">
        <v>997</v>
      </c>
      <c r="B2" s="1693"/>
      <c r="C2" s="1693"/>
      <c r="D2" s="1693"/>
      <c r="E2" s="1693"/>
      <c r="F2" s="1693"/>
      <c r="G2" s="1693"/>
      <c r="H2" s="1693"/>
    </row>
    <row r="3" spans="1:27" x14ac:dyDescent="0.7">
      <c r="A3" s="47"/>
      <c r="B3" s="47"/>
      <c r="C3" s="1099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71" t="s">
        <v>439</v>
      </c>
      <c r="Z3" s="1671"/>
      <c r="AA3" s="1671"/>
    </row>
    <row r="4" spans="1:27" x14ac:dyDescent="0.7">
      <c r="A4" s="1701" t="s">
        <v>0</v>
      </c>
      <c r="B4" s="1702"/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4" t="s">
        <v>250</v>
      </c>
      <c r="Z4" s="1697" t="s">
        <v>355</v>
      </c>
      <c r="AA4" s="1694" t="s">
        <v>381</v>
      </c>
    </row>
    <row r="5" spans="1:27" x14ac:dyDescent="0.7">
      <c r="A5" s="1703"/>
      <c r="B5" s="1704"/>
      <c r="C5" s="1100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708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5"/>
      <c r="Z5" s="1698"/>
      <c r="AA5" s="1695"/>
    </row>
    <row r="6" spans="1:27" ht="51" customHeight="1" x14ac:dyDescent="0.7">
      <c r="A6" s="1133" t="s">
        <v>352</v>
      </c>
      <c r="B6" s="437" t="s">
        <v>356</v>
      </c>
      <c r="C6" s="1134"/>
      <c r="D6" s="1134"/>
      <c r="E6" s="1134"/>
      <c r="F6" s="1134"/>
      <c r="G6" s="1134"/>
      <c r="H6" s="1134"/>
      <c r="I6" s="1134"/>
      <c r="J6" s="1134"/>
      <c r="K6" s="1134"/>
      <c r="L6" s="1134"/>
      <c r="M6" s="1134"/>
      <c r="N6" s="1134"/>
      <c r="O6" s="1134"/>
      <c r="P6" s="1134"/>
      <c r="Q6" s="1134"/>
      <c r="R6" s="1134"/>
      <c r="S6" s="1134"/>
      <c r="T6" s="1134"/>
      <c r="U6" s="1134"/>
      <c r="V6" s="1134"/>
      <c r="W6" s="1134"/>
      <c r="X6" s="1134"/>
      <c r="Y6" s="1135"/>
      <c r="Z6" s="1134"/>
      <c r="AA6" s="1135"/>
    </row>
    <row r="7" spans="1:27" ht="51" customHeight="1" x14ac:dyDescent="0.7">
      <c r="A7" s="1136" t="s">
        <v>357</v>
      </c>
      <c r="B7" s="1137" t="s">
        <v>358</v>
      </c>
      <c r="C7" s="1138">
        <v>45700.728999999999</v>
      </c>
      <c r="D7" s="1138">
        <v>1130229.6691500002</v>
      </c>
      <c r="E7" s="1138">
        <v>0</v>
      </c>
      <c r="F7" s="1138">
        <v>150794.36278</v>
      </c>
      <c r="G7" s="1138">
        <v>31209.260999999999</v>
      </c>
      <c r="H7" s="1138">
        <v>0</v>
      </c>
      <c r="I7" s="1138">
        <v>81920.316000000006</v>
      </c>
      <c r="J7" s="1138">
        <v>299834.99289999995</v>
      </c>
      <c r="K7" s="1138">
        <v>20875.947649999998</v>
      </c>
      <c r="L7" s="1138">
        <v>291327.79851999995</v>
      </c>
      <c r="M7" s="1138">
        <v>50.084499999999998</v>
      </c>
      <c r="N7" s="1138">
        <v>262683.65558999998</v>
      </c>
      <c r="O7" s="1138">
        <v>0</v>
      </c>
      <c r="P7" s="1138">
        <v>7808.4568099999997</v>
      </c>
      <c r="Q7" s="1138">
        <v>776093.37</v>
      </c>
      <c r="R7" s="1138">
        <v>0</v>
      </c>
      <c r="S7" s="1138"/>
      <c r="T7" s="1138">
        <v>0</v>
      </c>
      <c r="U7" s="1138">
        <v>8780.0110000000004</v>
      </c>
      <c r="V7" s="1138">
        <v>261409.476</v>
      </c>
      <c r="W7" s="1138">
        <v>65681.245999999999</v>
      </c>
      <c r="X7" s="1138">
        <v>170762.80100000001</v>
      </c>
      <c r="Y7" s="1139">
        <v>3605162.1779</v>
      </c>
      <c r="Z7" s="786">
        <v>0</v>
      </c>
      <c r="AA7" s="1139">
        <v>3605162.1779</v>
      </c>
    </row>
    <row r="8" spans="1:27" s="1140" customFormat="1" ht="51" customHeight="1" x14ac:dyDescent="0.25">
      <c r="A8" s="1136" t="s">
        <v>359</v>
      </c>
      <c r="B8" s="1137" t="s">
        <v>360</v>
      </c>
      <c r="C8" s="1138">
        <v>0</v>
      </c>
      <c r="D8" s="1138">
        <v>0</v>
      </c>
      <c r="E8" s="1138">
        <v>0</v>
      </c>
      <c r="F8" s="1138">
        <v>0</v>
      </c>
      <c r="G8" s="1138">
        <v>0</v>
      </c>
      <c r="H8" s="1138">
        <v>0</v>
      </c>
      <c r="I8" s="1138">
        <v>0</v>
      </c>
      <c r="J8" s="1138">
        <v>0</v>
      </c>
      <c r="K8" s="1138">
        <v>0</v>
      </c>
      <c r="L8" s="1138">
        <v>0</v>
      </c>
      <c r="M8" s="1138">
        <v>0</v>
      </c>
      <c r="N8" s="1138">
        <v>0</v>
      </c>
      <c r="O8" s="1138">
        <v>0</v>
      </c>
      <c r="P8" s="1138">
        <v>0</v>
      </c>
      <c r="Q8" s="1138">
        <v>0</v>
      </c>
      <c r="R8" s="1138">
        <v>0</v>
      </c>
      <c r="S8" s="1138"/>
      <c r="T8" s="1138">
        <v>0</v>
      </c>
      <c r="U8" s="1138">
        <v>0</v>
      </c>
      <c r="V8" s="1138">
        <v>0</v>
      </c>
      <c r="W8" s="1138">
        <v>0</v>
      </c>
      <c r="X8" s="1138">
        <v>0</v>
      </c>
      <c r="Y8" s="1139">
        <v>0</v>
      </c>
      <c r="Z8" s="786">
        <v>0</v>
      </c>
      <c r="AA8" s="1139">
        <v>0</v>
      </c>
    </row>
    <row r="9" spans="1:27" s="1140" customFormat="1" ht="51" customHeight="1" x14ac:dyDescent="0.25">
      <c r="A9" s="1136" t="s">
        <v>361</v>
      </c>
      <c r="B9" s="1137" t="s">
        <v>362</v>
      </c>
      <c r="C9" s="1138">
        <v>6.3768700000000003</v>
      </c>
      <c r="D9" s="1138">
        <v>0</v>
      </c>
      <c r="E9" s="1138">
        <v>0</v>
      </c>
      <c r="F9" s="1138">
        <v>0</v>
      </c>
      <c r="G9" s="1138">
        <v>0</v>
      </c>
      <c r="H9" s="1138">
        <v>0</v>
      </c>
      <c r="I9" s="1138">
        <v>0</v>
      </c>
      <c r="J9" s="1141">
        <v>11.36345</v>
      </c>
      <c r="K9" s="1138">
        <v>0</v>
      </c>
      <c r="L9" s="1138">
        <v>4.2617399999999996</v>
      </c>
      <c r="M9" s="1138">
        <v>0</v>
      </c>
      <c r="N9" s="1138">
        <v>9.2319200000000006</v>
      </c>
      <c r="O9" s="1138">
        <v>0</v>
      </c>
      <c r="P9" s="1138">
        <v>0</v>
      </c>
      <c r="Q9" s="1138">
        <v>0</v>
      </c>
      <c r="R9" s="1138">
        <v>0</v>
      </c>
      <c r="S9" s="1138"/>
      <c r="T9" s="1138">
        <v>0</v>
      </c>
      <c r="U9" s="1138">
        <v>0</v>
      </c>
      <c r="V9" s="1138">
        <v>0</v>
      </c>
      <c r="W9" s="1138">
        <v>0</v>
      </c>
      <c r="X9" s="1138">
        <v>0</v>
      </c>
      <c r="Y9" s="1139">
        <v>31.233980000000003</v>
      </c>
      <c r="Z9" s="786">
        <v>0</v>
      </c>
      <c r="AA9" s="1139">
        <v>31.233980000000003</v>
      </c>
    </row>
    <row r="10" spans="1:27" s="1140" customFormat="1" ht="51" customHeight="1" x14ac:dyDescent="0.25">
      <c r="A10" s="1136" t="s">
        <v>363</v>
      </c>
      <c r="B10" s="1137" t="s">
        <v>364</v>
      </c>
      <c r="C10" s="1142">
        <v>45694.352129999999</v>
      </c>
      <c r="D10" s="1142">
        <v>1130229.6691500002</v>
      </c>
      <c r="E10" s="1142">
        <v>0</v>
      </c>
      <c r="F10" s="1142">
        <v>150794.36278</v>
      </c>
      <c r="G10" s="1142">
        <v>31209.260999999999</v>
      </c>
      <c r="H10" s="1142">
        <v>0</v>
      </c>
      <c r="I10" s="1142">
        <v>81920.316000000006</v>
      </c>
      <c r="J10" s="1142">
        <v>299823.62944999995</v>
      </c>
      <c r="K10" s="1142">
        <v>20875.947649999998</v>
      </c>
      <c r="L10" s="1142">
        <v>291323.53677999997</v>
      </c>
      <c r="M10" s="1142">
        <v>50.084499999999998</v>
      </c>
      <c r="N10" s="1142">
        <v>262674.42366999999</v>
      </c>
      <c r="O10" s="1142">
        <v>0</v>
      </c>
      <c r="P10" s="1142">
        <v>7808.4568099999997</v>
      </c>
      <c r="Q10" s="1142">
        <v>776093.37</v>
      </c>
      <c r="R10" s="1142">
        <v>0</v>
      </c>
      <c r="S10" s="1142">
        <v>0</v>
      </c>
      <c r="T10" s="1142">
        <v>0</v>
      </c>
      <c r="U10" s="1142">
        <v>8780.0110000000004</v>
      </c>
      <c r="V10" s="1142">
        <v>261409.476</v>
      </c>
      <c r="W10" s="1142">
        <v>65681.245999999999</v>
      </c>
      <c r="X10" s="1142">
        <v>170762.80100000001</v>
      </c>
      <c r="Y10" s="1143">
        <v>3605130.94392</v>
      </c>
      <c r="Z10" s="1111">
        <v>0</v>
      </c>
      <c r="AA10" s="1143">
        <v>3605130.94392</v>
      </c>
    </row>
    <row r="11" spans="1:27" s="1140" customFormat="1" ht="51" customHeight="1" x14ac:dyDescent="0.25">
      <c r="A11" s="1144" t="s">
        <v>353</v>
      </c>
      <c r="B11" s="437" t="s">
        <v>365</v>
      </c>
      <c r="C11" s="1138"/>
      <c r="D11" s="1138"/>
      <c r="E11" s="1138"/>
      <c r="F11" s="1138"/>
      <c r="G11" s="1138"/>
      <c r="H11" s="1138"/>
      <c r="I11" s="1138"/>
      <c r="J11" s="1138"/>
      <c r="K11" s="1138"/>
      <c r="L11" s="1138"/>
      <c r="M11" s="1138"/>
      <c r="N11" s="1138"/>
      <c r="O11" s="1138"/>
      <c r="P11" s="1138"/>
      <c r="Q11" s="1138"/>
      <c r="R11" s="1138"/>
      <c r="S11" s="1138"/>
      <c r="T11" s="1138"/>
      <c r="U11" s="1138"/>
      <c r="V11" s="1138"/>
      <c r="W11" s="1138"/>
      <c r="X11" s="1138"/>
      <c r="Y11" s="1145"/>
      <c r="Z11" s="786"/>
      <c r="AA11" s="1145"/>
    </row>
    <row r="12" spans="1:27" s="1140" customFormat="1" ht="51" customHeight="1" x14ac:dyDescent="0.25">
      <c r="A12" s="1136" t="s">
        <v>366</v>
      </c>
      <c r="B12" s="1137" t="s">
        <v>358</v>
      </c>
      <c r="C12" s="1138">
        <v>244766.72099999999</v>
      </c>
      <c r="D12" s="1138">
        <v>3523980.7724000001</v>
      </c>
      <c r="E12" s="1138">
        <v>0</v>
      </c>
      <c r="F12" s="1138">
        <v>609592.62462000002</v>
      </c>
      <c r="G12" s="1138">
        <v>529826.53599999996</v>
      </c>
      <c r="H12" s="1138">
        <v>0</v>
      </c>
      <c r="I12" s="1138">
        <v>207347.886</v>
      </c>
      <c r="J12" s="1138">
        <v>1605774.45102</v>
      </c>
      <c r="K12" s="1138">
        <v>40232.044740000005</v>
      </c>
      <c r="L12" s="1138">
        <v>1760963.9855799899</v>
      </c>
      <c r="M12" s="1138">
        <v>1444.3789999999999</v>
      </c>
      <c r="N12" s="1138">
        <v>1066386.4143400001</v>
      </c>
      <c r="O12" s="1138">
        <v>0</v>
      </c>
      <c r="P12" s="1138">
        <v>67211.826069999996</v>
      </c>
      <c r="Q12" s="1138">
        <v>1821374.2609999999</v>
      </c>
      <c r="R12" s="1138">
        <v>0</v>
      </c>
      <c r="S12" s="1138"/>
      <c r="T12" s="1138">
        <v>0</v>
      </c>
      <c r="U12" s="1138">
        <v>42989.383999999998</v>
      </c>
      <c r="V12" s="1138">
        <v>1521169.9480000001</v>
      </c>
      <c r="W12" s="1138">
        <v>354175.43099999998</v>
      </c>
      <c r="X12" s="1138">
        <v>454340.429</v>
      </c>
      <c r="Y12" s="1139">
        <v>13851577.093769992</v>
      </c>
      <c r="Z12" s="786">
        <v>0</v>
      </c>
      <c r="AA12" s="1139">
        <v>13851577.093769992</v>
      </c>
    </row>
    <row r="13" spans="1:27" s="1140" customFormat="1" ht="51" customHeight="1" x14ac:dyDescent="0.25">
      <c r="A13" s="1136" t="s">
        <v>367</v>
      </c>
      <c r="B13" s="1137" t="s">
        <v>360</v>
      </c>
      <c r="C13" s="1138">
        <v>0</v>
      </c>
      <c r="D13" s="1138">
        <v>0</v>
      </c>
      <c r="E13" s="1138">
        <v>0</v>
      </c>
      <c r="F13" s="1138">
        <v>0</v>
      </c>
      <c r="G13" s="1138">
        <v>0</v>
      </c>
      <c r="H13" s="1138">
        <v>0</v>
      </c>
      <c r="I13" s="1138">
        <v>0</v>
      </c>
      <c r="J13" s="1138">
        <v>0</v>
      </c>
      <c r="K13" s="1138">
        <v>0</v>
      </c>
      <c r="L13" s="1138">
        <v>0</v>
      </c>
      <c r="M13" s="1138">
        <v>0</v>
      </c>
      <c r="N13" s="1138">
        <v>0</v>
      </c>
      <c r="O13" s="1138">
        <v>0</v>
      </c>
      <c r="P13" s="1138">
        <v>0</v>
      </c>
      <c r="Q13" s="1138">
        <v>0</v>
      </c>
      <c r="R13" s="1138">
        <v>0</v>
      </c>
      <c r="S13" s="1138"/>
      <c r="T13" s="1138">
        <v>0</v>
      </c>
      <c r="U13" s="1138">
        <v>0</v>
      </c>
      <c r="V13" s="1138">
        <v>0</v>
      </c>
      <c r="W13" s="1138">
        <v>0</v>
      </c>
      <c r="X13" s="1138">
        <v>0</v>
      </c>
      <c r="Y13" s="1139">
        <v>0</v>
      </c>
      <c r="Z13" s="786">
        <v>0</v>
      </c>
      <c r="AA13" s="1139">
        <v>0</v>
      </c>
    </row>
    <row r="14" spans="1:27" s="1140" customFormat="1" ht="51" customHeight="1" x14ac:dyDescent="0.25">
      <c r="A14" s="1136" t="s">
        <v>368</v>
      </c>
      <c r="B14" s="1137" t="s">
        <v>362</v>
      </c>
      <c r="C14" s="1138">
        <v>309.15921999999995</v>
      </c>
      <c r="D14" s="1138">
        <v>736.98118999999997</v>
      </c>
      <c r="E14" s="1138">
        <v>0</v>
      </c>
      <c r="F14" s="1138">
        <v>0</v>
      </c>
      <c r="G14" s="1138">
        <v>0</v>
      </c>
      <c r="H14" s="1138">
        <v>0</v>
      </c>
      <c r="I14" s="1138">
        <v>0</v>
      </c>
      <c r="J14" s="1138">
        <v>365.51923999999997</v>
      </c>
      <c r="K14" s="1138">
        <v>0</v>
      </c>
      <c r="L14" s="1138">
        <v>20.421610000000001</v>
      </c>
      <c r="M14" s="1138">
        <v>0</v>
      </c>
      <c r="N14" s="1138">
        <v>328.20715999999999</v>
      </c>
      <c r="O14" s="1138">
        <v>0</v>
      </c>
      <c r="P14" s="1138">
        <v>0</v>
      </c>
      <c r="Q14" s="1138">
        <v>0</v>
      </c>
      <c r="R14" s="1138">
        <v>0</v>
      </c>
      <c r="S14" s="1138"/>
      <c r="T14" s="1138">
        <v>0</v>
      </c>
      <c r="U14" s="1138">
        <v>0</v>
      </c>
      <c r="V14" s="1138">
        <v>0</v>
      </c>
      <c r="W14" s="1138">
        <v>0</v>
      </c>
      <c r="X14" s="1138">
        <v>0</v>
      </c>
      <c r="Y14" s="1139">
        <v>1760.2884200000001</v>
      </c>
      <c r="Z14" s="786">
        <v>0</v>
      </c>
      <c r="AA14" s="1139">
        <v>1760.2884200000001</v>
      </c>
    </row>
    <row r="15" spans="1:27" s="1140" customFormat="1" ht="51" customHeight="1" x14ac:dyDescent="0.25">
      <c r="A15" s="1136" t="s">
        <v>369</v>
      </c>
      <c r="B15" s="1137" t="s">
        <v>364</v>
      </c>
      <c r="C15" s="1142">
        <v>244457.56177999999</v>
      </c>
      <c r="D15" s="1142">
        <v>3523243.7912099999</v>
      </c>
      <c r="E15" s="1142">
        <v>0</v>
      </c>
      <c r="F15" s="1142">
        <v>609592.62462000002</v>
      </c>
      <c r="G15" s="1142">
        <v>529826.53599999996</v>
      </c>
      <c r="H15" s="1142">
        <v>0</v>
      </c>
      <c r="I15" s="1142">
        <v>207347.886</v>
      </c>
      <c r="J15" s="1142">
        <v>1605408.93178</v>
      </c>
      <c r="K15" s="1142">
        <v>40232.044740000005</v>
      </c>
      <c r="L15" s="1142">
        <v>1760943.5639699898</v>
      </c>
      <c r="M15" s="1142">
        <v>1444.3789999999999</v>
      </c>
      <c r="N15" s="1142">
        <v>1066058.2071800001</v>
      </c>
      <c r="O15" s="1142">
        <v>0</v>
      </c>
      <c r="P15" s="1142">
        <v>67211.826069999996</v>
      </c>
      <c r="Q15" s="1142">
        <v>1821374.2609999999</v>
      </c>
      <c r="R15" s="1142">
        <v>0</v>
      </c>
      <c r="S15" s="1142">
        <v>0</v>
      </c>
      <c r="T15" s="1142">
        <v>0</v>
      </c>
      <c r="U15" s="1142">
        <v>42989.383999999998</v>
      </c>
      <c r="V15" s="1142">
        <v>1521169.9480000001</v>
      </c>
      <c r="W15" s="1142">
        <v>354175.43099999998</v>
      </c>
      <c r="X15" s="1142">
        <v>454340.429</v>
      </c>
      <c r="Y15" s="1143">
        <v>13849816.805349991</v>
      </c>
      <c r="Z15" s="1111">
        <v>0</v>
      </c>
      <c r="AA15" s="1143">
        <v>13849816.805349991</v>
      </c>
    </row>
    <row r="16" spans="1:27" s="1140" customFormat="1" ht="51" customHeight="1" x14ac:dyDescent="0.25">
      <c r="A16" s="1144" t="s">
        <v>354</v>
      </c>
      <c r="B16" s="437" t="s">
        <v>370</v>
      </c>
      <c r="C16" s="1138"/>
      <c r="D16" s="1138"/>
      <c r="E16" s="1138"/>
      <c r="F16" s="1138"/>
      <c r="G16" s="1138"/>
      <c r="H16" s="1138"/>
      <c r="I16" s="1138"/>
      <c r="J16" s="1138"/>
      <c r="K16" s="1138"/>
      <c r="L16" s="1138"/>
      <c r="M16" s="1138"/>
      <c r="N16" s="1138"/>
      <c r="O16" s="1138"/>
      <c r="P16" s="1138"/>
      <c r="Q16" s="1138"/>
      <c r="R16" s="1138"/>
      <c r="S16" s="1138"/>
      <c r="T16" s="1138"/>
      <c r="U16" s="1138"/>
      <c r="V16" s="1138"/>
      <c r="W16" s="1138"/>
      <c r="X16" s="1138"/>
      <c r="Y16" s="1145"/>
      <c r="Z16" s="786"/>
      <c r="AA16" s="1145"/>
    </row>
    <row r="17" spans="1:27" s="1140" customFormat="1" ht="51" customHeight="1" x14ac:dyDescent="0.25">
      <c r="A17" s="1136" t="s">
        <v>371</v>
      </c>
      <c r="B17" s="1137" t="s">
        <v>358</v>
      </c>
      <c r="C17" s="1138">
        <v>0</v>
      </c>
      <c r="D17" s="1138">
        <v>0</v>
      </c>
      <c r="E17" s="1138">
        <v>0</v>
      </c>
      <c r="F17" s="1138">
        <v>0</v>
      </c>
      <c r="G17" s="1138">
        <v>0</v>
      </c>
      <c r="H17" s="1138">
        <v>0</v>
      </c>
      <c r="I17" s="1138">
        <v>60870.322999999997</v>
      </c>
      <c r="J17" s="1138">
        <v>0</v>
      </c>
      <c r="K17" s="1138">
        <v>0</v>
      </c>
      <c r="L17" s="1138">
        <v>0</v>
      </c>
      <c r="M17" s="1138">
        <v>0</v>
      </c>
      <c r="N17" s="1138">
        <v>133231.03054000001</v>
      </c>
      <c r="O17" s="1138">
        <v>0</v>
      </c>
      <c r="P17" s="1138">
        <v>0</v>
      </c>
      <c r="Q17" s="1138">
        <v>0</v>
      </c>
      <c r="R17" s="1138">
        <v>0</v>
      </c>
      <c r="S17" s="1138"/>
      <c r="T17" s="1138">
        <v>1421.82</v>
      </c>
      <c r="U17" s="1138">
        <v>6368.9120000000003</v>
      </c>
      <c r="V17" s="1138">
        <v>27597.671999999999</v>
      </c>
      <c r="W17" s="1138">
        <v>0</v>
      </c>
      <c r="X17" s="1138">
        <v>0</v>
      </c>
      <c r="Y17" s="1139">
        <v>229489.75754000002</v>
      </c>
      <c r="Z17" s="786">
        <v>0</v>
      </c>
      <c r="AA17" s="1139">
        <v>229489.75754000002</v>
      </c>
    </row>
    <row r="18" spans="1:27" s="1140" customFormat="1" ht="51" customHeight="1" x14ac:dyDescent="0.25">
      <c r="A18" s="1136" t="s">
        <v>372</v>
      </c>
      <c r="B18" s="1137" t="s">
        <v>360</v>
      </c>
      <c r="C18" s="1138">
        <v>0</v>
      </c>
      <c r="D18" s="1138">
        <v>0</v>
      </c>
      <c r="E18" s="1138">
        <v>0</v>
      </c>
      <c r="F18" s="1138">
        <v>0</v>
      </c>
      <c r="G18" s="1138">
        <v>0</v>
      </c>
      <c r="H18" s="1138">
        <v>0</v>
      </c>
      <c r="I18" s="1138">
        <v>0</v>
      </c>
      <c r="J18" s="1138">
        <v>0</v>
      </c>
      <c r="K18" s="1138">
        <v>0</v>
      </c>
      <c r="L18" s="1138">
        <v>0</v>
      </c>
      <c r="M18" s="1138">
        <v>0</v>
      </c>
      <c r="N18" s="1138">
        <v>0</v>
      </c>
      <c r="O18" s="1138">
        <v>0</v>
      </c>
      <c r="P18" s="1138">
        <v>0</v>
      </c>
      <c r="Q18" s="1138">
        <v>0</v>
      </c>
      <c r="R18" s="1138">
        <v>0</v>
      </c>
      <c r="S18" s="1138"/>
      <c r="T18" s="1138">
        <v>0</v>
      </c>
      <c r="U18" s="1138">
        <v>0</v>
      </c>
      <c r="V18" s="1138">
        <v>0</v>
      </c>
      <c r="W18" s="1138">
        <v>0</v>
      </c>
      <c r="X18" s="1138">
        <v>0</v>
      </c>
      <c r="Y18" s="1139">
        <v>0</v>
      </c>
      <c r="Z18" s="786">
        <v>0</v>
      </c>
      <c r="AA18" s="1139">
        <v>0</v>
      </c>
    </row>
    <row r="19" spans="1:27" s="1140" customFormat="1" ht="51" customHeight="1" x14ac:dyDescent="0.25">
      <c r="A19" s="1136" t="s">
        <v>373</v>
      </c>
      <c r="B19" s="1137" t="s">
        <v>362</v>
      </c>
      <c r="C19" s="1138">
        <v>0</v>
      </c>
      <c r="D19" s="1138">
        <v>0</v>
      </c>
      <c r="E19" s="1138">
        <v>0</v>
      </c>
      <c r="F19" s="1138">
        <v>0</v>
      </c>
      <c r="G19" s="1138">
        <v>0</v>
      </c>
      <c r="H19" s="1138">
        <v>0</v>
      </c>
      <c r="I19" s="1138">
        <v>0</v>
      </c>
      <c r="J19" s="1138">
        <v>0</v>
      </c>
      <c r="K19" s="1138">
        <v>0</v>
      </c>
      <c r="L19" s="1138">
        <v>0</v>
      </c>
      <c r="M19" s="1138">
        <v>0</v>
      </c>
      <c r="N19" s="1138">
        <v>0</v>
      </c>
      <c r="O19" s="1138">
        <v>0</v>
      </c>
      <c r="P19" s="1138">
        <v>0</v>
      </c>
      <c r="Q19" s="1138">
        <v>0</v>
      </c>
      <c r="R19" s="1138">
        <v>0</v>
      </c>
      <c r="S19" s="1138"/>
      <c r="T19" s="1138">
        <v>0</v>
      </c>
      <c r="U19" s="1138">
        <v>0</v>
      </c>
      <c r="V19" s="1138">
        <v>0</v>
      </c>
      <c r="W19" s="1138">
        <v>0</v>
      </c>
      <c r="X19" s="1138">
        <v>0</v>
      </c>
      <c r="Y19" s="1139">
        <v>0</v>
      </c>
      <c r="Z19" s="786">
        <v>0</v>
      </c>
      <c r="AA19" s="1139">
        <v>0</v>
      </c>
    </row>
    <row r="20" spans="1:27" s="1140" customFormat="1" ht="51" customHeight="1" x14ac:dyDescent="0.25">
      <c r="A20" s="1136" t="s">
        <v>374</v>
      </c>
      <c r="B20" s="1137" t="s">
        <v>364</v>
      </c>
      <c r="C20" s="1142">
        <v>0</v>
      </c>
      <c r="D20" s="1142">
        <v>0</v>
      </c>
      <c r="E20" s="1142">
        <v>0</v>
      </c>
      <c r="F20" s="1142">
        <v>0</v>
      </c>
      <c r="G20" s="1142">
        <v>0</v>
      </c>
      <c r="H20" s="1142">
        <v>0</v>
      </c>
      <c r="I20" s="1142">
        <v>60870.322999999997</v>
      </c>
      <c r="J20" s="1142">
        <v>0</v>
      </c>
      <c r="K20" s="1142">
        <v>0</v>
      </c>
      <c r="L20" s="1142">
        <v>0</v>
      </c>
      <c r="M20" s="1142">
        <v>0</v>
      </c>
      <c r="N20" s="1142">
        <v>133231.03054000001</v>
      </c>
      <c r="O20" s="1142">
        <v>0</v>
      </c>
      <c r="P20" s="1142">
        <v>0</v>
      </c>
      <c r="Q20" s="1142">
        <v>0</v>
      </c>
      <c r="R20" s="1142">
        <v>0</v>
      </c>
      <c r="S20" s="1142">
        <v>0</v>
      </c>
      <c r="T20" s="1142">
        <v>1421.82</v>
      </c>
      <c r="U20" s="1142">
        <v>6368.9120000000003</v>
      </c>
      <c r="V20" s="1142">
        <v>27597.671999999999</v>
      </c>
      <c r="W20" s="1142">
        <v>0</v>
      </c>
      <c r="X20" s="1142">
        <v>0</v>
      </c>
      <c r="Y20" s="1143">
        <v>229489.75754000002</v>
      </c>
      <c r="Z20" s="1111">
        <v>0</v>
      </c>
      <c r="AA20" s="1143">
        <v>229489.75754000002</v>
      </c>
    </row>
    <row r="21" spans="1:27" s="1140" customFormat="1" ht="51" customHeight="1" x14ac:dyDescent="0.25">
      <c r="A21" s="1144" t="s">
        <v>375</v>
      </c>
      <c r="B21" s="437" t="s">
        <v>376</v>
      </c>
      <c r="C21" s="1138"/>
      <c r="D21" s="1138"/>
      <c r="E21" s="1138"/>
      <c r="F21" s="1138"/>
      <c r="G21" s="1138"/>
      <c r="H21" s="1138"/>
      <c r="I21" s="1138"/>
      <c r="J21" s="1138"/>
      <c r="K21" s="1138"/>
      <c r="L21" s="1138"/>
      <c r="M21" s="1138"/>
      <c r="N21" s="1138"/>
      <c r="O21" s="1138"/>
      <c r="P21" s="1138"/>
      <c r="Q21" s="1138"/>
      <c r="R21" s="1138"/>
      <c r="S21" s="1138"/>
      <c r="T21" s="1138"/>
      <c r="U21" s="1138"/>
      <c r="V21" s="1138"/>
      <c r="W21" s="1138"/>
      <c r="X21" s="1138"/>
      <c r="Y21" s="1145"/>
      <c r="Z21" s="1138"/>
      <c r="AA21" s="1145"/>
    </row>
    <row r="22" spans="1:27" s="1140" customFormat="1" ht="51" customHeight="1" x14ac:dyDescent="0.25">
      <c r="A22" s="1136" t="s">
        <v>377</v>
      </c>
      <c r="B22" s="1137" t="s">
        <v>358</v>
      </c>
      <c r="C22" s="1138">
        <v>290467.45</v>
      </c>
      <c r="D22" s="1138">
        <v>4654210.4415500006</v>
      </c>
      <c r="E22" s="1138">
        <v>0</v>
      </c>
      <c r="F22" s="1138">
        <v>760386.98739999998</v>
      </c>
      <c r="G22" s="1138">
        <v>561035.79700000002</v>
      </c>
      <c r="H22" s="1138">
        <v>0</v>
      </c>
      <c r="I22" s="1138">
        <v>350138.52499999997</v>
      </c>
      <c r="J22" s="1138">
        <v>1905609.44392</v>
      </c>
      <c r="K22" s="1138">
        <v>61107.992389999999</v>
      </c>
      <c r="L22" s="1138">
        <v>2052291.7840999898</v>
      </c>
      <c r="M22" s="1138">
        <v>1494.4634999999998</v>
      </c>
      <c r="N22" s="1138">
        <v>1462301.1004700002</v>
      </c>
      <c r="O22" s="1138">
        <v>0</v>
      </c>
      <c r="P22" s="1138">
        <v>75020.282879999999</v>
      </c>
      <c r="Q22" s="1138">
        <v>2597467.6310000001</v>
      </c>
      <c r="R22" s="1138">
        <v>0</v>
      </c>
      <c r="S22" s="1138">
        <v>0</v>
      </c>
      <c r="T22" s="1138">
        <v>1421.82</v>
      </c>
      <c r="U22" s="1138">
        <v>58138.307000000001</v>
      </c>
      <c r="V22" s="1138">
        <v>1810177.0960000001</v>
      </c>
      <c r="W22" s="1138">
        <v>419856.67699999997</v>
      </c>
      <c r="X22" s="1138">
        <v>625103.23</v>
      </c>
      <c r="Y22" s="1139">
        <v>17686229.029209998</v>
      </c>
      <c r="Z22" s="1138">
        <v>0</v>
      </c>
      <c r="AA22" s="1139">
        <v>17686229.029209998</v>
      </c>
    </row>
    <row r="23" spans="1:27" s="1140" customFormat="1" ht="51" customHeight="1" x14ac:dyDescent="0.25">
      <c r="A23" s="1136" t="s">
        <v>378</v>
      </c>
      <c r="B23" s="1137" t="s">
        <v>360</v>
      </c>
      <c r="C23" s="1138">
        <v>0</v>
      </c>
      <c r="D23" s="1138">
        <v>0</v>
      </c>
      <c r="E23" s="1138">
        <v>0</v>
      </c>
      <c r="F23" s="1138">
        <v>0</v>
      </c>
      <c r="G23" s="1138">
        <v>0</v>
      </c>
      <c r="H23" s="1138">
        <v>0</v>
      </c>
      <c r="I23" s="1138">
        <v>0</v>
      </c>
      <c r="J23" s="1138">
        <v>0</v>
      </c>
      <c r="K23" s="1138">
        <v>0</v>
      </c>
      <c r="L23" s="1138">
        <v>0</v>
      </c>
      <c r="M23" s="1138">
        <v>0</v>
      </c>
      <c r="N23" s="1138">
        <v>0</v>
      </c>
      <c r="O23" s="1138">
        <v>0</v>
      </c>
      <c r="P23" s="1138">
        <v>0</v>
      </c>
      <c r="Q23" s="1138">
        <v>0</v>
      </c>
      <c r="R23" s="1138">
        <v>0</v>
      </c>
      <c r="S23" s="1138">
        <v>0</v>
      </c>
      <c r="T23" s="1138">
        <v>0</v>
      </c>
      <c r="U23" s="1138">
        <v>0</v>
      </c>
      <c r="V23" s="1138">
        <v>0</v>
      </c>
      <c r="W23" s="1138">
        <v>0</v>
      </c>
      <c r="X23" s="1138">
        <v>0</v>
      </c>
      <c r="Y23" s="1139">
        <v>0</v>
      </c>
      <c r="Z23" s="1138">
        <v>0</v>
      </c>
      <c r="AA23" s="1139">
        <v>0</v>
      </c>
    </row>
    <row r="24" spans="1:27" ht="51" customHeight="1" x14ac:dyDescent="0.7">
      <c r="A24" s="1136" t="s">
        <v>379</v>
      </c>
      <c r="B24" s="1137" t="s">
        <v>362</v>
      </c>
      <c r="C24" s="1138">
        <v>315.53608999999994</v>
      </c>
      <c r="D24" s="1138">
        <v>736.98118999999997</v>
      </c>
      <c r="E24" s="1138">
        <v>0</v>
      </c>
      <c r="F24" s="1138">
        <v>0</v>
      </c>
      <c r="G24" s="1138">
        <v>0</v>
      </c>
      <c r="H24" s="1138">
        <v>0</v>
      </c>
      <c r="I24" s="1138">
        <v>0</v>
      </c>
      <c r="J24" s="1138">
        <v>376.88268999999997</v>
      </c>
      <c r="K24" s="1138">
        <v>0</v>
      </c>
      <c r="L24" s="1138">
        <v>24.683350000000001</v>
      </c>
      <c r="M24" s="1138">
        <v>0</v>
      </c>
      <c r="N24" s="1138">
        <v>337.43907999999999</v>
      </c>
      <c r="O24" s="1138">
        <v>0</v>
      </c>
      <c r="P24" s="1138">
        <v>0</v>
      </c>
      <c r="Q24" s="1138">
        <v>0</v>
      </c>
      <c r="R24" s="1138">
        <v>0</v>
      </c>
      <c r="S24" s="1138">
        <v>0</v>
      </c>
      <c r="T24" s="1138">
        <v>0</v>
      </c>
      <c r="U24" s="1138">
        <v>0</v>
      </c>
      <c r="V24" s="1138">
        <v>0</v>
      </c>
      <c r="W24" s="1138">
        <v>0</v>
      </c>
      <c r="X24" s="1138">
        <v>0</v>
      </c>
      <c r="Y24" s="1139">
        <v>1791.5223999999998</v>
      </c>
      <c r="Z24" s="1138">
        <v>0</v>
      </c>
      <c r="AA24" s="1139">
        <v>1791.5223999999998</v>
      </c>
    </row>
    <row r="25" spans="1:27" ht="51" customHeight="1" x14ac:dyDescent="0.7">
      <c r="A25" s="1146" t="s">
        <v>380</v>
      </c>
      <c r="B25" s="1147" t="s">
        <v>364</v>
      </c>
      <c r="C25" s="1142">
        <v>290151.91391</v>
      </c>
      <c r="D25" s="1142">
        <v>4653473.4603600008</v>
      </c>
      <c r="E25" s="1142">
        <v>0</v>
      </c>
      <c r="F25" s="1142">
        <v>760386.98739999998</v>
      </c>
      <c r="G25" s="1142">
        <v>561035.79700000002</v>
      </c>
      <c r="H25" s="1142">
        <v>0</v>
      </c>
      <c r="I25" s="1142">
        <v>350138.52499999997</v>
      </c>
      <c r="J25" s="1142">
        <v>1905232.5612299999</v>
      </c>
      <c r="K25" s="1142">
        <v>61107.992389999999</v>
      </c>
      <c r="L25" s="1142">
        <v>2052267.1007499897</v>
      </c>
      <c r="M25" s="1142">
        <v>1494.4634999999998</v>
      </c>
      <c r="N25" s="1142">
        <v>1461963.6613900003</v>
      </c>
      <c r="O25" s="1142">
        <v>0</v>
      </c>
      <c r="P25" s="1142">
        <v>75020.282879999999</v>
      </c>
      <c r="Q25" s="1142">
        <v>2597467.6310000001</v>
      </c>
      <c r="R25" s="1142">
        <v>0</v>
      </c>
      <c r="S25" s="1142">
        <v>0</v>
      </c>
      <c r="T25" s="1142">
        <v>1421.82</v>
      </c>
      <c r="U25" s="1142">
        <v>58138.307000000001</v>
      </c>
      <c r="V25" s="1142">
        <v>1810177.0960000001</v>
      </c>
      <c r="W25" s="1142">
        <v>419856.67699999997</v>
      </c>
      <c r="X25" s="1142">
        <v>625103.23</v>
      </c>
      <c r="Y25" s="1143">
        <v>17684437.506809995</v>
      </c>
      <c r="Z25" s="1142">
        <v>0</v>
      </c>
      <c r="AA25" s="1143">
        <v>17684437.506809995</v>
      </c>
    </row>
    <row r="27" spans="1:27" x14ac:dyDescent="0.7"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3:27" x14ac:dyDescent="0.7"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3:27" x14ac:dyDescent="0.7"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3:27" x14ac:dyDescent="0.7"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3:27" x14ac:dyDescent="0.7"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3:27" x14ac:dyDescent="0.7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3:27" x14ac:dyDescent="0.7"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3:27" x14ac:dyDescent="0.7"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3:27" x14ac:dyDescent="0.7"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3:27" x14ac:dyDescent="0.7"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3:27" x14ac:dyDescent="0.7"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3:27" x14ac:dyDescent="0.7"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3:27" x14ac:dyDescent="0.7"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3:27" x14ac:dyDescent="0.7"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.17" right="0" top="0.59055118110236204" bottom="0" header="0.511811023622047" footer="0.511811023622047"/>
  <pageSetup paperSize="9" scale="34" orientation="landscape" horizontalDpi="200" verticalDpi="200" r:id="rId1"/>
  <headerFooter alignWithMargins="0">
    <oddFooter>&amp;C&amp;16 29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  <pageSetUpPr fitToPage="1"/>
  </sheetPr>
  <dimension ref="A1:AA45"/>
  <sheetViews>
    <sheetView view="pageBreakPreview" zoomScale="40" zoomScaleNormal="85" zoomScaleSheetLayoutView="40" workbookViewId="0">
      <pane xSplit="2" ySplit="7" topLeftCell="C14" activePane="bottomRight" state="frozen"/>
      <selection activeCell="K18" sqref="K18"/>
      <selection pane="topRight" activeCell="K18" sqref="K18"/>
      <selection pane="bottomLeft" activeCell="K18" sqref="K18"/>
      <selection pane="bottomRight" activeCell="A3" sqref="A3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3" width="12.8984375" style="12" customWidth="1"/>
    <col min="4" max="4" width="14.69921875" style="12" customWidth="1"/>
    <col min="5" max="17" width="12.8984375" style="12" customWidth="1"/>
    <col min="18" max="18" width="11.69921875" style="12" customWidth="1"/>
    <col min="19" max="19" width="11.69921875" style="12" hidden="1" customWidth="1"/>
    <col min="20" max="20" width="11.69921875" style="12" customWidth="1"/>
    <col min="21" max="24" width="12.8984375" style="12" customWidth="1"/>
    <col min="25" max="25" width="15.3984375" style="12" bestFit="1" customWidth="1"/>
    <col min="26" max="26" width="12.59765625" style="12" customWidth="1"/>
    <col min="27" max="27" width="15.3984375" style="12" bestFit="1" customWidth="1"/>
    <col min="28" max="16384" width="9" style="12"/>
  </cols>
  <sheetData>
    <row r="1" spans="1:27" s="22" customFormat="1" ht="33.6" x14ac:dyDescent="0.95">
      <c r="A1" s="1693" t="s">
        <v>919</v>
      </c>
      <c r="B1" s="1693"/>
      <c r="C1" s="1693"/>
      <c r="D1" s="1693"/>
      <c r="E1" s="1693"/>
      <c r="F1" s="1693"/>
      <c r="G1" s="1693"/>
      <c r="H1" s="1693"/>
    </row>
    <row r="2" spans="1:27" s="22" customFormat="1" ht="33.6" x14ac:dyDescent="0.95">
      <c r="A2" s="1693" t="s">
        <v>998</v>
      </c>
      <c r="B2" s="1693"/>
      <c r="C2" s="1693"/>
      <c r="D2" s="1693"/>
      <c r="E2" s="1693"/>
      <c r="F2" s="1693"/>
      <c r="G2" s="1693"/>
      <c r="H2" s="1693"/>
    </row>
    <row r="3" spans="1:27" x14ac:dyDescent="0.7">
      <c r="A3" s="47"/>
      <c r="B3" s="47"/>
      <c r="C3" s="1099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71" t="s">
        <v>439</v>
      </c>
      <c r="Z3" s="1671"/>
      <c r="AA3" s="1671"/>
    </row>
    <row r="4" spans="1:27" ht="24" customHeight="1" x14ac:dyDescent="0.7">
      <c r="A4" s="1701" t="s">
        <v>0</v>
      </c>
      <c r="B4" s="1702"/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4" t="s">
        <v>250</v>
      </c>
      <c r="Z4" s="1697" t="s">
        <v>355</v>
      </c>
      <c r="AA4" s="1694" t="s">
        <v>381</v>
      </c>
    </row>
    <row r="5" spans="1:27" x14ac:dyDescent="0.7">
      <c r="A5" s="1703"/>
      <c r="B5" s="1704"/>
      <c r="C5" s="1100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5"/>
      <c r="Z5" s="1698"/>
      <c r="AA5" s="1705"/>
    </row>
    <row r="6" spans="1:27" ht="45" customHeight="1" x14ac:dyDescent="0.7">
      <c r="A6" s="148" t="s">
        <v>352</v>
      </c>
      <c r="B6" s="149" t="s">
        <v>356</v>
      </c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M6" s="1148"/>
      <c r="N6" s="1148"/>
      <c r="O6" s="1148"/>
      <c r="P6" s="1148"/>
      <c r="Q6" s="1148"/>
      <c r="R6" s="1148"/>
      <c r="S6" s="1148"/>
      <c r="T6" s="1148"/>
      <c r="U6" s="1148"/>
      <c r="V6" s="1148"/>
      <c r="W6" s="1148"/>
      <c r="X6" s="1148"/>
      <c r="Y6" s="1149"/>
      <c r="Z6" s="1148"/>
      <c r="AA6" s="1149"/>
    </row>
    <row r="7" spans="1:27" ht="45" customHeight="1" x14ac:dyDescent="0.7">
      <c r="A7" s="145" t="s">
        <v>357</v>
      </c>
      <c r="B7" s="146" t="s">
        <v>358</v>
      </c>
      <c r="C7" s="786">
        <v>0</v>
      </c>
      <c r="D7" s="786">
        <v>4350962.6425799998</v>
      </c>
      <c r="E7" s="786">
        <v>0</v>
      </c>
      <c r="F7" s="786">
        <v>205751.79634999999</v>
      </c>
      <c r="G7" s="786">
        <v>44914.271999999997</v>
      </c>
      <c r="H7" s="786">
        <v>0</v>
      </c>
      <c r="I7" s="786">
        <v>0</v>
      </c>
      <c r="J7" s="786">
        <v>1573961.41839</v>
      </c>
      <c r="K7" s="786">
        <v>197077.01174000002</v>
      </c>
      <c r="L7" s="786">
        <v>558885.7522000001</v>
      </c>
      <c r="M7" s="786">
        <v>0</v>
      </c>
      <c r="N7" s="786">
        <v>228382.59841000001</v>
      </c>
      <c r="O7" s="786">
        <v>3087</v>
      </c>
      <c r="P7" s="1138">
        <v>134.32915</v>
      </c>
      <c r="Q7" s="1497">
        <v>301224.39337000001</v>
      </c>
      <c r="R7" s="1138">
        <v>0</v>
      </c>
      <c r="S7" s="786"/>
      <c r="T7" s="786">
        <v>0</v>
      </c>
      <c r="U7" s="786">
        <v>0</v>
      </c>
      <c r="V7" s="786">
        <v>4082.848</v>
      </c>
      <c r="W7" s="1138">
        <v>19336.215</v>
      </c>
      <c r="X7" s="1138">
        <v>0</v>
      </c>
      <c r="Y7" s="1150">
        <v>7487800.2771899998</v>
      </c>
      <c r="Z7" s="786">
        <v>0</v>
      </c>
      <c r="AA7" s="1150">
        <v>7487800.2771899998</v>
      </c>
    </row>
    <row r="8" spans="1:27" s="147" customFormat="1" ht="45" customHeight="1" x14ac:dyDescent="0.25">
      <c r="A8" s="145" t="s">
        <v>359</v>
      </c>
      <c r="B8" s="146" t="s">
        <v>360</v>
      </c>
      <c r="C8" s="786">
        <v>0</v>
      </c>
      <c r="D8" s="786">
        <v>0</v>
      </c>
      <c r="E8" s="786">
        <v>0</v>
      </c>
      <c r="F8" s="786">
        <v>0</v>
      </c>
      <c r="G8" s="786">
        <v>0</v>
      </c>
      <c r="H8" s="786">
        <v>0</v>
      </c>
      <c r="I8" s="786">
        <v>0</v>
      </c>
      <c r="J8" s="786">
        <v>0</v>
      </c>
      <c r="K8" s="786">
        <v>0</v>
      </c>
      <c r="L8" s="786">
        <v>0</v>
      </c>
      <c r="M8" s="786">
        <v>0</v>
      </c>
      <c r="N8" s="786">
        <v>0</v>
      </c>
      <c r="O8" s="786">
        <v>0</v>
      </c>
      <c r="P8" s="1138">
        <v>0</v>
      </c>
      <c r="Q8" s="1497">
        <v>0</v>
      </c>
      <c r="R8" s="1138">
        <v>0</v>
      </c>
      <c r="S8" s="786"/>
      <c r="T8" s="786">
        <v>0</v>
      </c>
      <c r="U8" s="786">
        <v>0</v>
      </c>
      <c r="V8" s="786">
        <v>0</v>
      </c>
      <c r="W8" s="1138">
        <v>0</v>
      </c>
      <c r="X8" s="1138">
        <v>0</v>
      </c>
      <c r="Y8" s="1150">
        <v>0</v>
      </c>
      <c r="Z8" s="786">
        <v>0</v>
      </c>
      <c r="AA8" s="1150">
        <v>0</v>
      </c>
    </row>
    <row r="9" spans="1:27" s="147" customFormat="1" ht="45" customHeight="1" x14ac:dyDescent="0.25">
      <c r="A9" s="145" t="s">
        <v>361</v>
      </c>
      <c r="B9" s="146" t="s">
        <v>362</v>
      </c>
      <c r="C9" s="786">
        <v>0</v>
      </c>
      <c r="D9" s="786">
        <v>871843.97796000005</v>
      </c>
      <c r="E9" s="786">
        <v>0</v>
      </c>
      <c r="F9" s="786">
        <v>1718.3431699999999</v>
      </c>
      <c r="G9" s="786">
        <v>669.74454000000003</v>
      </c>
      <c r="H9" s="786">
        <v>0</v>
      </c>
      <c r="I9" s="786">
        <v>0</v>
      </c>
      <c r="J9" s="786">
        <v>21271.635300000002</v>
      </c>
      <c r="K9" s="786">
        <v>1080.4316200000001</v>
      </c>
      <c r="L9" s="786">
        <v>100.18066</v>
      </c>
      <c r="M9" s="786">
        <v>0</v>
      </c>
      <c r="N9" s="786">
        <v>0</v>
      </c>
      <c r="O9" s="786">
        <v>17.78172</v>
      </c>
      <c r="P9" s="1138">
        <v>0</v>
      </c>
      <c r="Q9" s="1497">
        <v>2100.6302000000001</v>
      </c>
      <c r="R9" s="1138">
        <v>0</v>
      </c>
      <c r="S9" s="786"/>
      <c r="T9" s="786">
        <v>0</v>
      </c>
      <c r="U9" s="786">
        <v>0</v>
      </c>
      <c r="V9" s="786">
        <v>0</v>
      </c>
      <c r="W9" s="1138">
        <v>0</v>
      </c>
      <c r="X9" s="1138">
        <v>0</v>
      </c>
      <c r="Y9" s="1150">
        <v>898802.72516999999</v>
      </c>
      <c r="Z9" s="786">
        <v>0</v>
      </c>
      <c r="AA9" s="1150">
        <v>898802.72516999999</v>
      </c>
    </row>
    <row r="10" spans="1:27" s="147" customFormat="1" ht="45" customHeight="1" x14ac:dyDescent="0.25">
      <c r="A10" s="145" t="s">
        <v>363</v>
      </c>
      <c r="B10" s="146" t="s">
        <v>364</v>
      </c>
      <c r="C10" s="1111">
        <v>0</v>
      </c>
      <c r="D10" s="1111">
        <v>3479118.6646199999</v>
      </c>
      <c r="E10" s="1111">
        <v>0</v>
      </c>
      <c r="F10" s="1111">
        <v>204033.45317999998</v>
      </c>
      <c r="G10" s="1111">
        <v>44244.527459999998</v>
      </c>
      <c r="H10" s="1111">
        <v>0</v>
      </c>
      <c r="I10" s="1111">
        <v>0</v>
      </c>
      <c r="J10" s="1111">
        <v>1552689.78309</v>
      </c>
      <c r="K10" s="1111">
        <v>195996.58012000003</v>
      </c>
      <c r="L10" s="1111">
        <v>558785.57154000015</v>
      </c>
      <c r="M10" s="1111">
        <v>0</v>
      </c>
      <c r="N10" s="1111">
        <v>228382.59841000001</v>
      </c>
      <c r="O10" s="1111">
        <v>3069.21828</v>
      </c>
      <c r="P10" s="1111">
        <v>134.32915</v>
      </c>
      <c r="Q10" s="1498">
        <v>299123.76316999999</v>
      </c>
      <c r="R10" s="1111">
        <v>0</v>
      </c>
      <c r="S10" s="1111">
        <v>0</v>
      </c>
      <c r="T10" s="1111">
        <v>0</v>
      </c>
      <c r="U10" s="1111">
        <v>0</v>
      </c>
      <c r="V10" s="1111">
        <v>4082.848</v>
      </c>
      <c r="W10" s="1111">
        <v>19336.215</v>
      </c>
      <c r="X10" s="1111">
        <v>0</v>
      </c>
      <c r="Y10" s="1151">
        <v>6588997.5520199994</v>
      </c>
      <c r="Z10" s="1111">
        <v>0</v>
      </c>
      <c r="AA10" s="1151">
        <v>6588997.5520199994</v>
      </c>
    </row>
    <row r="11" spans="1:27" s="147" customFormat="1" ht="45" customHeight="1" x14ac:dyDescent="0.25">
      <c r="A11" s="153" t="s">
        <v>353</v>
      </c>
      <c r="B11" s="149" t="s">
        <v>365</v>
      </c>
      <c r="C11" s="786"/>
      <c r="D11" s="786"/>
      <c r="E11" s="786"/>
      <c r="F11" s="786"/>
      <c r="G11" s="786"/>
      <c r="H11" s="786"/>
      <c r="I11" s="786"/>
      <c r="J11" s="786"/>
      <c r="K11" s="786"/>
      <c r="L11" s="786"/>
      <c r="M11" s="786"/>
      <c r="N11" s="786"/>
      <c r="O11" s="786"/>
      <c r="P11" s="1138"/>
      <c r="Q11" s="1497"/>
      <c r="R11" s="1138"/>
      <c r="S11" s="786"/>
      <c r="T11" s="786"/>
      <c r="U11" s="786"/>
      <c r="V11" s="786"/>
      <c r="W11" s="1138"/>
      <c r="X11" s="1138"/>
      <c r="Y11" s="1152"/>
      <c r="Z11" s="786"/>
      <c r="AA11" s="1152"/>
    </row>
    <row r="12" spans="1:27" s="147" customFormat="1" ht="45" customHeight="1" x14ac:dyDescent="0.25">
      <c r="A12" s="145" t="s">
        <v>366</v>
      </c>
      <c r="B12" s="146" t="s">
        <v>358</v>
      </c>
      <c r="C12" s="786">
        <v>0</v>
      </c>
      <c r="D12" s="786">
        <v>14013767.25045</v>
      </c>
      <c r="E12" s="786">
        <v>0</v>
      </c>
      <c r="F12" s="786">
        <v>460262.53583999904</v>
      </c>
      <c r="G12" s="786">
        <v>62579.771000000001</v>
      </c>
      <c r="H12" s="786">
        <v>0</v>
      </c>
      <c r="I12" s="786">
        <v>0</v>
      </c>
      <c r="J12" s="786">
        <v>4757252.1501199994</v>
      </c>
      <c r="K12" s="786">
        <v>285384.87035000004</v>
      </c>
      <c r="L12" s="786">
        <v>1669016.2899800001</v>
      </c>
      <c r="M12" s="786">
        <v>2932.8674999999998</v>
      </c>
      <c r="N12" s="786">
        <v>604960.72623999999</v>
      </c>
      <c r="O12" s="786">
        <v>2878.5</v>
      </c>
      <c r="P12" s="1138">
        <v>0</v>
      </c>
      <c r="Q12" s="1497">
        <v>2495334.0295300004</v>
      </c>
      <c r="R12" s="1138">
        <v>0</v>
      </c>
      <c r="S12" s="786"/>
      <c r="T12" s="786">
        <v>0</v>
      </c>
      <c r="U12" s="786">
        <v>0</v>
      </c>
      <c r="V12" s="786">
        <v>31777.272000000001</v>
      </c>
      <c r="W12" s="1138">
        <v>4150.7529999999997</v>
      </c>
      <c r="X12" s="1138">
        <v>0</v>
      </c>
      <c r="Y12" s="1150">
        <v>24390297.016010001</v>
      </c>
      <c r="Z12" s="786">
        <v>0</v>
      </c>
      <c r="AA12" s="1150">
        <v>24390297.016010001</v>
      </c>
    </row>
    <row r="13" spans="1:27" s="147" customFormat="1" ht="45" customHeight="1" x14ac:dyDescent="0.25">
      <c r="A13" s="145" t="s">
        <v>367</v>
      </c>
      <c r="B13" s="146" t="s">
        <v>360</v>
      </c>
      <c r="C13" s="786">
        <v>0</v>
      </c>
      <c r="D13" s="786">
        <v>0</v>
      </c>
      <c r="E13" s="786">
        <v>0</v>
      </c>
      <c r="F13" s="786">
        <v>0</v>
      </c>
      <c r="G13" s="786">
        <v>0</v>
      </c>
      <c r="H13" s="786">
        <v>0</v>
      </c>
      <c r="I13" s="786">
        <v>0</v>
      </c>
      <c r="J13" s="786">
        <v>0</v>
      </c>
      <c r="K13" s="786">
        <v>0</v>
      </c>
      <c r="L13" s="786">
        <v>0</v>
      </c>
      <c r="M13" s="786">
        <v>0</v>
      </c>
      <c r="N13" s="786">
        <v>0</v>
      </c>
      <c r="O13" s="786">
        <v>0</v>
      </c>
      <c r="P13" s="1138">
        <v>0</v>
      </c>
      <c r="Q13" s="1497">
        <v>0</v>
      </c>
      <c r="R13" s="1138">
        <v>0</v>
      </c>
      <c r="S13" s="786"/>
      <c r="T13" s="786">
        <v>0</v>
      </c>
      <c r="U13" s="786">
        <v>0</v>
      </c>
      <c r="V13" s="786">
        <v>0</v>
      </c>
      <c r="W13" s="1138">
        <v>0</v>
      </c>
      <c r="X13" s="1138">
        <v>0</v>
      </c>
      <c r="Y13" s="1150">
        <v>0</v>
      </c>
      <c r="Z13" s="786">
        <v>0</v>
      </c>
      <c r="AA13" s="1150">
        <v>0</v>
      </c>
    </row>
    <row r="14" spans="1:27" s="147" customFormat="1" ht="45" customHeight="1" x14ac:dyDescent="0.25">
      <c r="A14" s="145" t="s">
        <v>368</v>
      </c>
      <c r="B14" s="146" t="s">
        <v>362</v>
      </c>
      <c r="C14" s="786">
        <v>0</v>
      </c>
      <c r="D14" s="786">
        <v>898266.62470000004</v>
      </c>
      <c r="E14" s="786">
        <v>0</v>
      </c>
      <c r="F14" s="786">
        <v>16857.588600000003</v>
      </c>
      <c r="G14" s="786">
        <v>309.38715000000002</v>
      </c>
      <c r="H14" s="786">
        <v>0</v>
      </c>
      <c r="I14" s="786">
        <v>0</v>
      </c>
      <c r="J14" s="786">
        <v>57943.427159999999</v>
      </c>
      <c r="K14" s="786">
        <v>6768.8185300000005</v>
      </c>
      <c r="L14" s="786">
        <v>190.25092999999998</v>
      </c>
      <c r="M14" s="786">
        <v>0</v>
      </c>
      <c r="N14" s="786">
        <v>0</v>
      </c>
      <c r="O14" s="786">
        <v>37.641949999999994</v>
      </c>
      <c r="P14" s="1138">
        <v>0</v>
      </c>
      <c r="Q14" s="1497">
        <v>54886.054969999997</v>
      </c>
      <c r="R14" s="1138">
        <v>0</v>
      </c>
      <c r="S14" s="786"/>
      <c r="T14" s="786">
        <v>0</v>
      </c>
      <c r="U14" s="786">
        <v>0</v>
      </c>
      <c r="V14" s="786">
        <v>0</v>
      </c>
      <c r="W14" s="1138">
        <v>0</v>
      </c>
      <c r="X14" s="1138">
        <v>0</v>
      </c>
      <c r="Y14" s="1150">
        <v>1035259.7939899999</v>
      </c>
      <c r="Z14" s="786">
        <v>0</v>
      </c>
      <c r="AA14" s="1150">
        <v>1035259.7939899999</v>
      </c>
    </row>
    <row r="15" spans="1:27" s="147" customFormat="1" ht="45" customHeight="1" x14ac:dyDescent="0.25">
      <c r="A15" s="145" t="s">
        <v>369</v>
      </c>
      <c r="B15" s="146" t="s">
        <v>364</v>
      </c>
      <c r="C15" s="1111">
        <v>0</v>
      </c>
      <c r="D15" s="1111">
        <v>13115500.62575</v>
      </c>
      <c r="E15" s="1111">
        <v>0</v>
      </c>
      <c r="F15" s="1111">
        <v>443404.94723999902</v>
      </c>
      <c r="G15" s="1111">
        <v>62270.383849999998</v>
      </c>
      <c r="H15" s="1111">
        <v>0</v>
      </c>
      <c r="I15" s="1111">
        <v>0</v>
      </c>
      <c r="J15" s="1111">
        <v>4699308.722959999</v>
      </c>
      <c r="K15" s="1111">
        <v>278616.05182000005</v>
      </c>
      <c r="L15" s="1111">
        <v>1668826.03905</v>
      </c>
      <c r="M15" s="1111">
        <v>2932.8674999999998</v>
      </c>
      <c r="N15" s="1111">
        <v>604960.72623999999</v>
      </c>
      <c r="O15" s="1111">
        <v>2840.8580499999998</v>
      </c>
      <c r="P15" s="1111">
        <v>0</v>
      </c>
      <c r="Q15" s="1498">
        <v>2440447.9745600005</v>
      </c>
      <c r="R15" s="1111">
        <v>0</v>
      </c>
      <c r="S15" s="1111">
        <v>0</v>
      </c>
      <c r="T15" s="1111">
        <v>0</v>
      </c>
      <c r="U15" s="1111">
        <v>0</v>
      </c>
      <c r="V15" s="1111">
        <v>31777.272000000001</v>
      </c>
      <c r="W15" s="1111">
        <v>4150.7529999999997</v>
      </c>
      <c r="X15" s="1111">
        <v>0</v>
      </c>
      <c r="Y15" s="1151">
        <v>23355037.222019996</v>
      </c>
      <c r="Z15" s="1111">
        <v>0</v>
      </c>
      <c r="AA15" s="1151">
        <v>23355037.222019996</v>
      </c>
    </row>
    <row r="16" spans="1:27" s="147" customFormat="1" ht="45" customHeight="1" x14ac:dyDescent="0.25">
      <c r="A16" s="153" t="s">
        <v>354</v>
      </c>
      <c r="B16" s="149" t="s">
        <v>370</v>
      </c>
      <c r="C16" s="786"/>
      <c r="D16" s="786"/>
      <c r="E16" s="786"/>
      <c r="F16" s="786"/>
      <c r="G16" s="786"/>
      <c r="H16" s="786"/>
      <c r="I16" s="786"/>
      <c r="J16" s="786"/>
      <c r="K16" s="786"/>
      <c r="L16" s="786"/>
      <c r="M16" s="786"/>
      <c r="N16" s="786"/>
      <c r="O16" s="786"/>
      <c r="P16" s="1138"/>
      <c r="Q16" s="1497"/>
      <c r="R16" s="1138"/>
      <c r="S16" s="786"/>
      <c r="T16" s="786"/>
      <c r="U16" s="786"/>
      <c r="V16" s="786"/>
      <c r="W16" s="1138"/>
      <c r="X16" s="1138"/>
      <c r="Y16" s="1152"/>
      <c r="Z16" s="786"/>
      <c r="AA16" s="1152"/>
    </row>
    <row r="17" spans="1:27" s="147" customFormat="1" ht="45" customHeight="1" x14ac:dyDescent="0.25">
      <c r="A17" s="145" t="s">
        <v>371</v>
      </c>
      <c r="B17" s="146" t="s">
        <v>358</v>
      </c>
      <c r="C17" s="786">
        <v>0</v>
      </c>
      <c r="D17" s="786">
        <v>856330.59511999995</v>
      </c>
      <c r="E17" s="786">
        <v>0</v>
      </c>
      <c r="F17" s="786">
        <v>21767.897570000001</v>
      </c>
      <c r="G17" s="786">
        <v>17812</v>
      </c>
      <c r="H17" s="786">
        <v>0</v>
      </c>
      <c r="I17" s="786">
        <v>0</v>
      </c>
      <c r="J17" s="786">
        <v>47025.879520000002</v>
      </c>
      <c r="K17" s="786">
        <v>114973.88684000001</v>
      </c>
      <c r="L17" s="786">
        <v>69062.243310000005</v>
      </c>
      <c r="M17" s="786">
        <v>0</v>
      </c>
      <c r="N17" s="786">
        <v>111052.31895</v>
      </c>
      <c r="O17" s="786">
        <v>1215</v>
      </c>
      <c r="P17" s="1138">
        <v>0.95413000000000003</v>
      </c>
      <c r="Q17" s="1497">
        <v>6871.2182400000002</v>
      </c>
      <c r="R17" s="1138">
        <v>0</v>
      </c>
      <c r="S17" s="786"/>
      <c r="T17" s="786">
        <v>0</v>
      </c>
      <c r="U17" s="786">
        <v>0</v>
      </c>
      <c r="V17" s="786">
        <v>30071</v>
      </c>
      <c r="W17" s="1138">
        <v>172</v>
      </c>
      <c r="X17" s="1138">
        <v>0</v>
      </c>
      <c r="Y17" s="1150">
        <v>1276354.9936800001</v>
      </c>
      <c r="Z17" s="786">
        <v>0</v>
      </c>
      <c r="AA17" s="1150">
        <v>1276354.9936800001</v>
      </c>
    </row>
    <row r="18" spans="1:27" s="147" customFormat="1" ht="45" customHeight="1" x14ac:dyDescent="0.25">
      <c r="A18" s="145" t="s">
        <v>372</v>
      </c>
      <c r="B18" s="146" t="s">
        <v>360</v>
      </c>
      <c r="C18" s="786">
        <v>0</v>
      </c>
      <c r="D18" s="786">
        <v>0</v>
      </c>
      <c r="E18" s="786">
        <v>0</v>
      </c>
      <c r="F18" s="786">
        <v>0</v>
      </c>
      <c r="G18" s="786">
        <v>0</v>
      </c>
      <c r="H18" s="786">
        <v>0</v>
      </c>
      <c r="I18" s="786">
        <v>0</v>
      </c>
      <c r="J18" s="786">
        <v>0</v>
      </c>
      <c r="K18" s="786">
        <v>0</v>
      </c>
      <c r="L18" s="786">
        <v>0</v>
      </c>
      <c r="M18" s="786">
        <v>0</v>
      </c>
      <c r="N18" s="786">
        <v>0</v>
      </c>
      <c r="O18" s="786">
        <v>0</v>
      </c>
      <c r="P18" s="1138">
        <v>0</v>
      </c>
      <c r="Q18" s="1497">
        <v>0</v>
      </c>
      <c r="R18" s="1138">
        <v>0</v>
      </c>
      <c r="S18" s="786"/>
      <c r="T18" s="786">
        <v>0</v>
      </c>
      <c r="U18" s="786">
        <v>0</v>
      </c>
      <c r="V18" s="786">
        <v>0</v>
      </c>
      <c r="W18" s="1138">
        <v>0</v>
      </c>
      <c r="X18" s="1138">
        <v>0</v>
      </c>
      <c r="Y18" s="1150">
        <v>0</v>
      </c>
      <c r="Z18" s="786">
        <v>0</v>
      </c>
      <c r="AA18" s="1150">
        <v>0</v>
      </c>
    </row>
    <row r="19" spans="1:27" s="147" customFormat="1" ht="45" customHeight="1" x14ac:dyDescent="0.25">
      <c r="A19" s="145" t="s">
        <v>373</v>
      </c>
      <c r="B19" s="146" t="s">
        <v>362</v>
      </c>
      <c r="C19" s="786">
        <v>0</v>
      </c>
      <c r="D19" s="786">
        <v>0</v>
      </c>
      <c r="E19" s="786">
        <v>0</v>
      </c>
      <c r="F19" s="786">
        <v>0</v>
      </c>
      <c r="G19" s="786">
        <v>0</v>
      </c>
      <c r="H19" s="786">
        <v>0</v>
      </c>
      <c r="I19" s="786">
        <v>0</v>
      </c>
      <c r="J19" s="786">
        <v>0</v>
      </c>
      <c r="K19" s="786">
        <v>690.60320999999999</v>
      </c>
      <c r="L19" s="786">
        <v>24.35229</v>
      </c>
      <c r="M19" s="786">
        <v>0</v>
      </c>
      <c r="N19" s="786">
        <v>0</v>
      </c>
      <c r="O19" s="786">
        <v>0</v>
      </c>
      <c r="P19" s="1138">
        <v>0</v>
      </c>
      <c r="Q19" s="1497">
        <v>11038.54206</v>
      </c>
      <c r="R19" s="1138">
        <v>0</v>
      </c>
      <c r="S19" s="786"/>
      <c r="T19" s="786">
        <v>0</v>
      </c>
      <c r="U19" s="786">
        <v>0</v>
      </c>
      <c r="V19" s="786">
        <v>0</v>
      </c>
      <c r="W19" s="1138">
        <v>0</v>
      </c>
      <c r="X19" s="1138">
        <v>0</v>
      </c>
      <c r="Y19" s="1150">
        <v>11753.49756</v>
      </c>
      <c r="Z19" s="786">
        <v>0</v>
      </c>
      <c r="AA19" s="1150">
        <v>11753.49756</v>
      </c>
    </row>
    <row r="20" spans="1:27" s="147" customFormat="1" ht="45" customHeight="1" x14ac:dyDescent="0.25">
      <c r="A20" s="145" t="s">
        <v>374</v>
      </c>
      <c r="B20" s="146" t="s">
        <v>364</v>
      </c>
      <c r="C20" s="1111">
        <v>0</v>
      </c>
      <c r="D20" s="1111">
        <v>856330.59511999995</v>
      </c>
      <c r="E20" s="1111">
        <v>0</v>
      </c>
      <c r="F20" s="1111">
        <v>21767.897570000001</v>
      </c>
      <c r="G20" s="1111">
        <v>17812</v>
      </c>
      <c r="H20" s="1111">
        <v>0</v>
      </c>
      <c r="I20" s="1111">
        <v>0</v>
      </c>
      <c r="J20" s="1111">
        <v>47025.879520000002</v>
      </c>
      <c r="K20" s="1111">
        <v>114283.28363000001</v>
      </c>
      <c r="L20" s="1111">
        <v>69037.89102000001</v>
      </c>
      <c r="M20" s="1111">
        <v>0</v>
      </c>
      <c r="N20" s="1111">
        <v>111052.31895</v>
      </c>
      <c r="O20" s="1111">
        <v>1215</v>
      </c>
      <c r="P20" s="1111">
        <v>0.95413000000000003</v>
      </c>
      <c r="Q20" s="1498">
        <v>-4167.3238199999996</v>
      </c>
      <c r="R20" s="1111">
        <v>0</v>
      </c>
      <c r="S20" s="1111">
        <v>0</v>
      </c>
      <c r="T20" s="1111">
        <v>0</v>
      </c>
      <c r="U20" s="1111">
        <v>0</v>
      </c>
      <c r="V20" s="1111">
        <v>30071</v>
      </c>
      <c r="W20" s="1111">
        <v>172</v>
      </c>
      <c r="X20" s="1111">
        <v>0</v>
      </c>
      <c r="Y20" s="1151">
        <v>1264601.4961199998</v>
      </c>
      <c r="Z20" s="1111">
        <v>0</v>
      </c>
      <c r="AA20" s="1151">
        <v>1264601.4961199998</v>
      </c>
    </row>
    <row r="21" spans="1:27" s="147" customFormat="1" ht="45" customHeight="1" x14ac:dyDescent="0.25">
      <c r="A21" s="153" t="s">
        <v>375</v>
      </c>
      <c r="B21" s="149" t="s">
        <v>376</v>
      </c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1497"/>
      <c r="R21" s="786"/>
      <c r="S21" s="786"/>
      <c r="T21" s="786"/>
      <c r="U21" s="786"/>
      <c r="V21" s="786"/>
      <c r="W21" s="786"/>
      <c r="X21" s="786"/>
      <c r="Y21" s="1152"/>
      <c r="Z21" s="786"/>
      <c r="AA21" s="1152"/>
    </row>
    <row r="22" spans="1:27" s="147" customFormat="1" ht="45" customHeight="1" x14ac:dyDescent="0.25">
      <c r="A22" s="145" t="s">
        <v>377</v>
      </c>
      <c r="B22" s="146" t="s">
        <v>358</v>
      </c>
      <c r="C22" s="786">
        <v>0</v>
      </c>
      <c r="D22" s="786">
        <v>19221060.488150001</v>
      </c>
      <c r="E22" s="786">
        <v>0</v>
      </c>
      <c r="F22" s="786">
        <v>687782.22975999909</v>
      </c>
      <c r="G22" s="786">
        <v>125306.04300000001</v>
      </c>
      <c r="H22" s="786">
        <v>0</v>
      </c>
      <c r="I22" s="786">
        <v>0</v>
      </c>
      <c r="J22" s="786">
        <v>6378239.4480299996</v>
      </c>
      <c r="K22" s="786">
        <v>597435.76893000014</v>
      </c>
      <c r="L22" s="786">
        <v>2296964.2854900002</v>
      </c>
      <c r="M22" s="786">
        <v>2932.8674999999998</v>
      </c>
      <c r="N22" s="786">
        <v>944395.64359999995</v>
      </c>
      <c r="O22" s="786">
        <v>7180.5</v>
      </c>
      <c r="P22" s="786">
        <v>135.28327999999999</v>
      </c>
      <c r="Q22" s="1497">
        <v>2803429.6411400004</v>
      </c>
      <c r="R22" s="786">
        <v>0</v>
      </c>
      <c r="S22" s="786">
        <v>0</v>
      </c>
      <c r="T22" s="786">
        <v>0</v>
      </c>
      <c r="U22" s="786">
        <v>0</v>
      </c>
      <c r="V22" s="786">
        <v>65931.12</v>
      </c>
      <c r="W22" s="786">
        <v>23658.968000000001</v>
      </c>
      <c r="X22" s="786">
        <v>0</v>
      </c>
      <c r="Y22" s="1150">
        <v>33154452.286879994</v>
      </c>
      <c r="Z22" s="786">
        <v>0</v>
      </c>
      <c r="AA22" s="1150">
        <v>33154452.286879994</v>
      </c>
    </row>
    <row r="23" spans="1:27" s="147" customFormat="1" ht="45" customHeight="1" x14ac:dyDescent="0.25">
      <c r="A23" s="145" t="s">
        <v>378</v>
      </c>
      <c r="B23" s="146" t="s">
        <v>360</v>
      </c>
      <c r="C23" s="786">
        <v>0</v>
      </c>
      <c r="D23" s="786">
        <v>0</v>
      </c>
      <c r="E23" s="786">
        <v>0</v>
      </c>
      <c r="F23" s="786">
        <v>0</v>
      </c>
      <c r="G23" s="786">
        <v>0</v>
      </c>
      <c r="H23" s="786">
        <v>0</v>
      </c>
      <c r="I23" s="786">
        <v>0</v>
      </c>
      <c r="J23" s="786">
        <v>0</v>
      </c>
      <c r="K23" s="786">
        <v>0</v>
      </c>
      <c r="L23" s="786">
        <v>0</v>
      </c>
      <c r="M23" s="786">
        <v>0</v>
      </c>
      <c r="N23" s="786">
        <v>0</v>
      </c>
      <c r="O23" s="786">
        <v>0</v>
      </c>
      <c r="P23" s="786">
        <v>0</v>
      </c>
      <c r="Q23" s="1497">
        <v>0</v>
      </c>
      <c r="R23" s="786">
        <v>0</v>
      </c>
      <c r="S23" s="786">
        <v>0</v>
      </c>
      <c r="T23" s="786">
        <v>0</v>
      </c>
      <c r="U23" s="786">
        <v>0</v>
      </c>
      <c r="V23" s="786">
        <v>0</v>
      </c>
      <c r="W23" s="786">
        <v>0</v>
      </c>
      <c r="X23" s="786">
        <v>0</v>
      </c>
      <c r="Y23" s="1150">
        <v>0</v>
      </c>
      <c r="Z23" s="786">
        <v>0</v>
      </c>
      <c r="AA23" s="1150">
        <v>0</v>
      </c>
    </row>
    <row r="24" spans="1:27" ht="45" customHeight="1" x14ac:dyDescent="0.7">
      <c r="A24" s="145" t="s">
        <v>379</v>
      </c>
      <c r="B24" s="146" t="s">
        <v>362</v>
      </c>
      <c r="C24" s="786">
        <v>0</v>
      </c>
      <c r="D24" s="786">
        <v>1770110.6026600001</v>
      </c>
      <c r="E24" s="786">
        <v>0</v>
      </c>
      <c r="F24" s="786">
        <v>18575.931770000003</v>
      </c>
      <c r="G24" s="786">
        <v>979.13169000000005</v>
      </c>
      <c r="H24" s="786">
        <v>0</v>
      </c>
      <c r="I24" s="786">
        <v>0</v>
      </c>
      <c r="J24" s="786">
        <v>79215.062460000001</v>
      </c>
      <c r="K24" s="786">
        <v>8539.853360000001</v>
      </c>
      <c r="L24" s="786">
        <v>314.78387999999995</v>
      </c>
      <c r="M24" s="786">
        <v>0</v>
      </c>
      <c r="N24" s="786">
        <v>0</v>
      </c>
      <c r="O24" s="786">
        <v>55.423669999999994</v>
      </c>
      <c r="P24" s="786">
        <v>0</v>
      </c>
      <c r="Q24" s="1497">
        <v>68025.22722999999</v>
      </c>
      <c r="R24" s="786">
        <v>0</v>
      </c>
      <c r="S24" s="786">
        <v>0</v>
      </c>
      <c r="T24" s="786">
        <v>0</v>
      </c>
      <c r="U24" s="786">
        <v>0</v>
      </c>
      <c r="V24" s="786">
        <v>0</v>
      </c>
      <c r="W24" s="786">
        <v>0</v>
      </c>
      <c r="X24" s="786">
        <v>0</v>
      </c>
      <c r="Y24" s="1150">
        <v>1945816.01672</v>
      </c>
      <c r="Z24" s="786">
        <v>0</v>
      </c>
      <c r="AA24" s="1150">
        <v>1945816.01672</v>
      </c>
    </row>
    <row r="25" spans="1:27" ht="45" customHeight="1" x14ac:dyDescent="0.7">
      <c r="A25" s="154" t="s">
        <v>380</v>
      </c>
      <c r="B25" s="155" t="s">
        <v>364</v>
      </c>
      <c r="C25" s="1111">
        <v>0</v>
      </c>
      <c r="D25" s="1111">
        <v>17450949.88549</v>
      </c>
      <c r="E25" s="1111">
        <v>0</v>
      </c>
      <c r="F25" s="1111">
        <v>669206.29798999906</v>
      </c>
      <c r="G25" s="1111">
        <v>124326.91131000001</v>
      </c>
      <c r="H25" s="1111">
        <v>0</v>
      </c>
      <c r="I25" s="1111">
        <v>0</v>
      </c>
      <c r="J25" s="1111">
        <v>6299024.3855699999</v>
      </c>
      <c r="K25" s="1111">
        <v>588895.91557000019</v>
      </c>
      <c r="L25" s="1111">
        <v>2296649.5016100002</v>
      </c>
      <c r="M25" s="1111">
        <v>2932.8674999999998</v>
      </c>
      <c r="N25" s="1111">
        <v>944395.64359999995</v>
      </c>
      <c r="O25" s="1111">
        <v>7125.0763299999999</v>
      </c>
      <c r="P25" s="1111">
        <v>135.28327999999999</v>
      </c>
      <c r="Q25" s="1498">
        <v>2735404.4139100006</v>
      </c>
      <c r="R25" s="1111">
        <v>0</v>
      </c>
      <c r="S25" s="1111">
        <v>0</v>
      </c>
      <c r="T25" s="1111">
        <v>0</v>
      </c>
      <c r="U25" s="1111">
        <v>0</v>
      </c>
      <c r="V25" s="1111">
        <v>65931.12</v>
      </c>
      <c r="W25" s="1111">
        <v>23658.968000000001</v>
      </c>
      <c r="X25" s="1111">
        <v>0</v>
      </c>
      <c r="Y25" s="1151">
        <v>31208636.270159997</v>
      </c>
      <c r="Z25" s="1111">
        <v>0</v>
      </c>
      <c r="AA25" s="1151">
        <v>31208636.270159997</v>
      </c>
    </row>
    <row r="27" spans="1:27" x14ac:dyDescent="0.7"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99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99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99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99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99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99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3:27" x14ac:dyDescent="0.7"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99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3:27" x14ac:dyDescent="0.7"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99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3:27" x14ac:dyDescent="0.7"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99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3:27" x14ac:dyDescent="0.7"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99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3:27" x14ac:dyDescent="0.7"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99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3:27" x14ac:dyDescent="0.7"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99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3:27" x14ac:dyDescent="0.7"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99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3:27" x14ac:dyDescent="0.7"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99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3:27" x14ac:dyDescent="0.7"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99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3:27" x14ac:dyDescent="0.7"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99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3:27" x14ac:dyDescent="0.7"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99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3:27" x14ac:dyDescent="0.7"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99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3:27" x14ac:dyDescent="0.7"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99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8" orientation="landscape" horizontalDpi="200" verticalDpi="200" r:id="rId1"/>
  <headerFooter alignWithMargins="0">
    <oddFooter>&amp;C&amp;16 30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  <pageSetUpPr fitToPage="1"/>
  </sheetPr>
  <dimension ref="A1:AA45"/>
  <sheetViews>
    <sheetView view="pageBreakPreview" zoomScale="55" zoomScaleNormal="85" zoomScaleSheetLayoutView="55" workbookViewId="0">
      <selection activeCell="A3" sqref="A3"/>
    </sheetView>
  </sheetViews>
  <sheetFormatPr defaultColWidth="9" defaultRowHeight="21" x14ac:dyDescent="0.4"/>
  <cols>
    <col min="1" max="1" width="43" style="48" customWidth="1"/>
    <col min="2" max="2" width="4.69921875" style="48" hidden="1" customWidth="1"/>
    <col min="3" max="3" width="12.3984375" style="48" customWidth="1"/>
    <col min="4" max="4" width="13.09765625" style="48" bestFit="1" customWidth="1"/>
    <col min="5" max="18" width="12.3984375" style="48" customWidth="1"/>
    <col min="19" max="19" width="12.3984375" style="48" hidden="1" customWidth="1"/>
    <col min="20" max="24" width="12.3984375" style="48" customWidth="1"/>
    <col min="25" max="25" width="15.3984375" style="48" bestFit="1" customWidth="1"/>
    <col min="26" max="26" width="13.19921875" style="48" customWidth="1"/>
    <col min="27" max="27" width="15.3984375" style="48" bestFit="1" customWidth="1"/>
    <col min="28" max="16384" width="9" style="48"/>
  </cols>
  <sheetData>
    <row r="1" spans="1:27" s="51" customFormat="1" ht="28.8" x14ac:dyDescent="0.55000000000000004">
      <c r="A1" s="1693" t="s">
        <v>920</v>
      </c>
      <c r="B1" s="1693"/>
      <c r="C1" s="1693"/>
      <c r="D1" s="1693"/>
      <c r="E1" s="1693"/>
      <c r="F1" s="1693"/>
      <c r="G1" s="1693"/>
      <c r="H1" s="1693"/>
      <c r="I1" s="1693"/>
      <c r="J1" s="1693"/>
      <c r="K1" s="1693"/>
    </row>
    <row r="2" spans="1:27" s="51" customFormat="1" ht="28.8" x14ac:dyDescent="0.55000000000000004">
      <c r="A2" s="1693" t="s">
        <v>999</v>
      </c>
      <c r="B2" s="1693"/>
      <c r="C2" s="1693"/>
      <c r="D2" s="1693"/>
      <c r="E2" s="1693"/>
      <c r="F2" s="1693"/>
      <c r="G2" s="1693"/>
      <c r="H2" s="1693"/>
      <c r="I2" s="1693"/>
      <c r="J2" s="1693"/>
      <c r="K2" s="1693"/>
    </row>
    <row r="3" spans="1:27" x14ac:dyDescent="0.4">
      <c r="A3" s="47"/>
      <c r="B3" s="47"/>
      <c r="C3" s="1099">
        <v>1000</v>
      </c>
      <c r="Y3" s="1671" t="s">
        <v>439</v>
      </c>
      <c r="Z3" s="1671"/>
      <c r="AA3" s="1671"/>
    </row>
    <row r="4" spans="1:27" ht="33" customHeight="1" x14ac:dyDescent="0.4">
      <c r="A4" s="1701" t="s">
        <v>0</v>
      </c>
      <c r="B4" s="1702"/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4" t="s">
        <v>250</v>
      </c>
      <c r="Z4" s="1697" t="s">
        <v>355</v>
      </c>
      <c r="AA4" s="1694" t="s">
        <v>381</v>
      </c>
    </row>
    <row r="5" spans="1:27" ht="33" customHeight="1" x14ac:dyDescent="0.4">
      <c r="A5" s="1703"/>
      <c r="B5" s="1704"/>
      <c r="C5" s="1100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5"/>
      <c r="Z5" s="1698"/>
      <c r="AA5" s="1695"/>
    </row>
    <row r="6" spans="1:27" ht="47.25" customHeight="1" x14ac:dyDescent="0.4">
      <c r="A6" s="148" t="s">
        <v>352</v>
      </c>
      <c r="B6" s="149" t="s">
        <v>356</v>
      </c>
      <c r="C6" s="1148"/>
      <c r="D6" s="1148"/>
      <c r="E6" s="1148"/>
      <c r="F6" s="1148"/>
      <c r="G6" s="1148"/>
      <c r="H6" s="1148"/>
      <c r="I6" s="1148"/>
      <c r="J6" s="1148"/>
      <c r="K6" s="1148"/>
      <c r="L6" s="1148"/>
      <c r="M6" s="1148"/>
      <c r="N6" s="1148"/>
      <c r="O6" s="1148"/>
      <c r="P6" s="1148"/>
      <c r="Q6" s="1148"/>
      <c r="R6" s="1148"/>
      <c r="S6" s="1148"/>
      <c r="T6" s="1148"/>
      <c r="U6" s="1148"/>
      <c r="V6" s="1148"/>
      <c r="W6" s="1148"/>
      <c r="X6" s="1148"/>
      <c r="Y6" s="1149"/>
      <c r="Z6" s="1148"/>
      <c r="AA6" s="1149"/>
    </row>
    <row r="7" spans="1:27" ht="39" customHeight="1" x14ac:dyDescent="0.4">
      <c r="A7" s="145" t="s">
        <v>357</v>
      </c>
      <c r="B7" s="146" t="s">
        <v>358</v>
      </c>
      <c r="C7" s="786">
        <v>0</v>
      </c>
      <c r="D7" s="786">
        <v>26.5</v>
      </c>
      <c r="E7" s="530">
        <v>0</v>
      </c>
      <c r="F7" s="530">
        <v>0</v>
      </c>
      <c r="G7" s="786">
        <v>0</v>
      </c>
      <c r="H7" s="786">
        <v>0</v>
      </c>
      <c r="I7" s="786">
        <v>0</v>
      </c>
      <c r="J7" s="786">
        <v>0</v>
      </c>
      <c r="K7" s="786">
        <v>0</v>
      </c>
      <c r="L7" s="786">
        <v>705.19159999999999</v>
      </c>
      <c r="M7" s="786">
        <v>0</v>
      </c>
      <c r="N7" s="786">
        <v>80061.958209999997</v>
      </c>
      <c r="O7" s="786">
        <v>0</v>
      </c>
      <c r="P7" s="1138">
        <v>0</v>
      </c>
      <c r="Q7" s="786">
        <v>0</v>
      </c>
      <c r="R7" s="786">
        <v>0</v>
      </c>
      <c r="S7" s="1138"/>
      <c r="T7" s="786">
        <v>0</v>
      </c>
      <c r="U7" s="786">
        <v>0</v>
      </c>
      <c r="V7" s="786">
        <v>260228.731</v>
      </c>
      <c r="W7" s="786">
        <v>0</v>
      </c>
      <c r="X7" s="1138">
        <v>0</v>
      </c>
      <c r="Y7" s="1150">
        <v>341022.38081</v>
      </c>
      <c r="Z7" s="786">
        <v>0</v>
      </c>
      <c r="AA7" s="1150">
        <v>341022.38081</v>
      </c>
    </row>
    <row r="8" spans="1:27" s="150" customFormat="1" ht="39" customHeight="1" x14ac:dyDescent="0.25">
      <c r="A8" s="145" t="s">
        <v>359</v>
      </c>
      <c r="B8" s="146" t="s">
        <v>360</v>
      </c>
      <c r="C8" s="786">
        <v>0</v>
      </c>
      <c r="D8" s="786">
        <v>0</v>
      </c>
      <c r="E8" s="530">
        <v>0</v>
      </c>
      <c r="F8" s="530">
        <v>0</v>
      </c>
      <c r="G8" s="786">
        <v>0</v>
      </c>
      <c r="H8" s="786">
        <v>0</v>
      </c>
      <c r="I8" s="786">
        <v>0</v>
      </c>
      <c r="J8" s="786">
        <v>0</v>
      </c>
      <c r="K8" s="786">
        <v>0</v>
      </c>
      <c r="L8" s="786">
        <v>0</v>
      </c>
      <c r="M8" s="786">
        <v>0</v>
      </c>
      <c r="N8" s="786">
        <v>0</v>
      </c>
      <c r="O8" s="786">
        <v>0</v>
      </c>
      <c r="P8" s="1138">
        <v>0</v>
      </c>
      <c r="Q8" s="786">
        <v>0</v>
      </c>
      <c r="R8" s="786">
        <v>0</v>
      </c>
      <c r="S8" s="1138"/>
      <c r="T8" s="786">
        <v>0</v>
      </c>
      <c r="U8" s="786">
        <v>0</v>
      </c>
      <c r="V8" s="786">
        <v>0</v>
      </c>
      <c r="W8" s="786">
        <v>0</v>
      </c>
      <c r="X8" s="1138">
        <v>0</v>
      </c>
      <c r="Y8" s="1150">
        <v>0</v>
      </c>
      <c r="Z8" s="786">
        <v>0</v>
      </c>
      <c r="AA8" s="1150">
        <v>0</v>
      </c>
    </row>
    <row r="9" spans="1:27" s="150" customFormat="1" ht="39" customHeight="1" x14ac:dyDescent="0.25">
      <c r="A9" s="145" t="s">
        <v>361</v>
      </c>
      <c r="B9" s="146" t="s">
        <v>362</v>
      </c>
      <c r="C9" s="786">
        <v>0</v>
      </c>
      <c r="D9" s="786">
        <v>0</v>
      </c>
      <c r="E9" s="530">
        <v>0</v>
      </c>
      <c r="F9" s="530">
        <v>0</v>
      </c>
      <c r="G9" s="786">
        <v>0</v>
      </c>
      <c r="H9" s="786">
        <v>0</v>
      </c>
      <c r="I9" s="786">
        <v>0</v>
      </c>
      <c r="J9" s="786">
        <v>0</v>
      </c>
      <c r="K9" s="786">
        <v>0</v>
      </c>
      <c r="L9" s="786">
        <v>17.855180000000001</v>
      </c>
      <c r="M9" s="786">
        <v>0</v>
      </c>
      <c r="N9" s="786">
        <v>0</v>
      </c>
      <c r="O9" s="786">
        <v>0</v>
      </c>
      <c r="P9" s="1138">
        <v>0</v>
      </c>
      <c r="Q9" s="786">
        <v>0</v>
      </c>
      <c r="R9" s="786">
        <v>0</v>
      </c>
      <c r="S9" s="1138"/>
      <c r="T9" s="786">
        <v>0</v>
      </c>
      <c r="U9" s="786">
        <v>0</v>
      </c>
      <c r="V9" s="786">
        <v>0</v>
      </c>
      <c r="W9" s="786">
        <v>0</v>
      </c>
      <c r="X9" s="1138">
        <v>0</v>
      </c>
      <c r="Y9" s="1150">
        <v>17.855180000000001</v>
      </c>
      <c r="Z9" s="786">
        <v>0</v>
      </c>
      <c r="AA9" s="1150">
        <v>17.855180000000001</v>
      </c>
    </row>
    <row r="10" spans="1:27" s="150" customFormat="1" ht="39" customHeight="1" x14ac:dyDescent="0.25">
      <c r="A10" s="145" t="s">
        <v>363</v>
      </c>
      <c r="B10" s="146" t="s">
        <v>364</v>
      </c>
      <c r="C10" s="1111">
        <v>0</v>
      </c>
      <c r="D10" s="1111">
        <v>26.5</v>
      </c>
      <c r="E10" s="1111">
        <v>0</v>
      </c>
      <c r="F10" s="1111">
        <v>0</v>
      </c>
      <c r="G10" s="1111">
        <v>0</v>
      </c>
      <c r="H10" s="1111">
        <v>0</v>
      </c>
      <c r="I10" s="1111">
        <v>0</v>
      </c>
      <c r="J10" s="1111">
        <v>0</v>
      </c>
      <c r="K10" s="1111">
        <v>0</v>
      </c>
      <c r="L10" s="1111">
        <v>687.33641999999998</v>
      </c>
      <c r="M10" s="1111">
        <v>0</v>
      </c>
      <c r="N10" s="1111">
        <v>80061.958209999997</v>
      </c>
      <c r="O10" s="1111">
        <v>0</v>
      </c>
      <c r="P10" s="1111">
        <v>0</v>
      </c>
      <c r="Q10" s="1111">
        <v>0</v>
      </c>
      <c r="R10" s="1111">
        <v>0</v>
      </c>
      <c r="S10" s="1111">
        <v>0</v>
      </c>
      <c r="T10" s="1111">
        <v>0</v>
      </c>
      <c r="U10" s="1111">
        <v>0</v>
      </c>
      <c r="V10" s="1111">
        <v>260228.731</v>
      </c>
      <c r="W10" s="1111">
        <v>0</v>
      </c>
      <c r="X10" s="1111">
        <v>0</v>
      </c>
      <c r="Y10" s="1151">
        <v>341004.52562999999</v>
      </c>
      <c r="Z10" s="1111">
        <v>0</v>
      </c>
      <c r="AA10" s="1151">
        <v>341004.52562999999</v>
      </c>
    </row>
    <row r="11" spans="1:27" s="150" customFormat="1" ht="47.25" customHeight="1" x14ac:dyDescent="0.25">
      <c r="A11" s="153" t="s">
        <v>353</v>
      </c>
      <c r="B11" s="149" t="s">
        <v>365</v>
      </c>
      <c r="C11" s="786"/>
      <c r="D11" s="786"/>
      <c r="E11" s="530"/>
      <c r="F11" s="530"/>
      <c r="G11" s="786"/>
      <c r="H11" s="786"/>
      <c r="I11" s="786"/>
      <c r="J11" s="786"/>
      <c r="K11" s="786"/>
      <c r="L11" s="786"/>
      <c r="M11" s="786"/>
      <c r="N11" s="786"/>
      <c r="O11" s="786"/>
      <c r="P11" s="1138"/>
      <c r="Q11" s="786"/>
      <c r="R11" s="786"/>
      <c r="S11" s="1138"/>
      <c r="T11" s="786"/>
      <c r="U11" s="786"/>
      <c r="V11" s="786"/>
      <c r="W11" s="786"/>
      <c r="X11" s="1138"/>
      <c r="Y11" s="1152"/>
      <c r="Z11" s="786"/>
      <c r="AA11" s="1152"/>
    </row>
    <row r="12" spans="1:27" s="150" customFormat="1" ht="39" customHeight="1" x14ac:dyDescent="0.25">
      <c r="A12" s="145" t="s">
        <v>366</v>
      </c>
      <c r="B12" s="146" t="s">
        <v>358</v>
      </c>
      <c r="C12" s="786">
        <v>0</v>
      </c>
      <c r="D12" s="786">
        <v>800231.62640999991</v>
      </c>
      <c r="E12" s="530">
        <v>0</v>
      </c>
      <c r="F12" s="530">
        <v>0</v>
      </c>
      <c r="G12" s="786">
        <v>0</v>
      </c>
      <c r="H12" s="786">
        <v>0</v>
      </c>
      <c r="I12" s="786">
        <v>0</v>
      </c>
      <c r="J12" s="786">
        <v>0</v>
      </c>
      <c r="K12" s="786">
        <v>0</v>
      </c>
      <c r="L12" s="786">
        <v>89153.514379999993</v>
      </c>
      <c r="M12" s="786">
        <v>0</v>
      </c>
      <c r="N12" s="786">
        <v>111277.64212</v>
      </c>
      <c r="O12" s="786">
        <v>0</v>
      </c>
      <c r="P12" s="1138">
        <v>0</v>
      </c>
      <c r="Q12" s="786">
        <v>0</v>
      </c>
      <c r="R12" s="786">
        <v>0</v>
      </c>
      <c r="S12" s="1138"/>
      <c r="T12" s="786">
        <v>0</v>
      </c>
      <c r="U12" s="786">
        <v>0</v>
      </c>
      <c r="V12" s="786">
        <v>1061006.2150000001</v>
      </c>
      <c r="W12" s="786">
        <v>0</v>
      </c>
      <c r="X12" s="1138">
        <v>0</v>
      </c>
      <c r="Y12" s="1150">
        <v>2061668.9979099999</v>
      </c>
      <c r="Z12" s="786">
        <v>0</v>
      </c>
      <c r="AA12" s="1150">
        <v>2061668.9979099999</v>
      </c>
    </row>
    <row r="13" spans="1:27" s="150" customFormat="1" ht="39" customHeight="1" x14ac:dyDescent="0.25">
      <c r="A13" s="145" t="s">
        <v>367</v>
      </c>
      <c r="B13" s="146" t="s">
        <v>360</v>
      </c>
      <c r="C13" s="786">
        <v>0</v>
      </c>
      <c r="D13" s="786">
        <v>0</v>
      </c>
      <c r="E13" s="530">
        <v>0</v>
      </c>
      <c r="F13" s="530">
        <v>0</v>
      </c>
      <c r="G13" s="786">
        <v>0</v>
      </c>
      <c r="H13" s="786">
        <v>0</v>
      </c>
      <c r="I13" s="786">
        <v>0</v>
      </c>
      <c r="J13" s="786">
        <v>0</v>
      </c>
      <c r="K13" s="786">
        <v>0</v>
      </c>
      <c r="L13" s="786">
        <v>0</v>
      </c>
      <c r="M13" s="786">
        <v>0</v>
      </c>
      <c r="N13" s="786">
        <v>0</v>
      </c>
      <c r="O13" s="786">
        <v>0</v>
      </c>
      <c r="P13" s="1138">
        <v>0</v>
      </c>
      <c r="Q13" s="786">
        <v>0</v>
      </c>
      <c r="R13" s="786">
        <v>0</v>
      </c>
      <c r="S13" s="1138"/>
      <c r="T13" s="786">
        <v>0</v>
      </c>
      <c r="U13" s="786">
        <v>0</v>
      </c>
      <c r="V13" s="786">
        <v>0</v>
      </c>
      <c r="W13" s="786">
        <v>0</v>
      </c>
      <c r="X13" s="1138">
        <v>0</v>
      </c>
      <c r="Y13" s="1150">
        <v>0</v>
      </c>
      <c r="Z13" s="786">
        <v>0</v>
      </c>
      <c r="AA13" s="1150">
        <v>0</v>
      </c>
    </row>
    <row r="14" spans="1:27" s="150" customFormat="1" ht="39" customHeight="1" x14ac:dyDescent="0.25">
      <c r="A14" s="145" t="s">
        <v>368</v>
      </c>
      <c r="B14" s="146" t="s">
        <v>362</v>
      </c>
      <c r="C14" s="786">
        <v>0</v>
      </c>
      <c r="D14" s="786">
        <v>14005.684300000001</v>
      </c>
      <c r="E14" s="530">
        <v>0</v>
      </c>
      <c r="F14" s="530">
        <v>0</v>
      </c>
      <c r="G14" s="786">
        <v>0</v>
      </c>
      <c r="H14" s="786">
        <v>0</v>
      </c>
      <c r="I14" s="786">
        <v>0</v>
      </c>
      <c r="J14" s="786">
        <v>0</v>
      </c>
      <c r="K14" s="786">
        <v>0</v>
      </c>
      <c r="L14" s="786">
        <v>96.615800000000007</v>
      </c>
      <c r="M14" s="786">
        <v>0</v>
      </c>
      <c r="N14" s="786">
        <v>0</v>
      </c>
      <c r="O14" s="786">
        <v>0</v>
      </c>
      <c r="P14" s="1138">
        <v>0</v>
      </c>
      <c r="Q14" s="786">
        <v>0</v>
      </c>
      <c r="R14" s="786">
        <v>0</v>
      </c>
      <c r="S14" s="1138"/>
      <c r="T14" s="786">
        <v>0</v>
      </c>
      <c r="U14" s="786">
        <v>0</v>
      </c>
      <c r="V14" s="786">
        <v>0</v>
      </c>
      <c r="W14" s="786">
        <v>0</v>
      </c>
      <c r="X14" s="1138">
        <v>0</v>
      </c>
      <c r="Y14" s="1150">
        <v>14102.3001</v>
      </c>
      <c r="Z14" s="786">
        <v>0</v>
      </c>
      <c r="AA14" s="1150">
        <v>14102.3001</v>
      </c>
    </row>
    <row r="15" spans="1:27" s="150" customFormat="1" ht="39" customHeight="1" x14ac:dyDescent="0.25">
      <c r="A15" s="145" t="s">
        <v>369</v>
      </c>
      <c r="B15" s="146" t="s">
        <v>364</v>
      </c>
      <c r="C15" s="1111">
        <v>0</v>
      </c>
      <c r="D15" s="1111">
        <v>786225.94210999995</v>
      </c>
      <c r="E15" s="1111">
        <v>0</v>
      </c>
      <c r="F15" s="1111">
        <v>0</v>
      </c>
      <c r="G15" s="1111">
        <v>0</v>
      </c>
      <c r="H15" s="1111">
        <v>0</v>
      </c>
      <c r="I15" s="1111">
        <v>0</v>
      </c>
      <c r="J15" s="1111">
        <v>0</v>
      </c>
      <c r="K15" s="1111">
        <v>0</v>
      </c>
      <c r="L15" s="1111">
        <v>89056.898579999994</v>
      </c>
      <c r="M15" s="1111">
        <v>0</v>
      </c>
      <c r="N15" s="1111">
        <v>111277.64212</v>
      </c>
      <c r="O15" s="1111">
        <v>0</v>
      </c>
      <c r="P15" s="1111">
        <v>0</v>
      </c>
      <c r="Q15" s="1111">
        <v>0</v>
      </c>
      <c r="R15" s="1111">
        <v>0</v>
      </c>
      <c r="S15" s="1111">
        <v>0</v>
      </c>
      <c r="T15" s="1111">
        <v>0</v>
      </c>
      <c r="U15" s="1111">
        <v>0</v>
      </c>
      <c r="V15" s="1111">
        <v>1061006.2150000001</v>
      </c>
      <c r="W15" s="1111">
        <v>0</v>
      </c>
      <c r="X15" s="1111">
        <v>0</v>
      </c>
      <c r="Y15" s="1151">
        <v>2047566.69781</v>
      </c>
      <c r="Z15" s="1111">
        <v>0</v>
      </c>
      <c r="AA15" s="1151">
        <v>2047566.69781</v>
      </c>
    </row>
    <row r="16" spans="1:27" s="150" customFormat="1" ht="47.25" customHeight="1" x14ac:dyDescent="0.25">
      <c r="A16" s="153" t="s">
        <v>354</v>
      </c>
      <c r="B16" s="149" t="s">
        <v>370</v>
      </c>
      <c r="C16" s="786"/>
      <c r="D16" s="786"/>
      <c r="E16" s="530"/>
      <c r="F16" s="530"/>
      <c r="G16" s="786"/>
      <c r="H16" s="786"/>
      <c r="I16" s="786"/>
      <c r="J16" s="786"/>
      <c r="K16" s="786"/>
      <c r="L16" s="786"/>
      <c r="M16" s="786"/>
      <c r="N16" s="786"/>
      <c r="O16" s="786"/>
      <c r="P16" s="1138"/>
      <c r="Q16" s="786"/>
      <c r="R16" s="786"/>
      <c r="S16" s="1138"/>
      <c r="T16" s="786"/>
      <c r="U16" s="786"/>
      <c r="V16" s="786"/>
      <c r="W16" s="786"/>
      <c r="X16" s="1138"/>
      <c r="Y16" s="1152"/>
      <c r="Z16" s="786"/>
      <c r="AA16" s="1152"/>
    </row>
    <row r="17" spans="1:27" s="150" customFormat="1" ht="39" customHeight="1" x14ac:dyDescent="0.25">
      <c r="A17" s="145" t="s">
        <v>371</v>
      </c>
      <c r="B17" s="146" t="s">
        <v>358</v>
      </c>
      <c r="C17" s="786">
        <v>0</v>
      </c>
      <c r="D17" s="786">
        <v>3204.3287200000004</v>
      </c>
      <c r="E17" s="530">
        <v>0</v>
      </c>
      <c r="F17" s="530">
        <v>0</v>
      </c>
      <c r="G17" s="786">
        <v>0</v>
      </c>
      <c r="H17" s="786">
        <v>0</v>
      </c>
      <c r="I17" s="786">
        <v>0</v>
      </c>
      <c r="J17" s="786">
        <v>0</v>
      </c>
      <c r="K17" s="786">
        <v>0</v>
      </c>
      <c r="L17" s="786">
        <v>0</v>
      </c>
      <c r="M17" s="786">
        <v>0</v>
      </c>
      <c r="N17" s="786">
        <v>0</v>
      </c>
      <c r="O17" s="786">
        <v>0</v>
      </c>
      <c r="P17" s="1138">
        <v>0</v>
      </c>
      <c r="Q17" s="786">
        <v>0</v>
      </c>
      <c r="R17" s="786">
        <v>0</v>
      </c>
      <c r="S17" s="1138"/>
      <c r="T17" s="786">
        <v>0</v>
      </c>
      <c r="U17" s="786">
        <v>0</v>
      </c>
      <c r="V17" s="786">
        <v>270435.565</v>
      </c>
      <c r="W17" s="786">
        <v>0</v>
      </c>
      <c r="X17" s="1138">
        <v>0</v>
      </c>
      <c r="Y17" s="1150">
        <v>273639.89371999999</v>
      </c>
      <c r="Z17" s="786">
        <v>0</v>
      </c>
      <c r="AA17" s="1150">
        <v>273639.89371999999</v>
      </c>
    </row>
    <row r="18" spans="1:27" s="150" customFormat="1" ht="39" customHeight="1" x14ac:dyDescent="0.25">
      <c r="A18" s="145" t="s">
        <v>372</v>
      </c>
      <c r="B18" s="146" t="s">
        <v>360</v>
      </c>
      <c r="C18" s="786">
        <v>0</v>
      </c>
      <c r="D18" s="786">
        <v>0</v>
      </c>
      <c r="E18" s="530">
        <v>0</v>
      </c>
      <c r="F18" s="530">
        <v>0</v>
      </c>
      <c r="G18" s="786">
        <v>0</v>
      </c>
      <c r="H18" s="786">
        <v>0</v>
      </c>
      <c r="I18" s="786">
        <v>0</v>
      </c>
      <c r="J18" s="786">
        <v>0</v>
      </c>
      <c r="K18" s="786">
        <v>0</v>
      </c>
      <c r="L18" s="786">
        <v>0</v>
      </c>
      <c r="M18" s="786">
        <v>0</v>
      </c>
      <c r="N18" s="786">
        <v>0</v>
      </c>
      <c r="O18" s="786">
        <v>0</v>
      </c>
      <c r="P18" s="1138">
        <v>0</v>
      </c>
      <c r="Q18" s="786">
        <v>0</v>
      </c>
      <c r="R18" s="786">
        <v>0</v>
      </c>
      <c r="S18" s="1138"/>
      <c r="T18" s="786">
        <v>0</v>
      </c>
      <c r="U18" s="786">
        <v>0</v>
      </c>
      <c r="V18" s="786">
        <v>0</v>
      </c>
      <c r="W18" s="786">
        <v>0</v>
      </c>
      <c r="X18" s="1138">
        <v>0</v>
      </c>
      <c r="Y18" s="1150">
        <v>0</v>
      </c>
      <c r="Z18" s="786">
        <v>0</v>
      </c>
      <c r="AA18" s="1150">
        <v>0</v>
      </c>
    </row>
    <row r="19" spans="1:27" s="150" customFormat="1" ht="39" customHeight="1" x14ac:dyDescent="0.25">
      <c r="A19" s="145" t="s">
        <v>373</v>
      </c>
      <c r="B19" s="146" t="s">
        <v>362</v>
      </c>
      <c r="C19" s="786">
        <v>0</v>
      </c>
      <c r="D19" s="786">
        <v>0</v>
      </c>
      <c r="E19" s="530">
        <v>0</v>
      </c>
      <c r="F19" s="530">
        <v>0</v>
      </c>
      <c r="G19" s="786">
        <v>0</v>
      </c>
      <c r="H19" s="786">
        <v>0</v>
      </c>
      <c r="I19" s="786">
        <v>0</v>
      </c>
      <c r="J19" s="786">
        <v>0</v>
      </c>
      <c r="K19" s="786">
        <v>0</v>
      </c>
      <c r="L19" s="786">
        <v>0</v>
      </c>
      <c r="M19" s="786">
        <v>0</v>
      </c>
      <c r="N19" s="786">
        <v>0</v>
      </c>
      <c r="O19" s="786">
        <v>0</v>
      </c>
      <c r="P19" s="1138">
        <v>0</v>
      </c>
      <c r="Q19" s="786">
        <v>0</v>
      </c>
      <c r="R19" s="786">
        <v>0</v>
      </c>
      <c r="S19" s="1138"/>
      <c r="T19" s="786">
        <v>0</v>
      </c>
      <c r="U19" s="786">
        <v>0</v>
      </c>
      <c r="V19" s="786">
        <v>0</v>
      </c>
      <c r="W19" s="786">
        <v>0</v>
      </c>
      <c r="X19" s="1138">
        <v>0</v>
      </c>
      <c r="Y19" s="1150">
        <v>0</v>
      </c>
      <c r="Z19" s="786">
        <v>0</v>
      </c>
      <c r="AA19" s="1150">
        <v>0</v>
      </c>
    </row>
    <row r="20" spans="1:27" s="150" customFormat="1" ht="39" customHeight="1" x14ac:dyDescent="0.25">
      <c r="A20" s="145" t="s">
        <v>374</v>
      </c>
      <c r="B20" s="146" t="s">
        <v>364</v>
      </c>
      <c r="C20" s="1111">
        <v>0</v>
      </c>
      <c r="D20" s="1111">
        <v>3204.3287200000004</v>
      </c>
      <c r="E20" s="1111">
        <v>0</v>
      </c>
      <c r="F20" s="1111">
        <v>0</v>
      </c>
      <c r="G20" s="1111">
        <v>0</v>
      </c>
      <c r="H20" s="1111">
        <v>0</v>
      </c>
      <c r="I20" s="1111">
        <v>0</v>
      </c>
      <c r="J20" s="1111">
        <v>0</v>
      </c>
      <c r="K20" s="1111">
        <v>0</v>
      </c>
      <c r="L20" s="1111">
        <v>0</v>
      </c>
      <c r="M20" s="1111">
        <v>0</v>
      </c>
      <c r="N20" s="1111">
        <v>0</v>
      </c>
      <c r="O20" s="1111">
        <v>0</v>
      </c>
      <c r="P20" s="1111">
        <v>0</v>
      </c>
      <c r="Q20" s="1111">
        <v>0</v>
      </c>
      <c r="R20" s="1111">
        <v>0</v>
      </c>
      <c r="S20" s="1111">
        <v>0</v>
      </c>
      <c r="T20" s="1111">
        <v>0</v>
      </c>
      <c r="U20" s="1111">
        <v>0</v>
      </c>
      <c r="V20" s="1111">
        <v>270435.565</v>
      </c>
      <c r="W20" s="1111">
        <v>0</v>
      </c>
      <c r="X20" s="1111">
        <v>0</v>
      </c>
      <c r="Y20" s="1151">
        <v>273639.89371999999</v>
      </c>
      <c r="Z20" s="1111">
        <v>0</v>
      </c>
      <c r="AA20" s="1151">
        <v>273639.89371999999</v>
      </c>
    </row>
    <row r="21" spans="1:27" s="150" customFormat="1" ht="47.25" customHeight="1" x14ac:dyDescent="0.25">
      <c r="A21" s="153" t="s">
        <v>375</v>
      </c>
      <c r="B21" s="149" t="s">
        <v>376</v>
      </c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786"/>
      <c r="S21" s="786"/>
      <c r="T21" s="786"/>
      <c r="U21" s="786"/>
      <c r="V21" s="786"/>
      <c r="W21" s="786"/>
      <c r="X21" s="786"/>
      <c r="Y21" s="1152"/>
      <c r="Z21" s="786"/>
      <c r="AA21" s="1152"/>
    </row>
    <row r="22" spans="1:27" s="150" customFormat="1" ht="39" customHeight="1" x14ac:dyDescent="0.25">
      <c r="A22" s="145" t="s">
        <v>377</v>
      </c>
      <c r="B22" s="146" t="s">
        <v>358</v>
      </c>
      <c r="C22" s="786">
        <v>0</v>
      </c>
      <c r="D22" s="786">
        <v>803462.4551299999</v>
      </c>
      <c r="E22" s="786">
        <v>0</v>
      </c>
      <c r="F22" s="786">
        <v>0</v>
      </c>
      <c r="G22" s="786">
        <v>0</v>
      </c>
      <c r="H22" s="786">
        <v>0</v>
      </c>
      <c r="I22" s="786">
        <v>0</v>
      </c>
      <c r="J22" s="786">
        <v>0</v>
      </c>
      <c r="K22" s="786">
        <v>0</v>
      </c>
      <c r="L22" s="786">
        <v>89858.705979999999</v>
      </c>
      <c r="M22" s="786">
        <v>0</v>
      </c>
      <c r="N22" s="786">
        <v>191339.60032999999</v>
      </c>
      <c r="O22" s="786">
        <v>0</v>
      </c>
      <c r="P22" s="786">
        <v>0</v>
      </c>
      <c r="Q22" s="786">
        <v>0</v>
      </c>
      <c r="R22" s="786">
        <v>0</v>
      </c>
      <c r="S22" s="786">
        <v>0</v>
      </c>
      <c r="T22" s="786">
        <v>0</v>
      </c>
      <c r="U22" s="786">
        <v>0</v>
      </c>
      <c r="V22" s="786">
        <v>1591670.5109999999</v>
      </c>
      <c r="W22" s="786">
        <v>0</v>
      </c>
      <c r="X22" s="786">
        <v>0</v>
      </c>
      <c r="Y22" s="1150">
        <v>2676331.2724399995</v>
      </c>
      <c r="Z22" s="786">
        <v>0</v>
      </c>
      <c r="AA22" s="1150">
        <v>2676331.2724399995</v>
      </c>
    </row>
    <row r="23" spans="1:27" s="150" customFormat="1" ht="39" customHeight="1" x14ac:dyDescent="0.25">
      <c r="A23" s="145" t="s">
        <v>378</v>
      </c>
      <c r="B23" s="146" t="s">
        <v>360</v>
      </c>
      <c r="C23" s="786">
        <v>0</v>
      </c>
      <c r="D23" s="786">
        <v>0</v>
      </c>
      <c r="E23" s="786">
        <v>0</v>
      </c>
      <c r="F23" s="786">
        <v>0</v>
      </c>
      <c r="G23" s="786">
        <v>0</v>
      </c>
      <c r="H23" s="786">
        <v>0</v>
      </c>
      <c r="I23" s="786">
        <v>0</v>
      </c>
      <c r="J23" s="786">
        <v>0</v>
      </c>
      <c r="K23" s="786">
        <v>0</v>
      </c>
      <c r="L23" s="786">
        <v>0</v>
      </c>
      <c r="M23" s="786">
        <v>0</v>
      </c>
      <c r="N23" s="786">
        <v>0</v>
      </c>
      <c r="O23" s="786">
        <v>0</v>
      </c>
      <c r="P23" s="786">
        <v>0</v>
      </c>
      <c r="Q23" s="786">
        <v>0</v>
      </c>
      <c r="R23" s="786">
        <v>0</v>
      </c>
      <c r="S23" s="786">
        <v>0</v>
      </c>
      <c r="T23" s="786">
        <v>0</v>
      </c>
      <c r="U23" s="786">
        <v>0</v>
      </c>
      <c r="V23" s="786">
        <v>0</v>
      </c>
      <c r="W23" s="786">
        <v>0</v>
      </c>
      <c r="X23" s="786">
        <v>0</v>
      </c>
      <c r="Y23" s="1150">
        <v>0</v>
      </c>
      <c r="Z23" s="786">
        <v>0</v>
      </c>
      <c r="AA23" s="1150">
        <v>0</v>
      </c>
    </row>
    <row r="24" spans="1:27" ht="39" customHeight="1" x14ac:dyDescent="0.4">
      <c r="A24" s="145" t="s">
        <v>379</v>
      </c>
      <c r="B24" s="146" t="s">
        <v>362</v>
      </c>
      <c r="C24" s="786">
        <v>0</v>
      </c>
      <c r="D24" s="786">
        <v>14005.684300000001</v>
      </c>
      <c r="E24" s="786">
        <v>0</v>
      </c>
      <c r="F24" s="786">
        <v>0</v>
      </c>
      <c r="G24" s="786">
        <v>0</v>
      </c>
      <c r="H24" s="786">
        <v>0</v>
      </c>
      <c r="I24" s="786">
        <v>0</v>
      </c>
      <c r="J24" s="786">
        <v>0</v>
      </c>
      <c r="K24" s="786">
        <v>0</v>
      </c>
      <c r="L24" s="786">
        <v>114.47098000000001</v>
      </c>
      <c r="M24" s="786">
        <v>0</v>
      </c>
      <c r="N24" s="786">
        <v>0</v>
      </c>
      <c r="O24" s="786">
        <v>0</v>
      </c>
      <c r="P24" s="786">
        <v>0</v>
      </c>
      <c r="Q24" s="786">
        <v>0</v>
      </c>
      <c r="R24" s="786">
        <v>0</v>
      </c>
      <c r="S24" s="786">
        <v>0</v>
      </c>
      <c r="T24" s="786">
        <v>0</v>
      </c>
      <c r="U24" s="786">
        <v>0</v>
      </c>
      <c r="V24" s="786">
        <v>0</v>
      </c>
      <c r="W24" s="786">
        <v>0</v>
      </c>
      <c r="X24" s="786">
        <v>0</v>
      </c>
      <c r="Y24" s="1150">
        <v>14120.155280000001</v>
      </c>
      <c r="Z24" s="786">
        <v>0</v>
      </c>
      <c r="AA24" s="1150">
        <v>14120.155280000001</v>
      </c>
    </row>
    <row r="25" spans="1:27" ht="47.25" customHeight="1" x14ac:dyDescent="0.4">
      <c r="A25" s="154" t="s">
        <v>380</v>
      </c>
      <c r="B25" s="155" t="s">
        <v>364</v>
      </c>
      <c r="C25" s="1111">
        <v>0</v>
      </c>
      <c r="D25" s="1111">
        <v>789456.77082999994</v>
      </c>
      <c r="E25" s="1111">
        <v>0</v>
      </c>
      <c r="F25" s="1111">
        <v>0</v>
      </c>
      <c r="G25" s="1111">
        <v>0</v>
      </c>
      <c r="H25" s="1111">
        <v>0</v>
      </c>
      <c r="I25" s="1111">
        <v>0</v>
      </c>
      <c r="J25" s="1111">
        <v>0</v>
      </c>
      <c r="K25" s="1111">
        <v>0</v>
      </c>
      <c r="L25" s="1111">
        <v>89744.235000000001</v>
      </c>
      <c r="M25" s="1111">
        <v>0</v>
      </c>
      <c r="N25" s="1111">
        <v>191339.60032999999</v>
      </c>
      <c r="O25" s="1111">
        <v>0</v>
      </c>
      <c r="P25" s="1111">
        <v>0</v>
      </c>
      <c r="Q25" s="1111">
        <v>0</v>
      </c>
      <c r="R25" s="1111">
        <v>0</v>
      </c>
      <c r="S25" s="1111">
        <v>0</v>
      </c>
      <c r="T25" s="1111">
        <v>0</v>
      </c>
      <c r="U25" s="1111">
        <v>0</v>
      </c>
      <c r="V25" s="1111">
        <v>1591670.5109999999</v>
      </c>
      <c r="W25" s="1111">
        <v>0</v>
      </c>
      <c r="X25" s="1111">
        <v>0</v>
      </c>
      <c r="Y25" s="1151">
        <v>2662211.1171599999</v>
      </c>
      <c r="Z25" s="1111">
        <v>0</v>
      </c>
      <c r="AA25" s="1151">
        <v>2662211.1171599999</v>
      </c>
    </row>
    <row r="27" spans="1:27" x14ac:dyDescent="0.4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x14ac:dyDescent="0.4"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x14ac:dyDescent="0.4"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x14ac:dyDescent="0.4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x14ac:dyDescent="0.4"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x14ac:dyDescent="0.4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3:27" x14ac:dyDescent="0.4"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3:27" x14ac:dyDescent="0.4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3:27" x14ac:dyDescent="0.4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3:27" x14ac:dyDescent="0.4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3:27" x14ac:dyDescent="0.4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3:27" x14ac:dyDescent="0.4"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3:27" x14ac:dyDescent="0.4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3:27" x14ac:dyDescent="0.4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3:27" x14ac:dyDescent="0.4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3:27" x14ac:dyDescent="0.4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3:27" x14ac:dyDescent="0.4"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3:27" x14ac:dyDescent="0.4"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3:27" x14ac:dyDescent="0.4"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</sheetData>
  <mergeCells count="8">
    <mergeCell ref="A1:K1"/>
    <mergeCell ref="A2:K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8" orientation="landscape" horizontalDpi="200" verticalDpi="200" r:id="rId1"/>
  <headerFooter alignWithMargins="0">
    <oddFooter>&amp;C&amp;16 31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0.79998168889431442"/>
    <pageSetUpPr fitToPage="1"/>
  </sheetPr>
  <dimension ref="A1:AA45"/>
  <sheetViews>
    <sheetView view="pageBreakPreview" zoomScale="40" zoomScaleNormal="85" zoomScaleSheetLayoutView="40" workbookViewId="0">
      <pane xSplit="2" ySplit="5" topLeftCell="F11" activePane="bottomRight" state="frozen"/>
      <selection activeCell="K18" sqref="K18"/>
      <selection pane="topRight" activeCell="K18" sqref="K18"/>
      <selection pane="bottomLeft" activeCell="K18" sqref="K18"/>
      <selection pane="bottomRight" activeCell="A3" sqref="A3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3" width="14.09765625" style="143" customWidth="1"/>
    <col min="4" max="18" width="14.09765625" style="12" customWidth="1"/>
    <col min="19" max="19" width="14.09765625" style="12" hidden="1" customWidth="1"/>
    <col min="20" max="24" width="14.09765625" style="12" customWidth="1"/>
    <col min="25" max="25" width="15.3984375" style="12" bestFit="1" customWidth="1"/>
    <col min="26" max="26" width="13.8984375" style="12" customWidth="1"/>
    <col min="27" max="27" width="15.3984375" style="12" bestFit="1" customWidth="1"/>
    <col min="28" max="16384" width="9" style="12"/>
  </cols>
  <sheetData>
    <row r="1" spans="1:27" s="22" customFormat="1" ht="33.6" x14ac:dyDescent="0.95">
      <c r="A1" s="1693" t="s">
        <v>921</v>
      </c>
      <c r="B1" s="1693"/>
      <c r="C1" s="1693"/>
      <c r="D1" s="1693"/>
      <c r="E1" s="1693"/>
      <c r="F1" s="1693"/>
      <c r="G1" s="1693"/>
    </row>
    <row r="2" spans="1:27" s="22" customFormat="1" ht="33.6" x14ac:dyDescent="0.95">
      <c r="A2" s="1693" t="s">
        <v>1000</v>
      </c>
      <c r="B2" s="1693"/>
      <c r="C2" s="1693"/>
      <c r="D2" s="1693"/>
      <c r="E2" s="1693"/>
      <c r="F2" s="1693"/>
      <c r="G2" s="1693"/>
    </row>
    <row r="3" spans="1:27" x14ac:dyDescent="0.7">
      <c r="A3" s="47"/>
      <c r="B3" s="47"/>
      <c r="C3" s="70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71" t="s">
        <v>439</v>
      </c>
      <c r="Z3" s="1671"/>
      <c r="AA3" s="1671"/>
    </row>
    <row r="4" spans="1:27" x14ac:dyDescent="0.7">
      <c r="A4" s="1701" t="s">
        <v>0</v>
      </c>
      <c r="B4" s="1702"/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4" t="s">
        <v>250</v>
      </c>
      <c r="Z4" s="1697" t="s">
        <v>355</v>
      </c>
      <c r="AA4" s="1694" t="s">
        <v>381</v>
      </c>
    </row>
    <row r="5" spans="1:27" x14ac:dyDescent="0.7">
      <c r="A5" s="1703"/>
      <c r="B5" s="1704"/>
      <c r="C5" s="141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5"/>
      <c r="Z5" s="1698"/>
      <c r="AA5" s="1695"/>
    </row>
    <row r="6" spans="1:27" ht="51" customHeight="1" x14ac:dyDescent="0.7">
      <c r="A6" s="148" t="s">
        <v>352</v>
      </c>
      <c r="B6" s="149" t="s">
        <v>356</v>
      </c>
      <c r="C6" s="402"/>
      <c r="D6" s="1148"/>
      <c r="E6" s="1148"/>
      <c r="F6" s="1148"/>
      <c r="G6" s="1148"/>
      <c r="H6" s="1148"/>
      <c r="I6" s="1148"/>
      <c r="J6" s="1148"/>
      <c r="K6" s="1148"/>
      <c r="L6" s="1148"/>
      <c r="M6" s="1148"/>
      <c r="N6" s="1148"/>
      <c r="O6" s="1148"/>
      <c r="P6" s="1148"/>
      <c r="Q6" s="1148"/>
      <c r="R6" s="1148"/>
      <c r="S6" s="1148"/>
      <c r="T6" s="1148"/>
      <c r="U6" s="1148"/>
      <c r="V6" s="1148"/>
      <c r="W6" s="1148"/>
      <c r="X6" s="1148"/>
      <c r="Y6" s="1149"/>
      <c r="Z6" s="1148"/>
      <c r="AA6" s="1149"/>
    </row>
    <row r="7" spans="1:27" ht="51" customHeight="1" x14ac:dyDescent="0.7">
      <c r="A7" s="145" t="s">
        <v>357</v>
      </c>
      <c r="B7" s="146" t="s">
        <v>358</v>
      </c>
      <c r="C7" s="786">
        <v>41370.457999999999</v>
      </c>
      <c r="D7" s="786">
        <v>3078080.3271599999</v>
      </c>
      <c r="E7" s="786">
        <v>385.9</v>
      </c>
      <c r="F7" s="786">
        <v>114049.39256000001</v>
      </c>
      <c r="G7" s="786">
        <v>48810.879000000001</v>
      </c>
      <c r="H7" s="786">
        <v>0</v>
      </c>
      <c r="I7" s="786">
        <v>1274.83692</v>
      </c>
      <c r="J7" s="786">
        <v>165810.13234000001</v>
      </c>
      <c r="K7" s="786"/>
      <c r="L7" s="786">
        <v>22879.63</v>
      </c>
      <c r="M7" s="786">
        <v>912.46400000000006</v>
      </c>
      <c r="N7" s="786">
        <v>447668.27987000003</v>
      </c>
      <c r="O7" s="786">
        <v>195121.78068</v>
      </c>
      <c r="P7" s="786">
        <v>13958.691130000001</v>
      </c>
      <c r="Q7" s="786">
        <v>14001.305</v>
      </c>
      <c r="R7" s="786">
        <v>0</v>
      </c>
      <c r="S7" s="786"/>
      <c r="T7" s="786">
        <v>33487.07892</v>
      </c>
      <c r="U7" s="786">
        <v>55287.970950000003</v>
      </c>
      <c r="V7" s="786">
        <v>259523.76300000001</v>
      </c>
      <c r="W7" s="786">
        <v>19606.344000000001</v>
      </c>
      <c r="X7" s="786">
        <v>8929.6275299999998</v>
      </c>
      <c r="Y7" s="1150">
        <v>4521158.861060001</v>
      </c>
      <c r="Z7" s="786">
        <v>0</v>
      </c>
      <c r="AA7" s="1150">
        <v>4521158.861060001</v>
      </c>
    </row>
    <row r="8" spans="1:27" s="147" customFormat="1" ht="51" customHeight="1" x14ac:dyDescent="0.25">
      <c r="A8" s="145" t="s">
        <v>359</v>
      </c>
      <c r="B8" s="146" t="s">
        <v>360</v>
      </c>
      <c r="C8" s="786">
        <v>0</v>
      </c>
      <c r="D8" s="786">
        <v>0</v>
      </c>
      <c r="E8" s="786">
        <v>0</v>
      </c>
      <c r="F8" s="786">
        <v>0</v>
      </c>
      <c r="G8" s="786">
        <v>0</v>
      </c>
      <c r="H8" s="786">
        <v>0</v>
      </c>
      <c r="I8" s="786">
        <v>0</v>
      </c>
      <c r="J8" s="786">
        <v>0</v>
      </c>
      <c r="K8" s="786">
        <v>7260.1592599999994</v>
      </c>
      <c r="L8" s="786">
        <v>0</v>
      </c>
      <c r="M8" s="786">
        <v>0</v>
      </c>
      <c r="N8" s="786">
        <v>0</v>
      </c>
      <c r="O8" s="786">
        <v>0</v>
      </c>
      <c r="P8" s="786">
        <v>0</v>
      </c>
      <c r="Q8" s="786">
        <v>0</v>
      </c>
      <c r="R8" s="786">
        <v>0</v>
      </c>
      <c r="S8" s="786"/>
      <c r="T8" s="786">
        <v>0</v>
      </c>
      <c r="U8" s="786">
        <v>0</v>
      </c>
      <c r="V8" s="786">
        <v>0</v>
      </c>
      <c r="W8" s="786">
        <v>0</v>
      </c>
      <c r="X8" s="786">
        <v>0</v>
      </c>
      <c r="Y8" s="1150">
        <v>7260.1592599999994</v>
      </c>
      <c r="Z8" s="786">
        <v>0</v>
      </c>
      <c r="AA8" s="1150">
        <v>7260.1592599999994</v>
      </c>
    </row>
    <row r="9" spans="1:27" s="147" customFormat="1" ht="51" customHeight="1" x14ac:dyDescent="0.25">
      <c r="A9" s="145" t="s">
        <v>361</v>
      </c>
      <c r="B9" s="146" t="s">
        <v>362</v>
      </c>
      <c r="C9" s="786">
        <v>150.24814000000001</v>
      </c>
      <c r="D9" s="786">
        <v>155086.69018000001</v>
      </c>
      <c r="E9" s="786">
        <v>0</v>
      </c>
      <c r="F9" s="786">
        <v>6913.6572200000001</v>
      </c>
      <c r="G9" s="786">
        <v>0</v>
      </c>
      <c r="H9" s="786">
        <v>0</v>
      </c>
      <c r="I9" s="786">
        <v>34.383220000000001</v>
      </c>
      <c r="J9" s="786">
        <v>5307.3436400000001</v>
      </c>
      <c r="K9" s="786">
        <v>0</v>
      </c>
      <c r="L9" s="786">
        <v>8.5131700000000006</v>
      </c>
      <c r="M9" s="786">
        <v>0</v>
      </c>
      <c r="N9" s="786">
        <v>11060.303880000001</v>
      </c>
      <c r="O9" s="786">
        <v>8110.8550700000005</v>
      </c>
      <c r="P9" s="786">
        <v>749.02010999999993</v>
      </c>
      <c r="Q9" s="786">
        <v>1257.0684899999999</v>
      </c>
      <c r="R9" s="786">
        <v>0</v>
      </c>
      <c r="S9" s="786"/>
      <c r="T9" s="786">
        <v>21087.077699999998</v>
      </c>
      <c r="U9" s="786">
        <v>0</v>
      </c>
      <c r="V9" s="786">
        <v>0</v>
      </c>
      <c r="W9" s="786">
        <v>574.51599999999996</v>
      </c>
      <c r="X9" s="786">
        <v>1298.7499299999999</v>
      </c>
      <c r="Y9" s="1150">
        <v>211638.42674999998</v>
      </c>
      <c r="Z9" s="786">
        <v>0</v>
      </c>
      <c r="AA9" s="1150">
        <v>211638.42674999998</v>
      </c>
    </row>
    <row r="10" spans="1:27" s="147" customFormat="1" ht="51" customHeight="1" x14ac:dyDescent="0.25">
      <c r="A10" s="145" t="s">
        <v>363</v>
      </c>
      <c r="B10" s="146" t="s">
        <v>364</v>
      </c>
      <c r="C10" s="1111">
        <v>41220.209859999995</v>
      </c>
      <c r="D10" s="1111">
        <v>2922993.63698</v>
      </c>
      <c r="E10" s="1111">
        <v>385.9</v>
      </c>
      <c r="F10" s="1111">
        <v>107135.73534000001</v>
      </c>
      <c r="G10" s="1111">
        <v>48810.879000000001</v>
      </c>
      <c r="H10" s="1111">
        <v>0</v>
      </c>
      <c r="I10" s="1111">
        <v>1240.4537</v>
      </c>
      <c r="J10" s="1111">
        <v>160502.7887</v>
      </c>
      <c r="K10" s="1111">
        <v>7260.1592599999994</v>
      </c>
      <c r="L10" s="1111">
        <v>22871.116830000003</v>
      </c>
      <c r="M10" s="1111">
        <v>912.46400000000006</v>
      </c>
      <c r="N10" s="1111">
        <v>436607.97599000001</v>
      </c>
      <c r="O10" s="1111">
        <v>187010.92561000001</v>
      </c>
      <c r="P10" s="1111">
        <v>13209.67102</v>
      </c>
      <c r="Q10" s="1111">
        <v>12744.236510000001</v>
      </c>
      <c r="R10" s="1111">
        <v>0</v>
      </c>
      <c r="S10" s="1111">
        <v>0</v>
      </c>
      <c r="T10" s="1111">
        <v>12400.001220000002</v>
      </c>
      <c r="U10" s="1111">
        <v>55287.970950000003</v>
      </c>
      <c r="V10" s="1111">
        <v>259523.76300000001</v>
      </c>
      <c r="W10" s="1111">
        <v>19031.828000000001</v>
      </c>
      <c r="X10" s="1111">
        <v>7630.8775999999998</v>
      </c>
      <c r="Y10" s="1151">
        <v>4316780.5935700005</v>
      </c>
      <c r="Z10" s="1111">
        <v>0</v>
      </c>
      <c r="AA10" s="1151">
        <v>4316780.5935700005</v>
      </c>
    </row>
    <row r="11" spans="1:27" s="147" customFormat="1" ht="51" customHeight="1" x14ac:dyDescent="0.25">
      <c r="A11" s="153" t="s">
        <v>353</v>
      </c>
      <c r="B11" s="149" t="s">
        <v>365</v>
      </c>
      <c r="C11" s="786"/>
      <c r="D11" s="786"/>
      <c r="E11" s="786"/>
      <c r="F11" s="786"/>
      <c r="G11" s="786"/>
      <c r="H11" s="786"/>
      <c r="I11" s="786"/>
      <c r="J11" s="786"/>
      <c r="K11" s="786"/>
      <c r="L11" s="786"/>
      <c r="M11" s="786"/>
      <c r="N11" s="786"/>
      <c r="O11" s="786"/>
      <c r="P11" s="786"/>
      <c r="Q11" s="786"/>
      <c r="R11" s="786"/>
      <c r="S11" s="786"/>
      <c r="T11" s="786"/>
      <c r="U11" s="786"/>
      <c r="V11" s="786"/>
      <c r="W11" s="786"/>
      <c r="X11" s="786"/>
      <c r="Y11" s="1152"/>
      <c r="Z11" s="786"/>
      <c r="AA11" s="1152"/>
    </row>
    <row r="12" spans="1:27" s="147" customFormat="1" ht="51" customHeight="1" x14ac:dyDescent="0.25">
      <c r="A12" s="145" t="s">
        <v>366</v>
      </c>
      <c r="B12" s="146" t="s">
        <v>358</v>
      </c>
      <c r="C12" s="786">
        <v>0</v>
      </c>
      <c r="D12" s="786">
        <v>0</v>
      </c>
      <c r="E12" s="786">
        <v>0</v>
      </c>
      <c r="F12" s="786">
        <v>0</v>
      </c>
      <c r="G12" s="786">
        <v>0</v>
      </c>
      <c r="H12" s="786">
        <v>0</v>
      </c>
      <c r="I12" s="786">
        <v>0</v>
      </c>
      <c r="J12" s="786">
        <v>0</v>
      </c>
      <c r="K12" s="786">
        <v>0</v>
      </c>
      <c r="L12" s="786">
        <v>0</v>
      </c>
      <c r="M12" s="786">
        <v>0</v>
      </c>
      <c r="N12" s="786">
        <v>0</v>
      </c>
      <c r="O12" s="786">
        <v>0</v>
      </c>
      <c r="P12" s="786">
        <v>0</v>
      </c>
      <c r="Q12" s="786">
        <v>0</v>
      </c>
      <c r="R12" s="786">
        <v>0</v>
      </c>
      <c r="S12" s="786"/>
      <c r="T12" s="786">
        <v>0</v>
      </c>
      <c r="U12" s="786">
        <v>0</v>
      </c>
      <c r="V12" s="786">
        <v>0</v>
      </c>
      <c r="W12" s="786">
        <v>47988.347000000002</v>
      </c>
      <c r="X12" s="786">
        <v>0</v>
      </c>
      <c r="Y12" s="1150">
        <v>47988.347000000002</v>
      </c>
      <c r="Z12" s="786">
        <v>0</v>
      </c>
      <c r="AA12" s="1150">
        <v>47988.347000000002</v>
      </c>
    </row>
    <row r="13" spans="1:27" s="147" customFormat="1" ht="51" customHeight="1" x14ac:dyDescent="0.25">
      <c r="A13" s="145" t="s">
        <v>367</v>
      </c>
      <c r="B13" s="146" t="s">
        <v>360</v>
      </c>
      <c r="C13" s="786">
        <v>0</v>
      </c>
      <c r="D13" s="786">
        <v>0</v>
      </c>
      <c r="E13" s="786">
        <v>0</v>
      </c>
      <c r="F13" s="786">
        <v>0</v>
      </c>
      <c r="G13" s="786">
        <v>0</v>
      </c>
      <c r="H13" s="786">
        <v>0</v>
      </c>
      <c r="I13" s="786">
        <v>0</v>
      </c>
      <c r="J13" s="786">
        <v>0</v>
      </c>
      <c r="K13" s="786">
        <v>0</v>
      </c>
      <c r="L13" s="786">
        <v>0</v>
      </c>
      <c r="M13" s="786">
        <v>0</v>
      </c>
      <c r="N13" s="786">
        <v>0</v>
      </c>
      <c r="O13" s="786">
        <v>0</v>
      </c>
      <c r="P13" s="786">
        <v>0</v>
      </c>
      <c r="Q13" s="786">
        <v>0</v>
      </c>
      <c r="R13" s="786">
        <v>0</v>
      </c>
      <c r="S13" s="786"/>
      <c r="T13" s="786">
        <v>0</v>
      </c>
      <c r="U13" s="786">
        <v>0</v>
      </c>
      <c r="V13" s="786">
        <v>0</v>
      </c>
      <c r="W13" s="786">
        <v>0</v>
      </c>
      <c r="X13" s="786">
        <v>0</v>
      </c>
      <c r="Y13" s="1150">
        <v>0</v>
      </c>
      <c r="Z13" s="786">
        <v>0</v>
      </c>
      <c r="AA13" s="1150">
        <v>0</v>
      </c>
    </row>
    <row r="14" spans="1:27" s="147" customFormat="1" ht="51" customHeight="1" x14ac:dyDescent="0.25">
      <c r="A14" s="145" t="s">
        <v>368</v>
      </c>
      <c r="B14" s="146" t="s">
        <v>362</v>
      </c>
      <c r="C14" s="786">
        <v>0</v>
      </c>
      <c r="D14" s="786">
        <v>0</v>
      </c>
      <c r="E14" s="786">
        <v>0</v>
      </c>
      <c r="F14" s="786">
        <v>0</v>
      </c>
      <c r="G14" s="786">
        <v>0</v>
      </c>
      <c r="H14" s="786">
        <v>0</v>
      </c>
      <c r="I14" s="786">
        <v>0</v>
      </c>
      <c r="J14" s="786">
        <v>0</v>
      </c>
      <c r="K14" s="786">
        <v>0</v>
      </c>
      <c r="L14" s="786">
        <v>14.734360000000001</v>
      </c>
      <c r="M14" s="786">
        <v>0</v>
      </c>
      <c r="N14" s="786">
        <v>0</v>
      </c>
      <c r="O14" s="786">
        <v>0.13800000000000001</v>
      </c>
      <c r="P14" s="786">
        <v>0</v>
      </c>
      <c r="Q14" s="786">
        <v>0</v>
      </c>
      <c r="R14" s="786">
        <v>0</v>
      </c>
      <c r="S14" s="786"/>
      <c r="T14" s="786">
        <v>0</v>
      </c>
      <c r="U14" s="786">
        <v>0</v>
      </c>
      <c r="V14" s="786">
        <v>0</v>
      </c>
      <c r="W14" s="786">
        <v>1455.9668999999999</v>
      </c>
      <c r="X14" s="786">
        <v>0</v>
      </c>
      <c r="Y14" s="1150">
        <v>1470.83926</v>
      </c>
      <c r="Z14" s="786">
        <v>0</v>
      </c>
      <c r="AA14" s="1150">
        <v>1470.83926</v>
      </c>
    </row>
    <row r="15" spans="1:27" s="147" customFormat="1" ht="51" customHeight="1" x14ac:dyDescent="0.25">
      <c r="A15" s="145" t="s">
        <v>369</v>
      </c>
      <c r="B15" s="146" t="s">
        <v>364</v>
      </c>
      <c r="C15" s="1111">
        <v>0</v>
      </c>
      <c r="D15" s="1111">
        <v>0</v>
      </c>
      <c r="E15" s="1111">
        <v>0</v>
      </c>
      <c r="F15" s="1111">
        <v>0</v>
      </c>
      <c r="G15" s="1111">
        <v>0</v>
      </c>
      <c r="H15" s="1111">
        <v>0</v>
      </c>
      <c r="I15" s="1111">
        <v>0</v>
      </c>
      <c r="J15" s="1111">
        <v>0</v>
      </c>
      <c r="K15" s="1111">
        <v>0</v>
      </c>
      <c r="L15" s="1111">
        <v>-14.734360000000001</v>
      </c>
      <c r="M15" s="1111">
        <v>0</v>
      </c>
      <c r="N15" s="1111">
        <v>0</v>
      </c>
      <c r="O15" s="1111">
        <v>-0.13800000000000001</v>
      </c>
      <c r="P15" s="1111">
        <v>0</v>
      </c>
      <c r="Q15" s="1111">
        <v>0</v>
      </c>
      <c r="R15" s="1111">
        <v>0</v>
      </c>
      <c r="S15" s="1111">
        <v>0</v>
      </c>
      <c r="T15" s="1111">
        <v>0</v>
      </c>
      <c r="U15" s="1111">
        <v>0</v>
      </c>
      <c r="V15" s="1111">
        <v>0</v>
      </c>
      <c r="W15" s="1111">
        <v>46532.380100000002</v>
      </c>
      <c r="X15" s="1111">
        <v>0</v>
      </c>
      <c r="Y15" s="1151">
        <v>46517.507740000001</v>
      </c>
      <c r="Z15" s="1111">
        <v>0</v>
      </c>
      <c r="AA15" s="1151">
        <v>46517.507740000001</v>
      </c>
    </row>
    <row r="16" spans="1:27" s="147" customFormat="1" ht="51" customHeight="1" x14ac:dyDescent="0.25">
      <c r="A16" s="153" t="s">
        <v>354</v>
      </c>
      <c r="B16" s="149" t="s">
        <v>370</v>
      </c>
      <c r="C16" s="786"/>
      <c r="D16" s="786"/>
      <c r="E16" s="786"/>
      <c r="F16" s="786"/>
      <c r="G16" s="786"/>
      <c r="H16" s="786"/>
      <c r="I16" s="786"/>
      <c r="J16" s="786"/>
      <c r="K16" s="786"/>
      <c r="L16" s="786"/>
      <c r="M16" s="786"/>
      <c r="N16" s="786"/>
      <c r="O16" s="786"/>
      <c r="P16" s="786"/>
      <c r="Q16" s="786"/>
      <c r="R16" s="786"/>
      <c r="S16" s="786"/>
      <c r="T16" s="786"/>
      <c r="U16" s="786"/>
      <c r="V16" s="786"/>
      <c r="W16" s="786"/>
      <c r="X16" s="786"/>
      <c r="Y16" s="1152"/>
      <c r="Z16" s="786"/>
      <c r="AA16" s="1152"/>
    </row>
    <row r="17" spans="1:27" s="147" customFormat="1" ht="51" customHeight="1" x14ac:dyDescent="0.25">
      <c r="A17" s="145" t="s">
        <v>371</v>
      </c>
      <c r="B17" s="146" t="s">
        <v>358</v>
      </c>
      <c r="C17" s="786">
        <v>0</v>
      </c>
      <c r="D17" s="786">
        <v>0</v>
      </c>
      <c r="E17" s="786">
        <v>0</v>
      </c>
      <c r="F17" s="786">
        <v>0</v>
      </c>
      <c r="G17" s="786">
        <v>0</v>
      </c>
      <c r="H17" s="786">
        <v>0</v>
      </c>
      <c r="I17" s="786">
        <v>0</v>
      </c>
      <c r="J17" s="786">
        <v>0</v>
      </c>
      <c r="K17" s="786">
        <v>0</v>
      </c>
      <c r="L17" s="786">
        <v>0</v>
      </c>
      <c r="M17" s="786">
        <v>0</v>
      </c>
      <c r="N17" s="786">
        <v>0</v>
      </c>
      <c r="O17" s="786">
        <v>0</v>
      </c>
      <c r="P17" s="786">
        <v>0</v>
      </c>
      <c r="Q17" s="786">
        <v>0</v>
      </c>
      <c r="R17" s="786">
        <v>0</v>
      </c>
      <c r="S17" s="786"/>
      <c r="T17" s="786">
        <v>0</v>
      </c>
      <c r="U17" s="786">
        <v>0</v>
      </c>
      <c r="V17" s="786">
        <v>0</v>
      </c>
      <c r="W17" s="786">
        <v>0</v>
      </c>
      <c r="X17" s="786">
        <v>0</v>
      </c>
      <c r="Y17" s="1150">
        <v>0</v>
      </c>
      <c r="Z17" s="786">
        <v>0</v>
      </c>
      <c r="AA17" s="1150">
        <v>0</v>
      </c>
    </row>
    <row r="18" spans="1:27" s="147" customFormat="1" ht="51" customHeight="1" x14ac:dyDescent="0.25">
      <c r="A18" s="145" t="s">
        <v>372</v>
      </c>
      <c r="B18" s="146" t="s">
        <v>360</v>
      </c>
      <c r="C18" s="786">
        <v>0</v>
      </c>
      <c r="D18" s="786">
        <v>0</v>
      </c>
      <c r="E18" s="786">
        <v>0</v>
      </c>
      <c r="F18" s="786">
        <v>0</v>
      </c>
      <c r="G18" s="786">
        <v>0</v>
      </c>
      <c r="H18" s="786">
        <v>0</v>
      </c>
      <c r="I18" s="786">
        <v>0</v>
      </c>
      <c r="J18" s="786">
        <v>0</v>
      </c>
      <c r="K18" s="786">
        <v>0</v>
      </c>
      <c r="L18" s="786">
        <v>0</v>
      </c>
      <c r="M18" s="786">
        <v>0</v>
      </c>
      <c r="N18" s="786">
        <v>0</v>
      </c>
      <c r="O18" s="786">
        <v>0</v>
      </c>
      <c r="P18" s="786">
        <v>0</v>
      </c>
      <c r="Q18" s="786">
        <v>0</v>
      </c>
      <c r="R18" s="786">
        <v>0</v>
      </c>
      <c r="S18" s="786"/>
      <c r="T18" s="786">
        <v>0</v>
      </c>
      <c r="U18" s="786">
        <v>0</v>
      </c>
      <c r="V18" s="786">
        <v>0</v>
      </c>
      <c r="W18" s="786">
        <v>0</v>
      </c>
      <c r="X18" s="786">
        <v>0</v>
      </c>
      <c r="Y18" s="1150">
        <v>0</v>
      </c>
      <c r="Z18" s="786">
        <v>0</v>
      </c>
      <c r="AA18" s="1150">
        <v>0</v>
      </c>
    </row>
    <row r="19" spans="1:27" s="147" customFormat="1" ht="51" customHeight="1" x14ac:dyDescent="0.25">
      <c r="A19" s="145" t="s">
        <v>373</v>
      </c>
      <c r="B19" s="146" t="s">
        <v>362</v>
      </c>
      <c r="C19" s="786">
        <v>0</v>
      </c>
      <c r="D19" s="786">
        <v>0</v>
      </c>
      <c r="E19" s="786">
        <v>0</v>
      </c>
      <c r="F19" s="786">
        <v>0</v>
      </c>
      <c r="G19" s="786">
        <v>0</v>
      </c>
      <c r="H19" s="786">
        <v>0</v>
      </c>
      <c r="I19" s="786">
        <v>0</v>
      </c>
      <c r="J19" s="786">
        <v>0</v>
      </c>
      <c r="K19" s="786">
        <v>0</v>
      </c>
      <c r="L19" s="786">
        <v>1.8970199999999999</v>
      </c>
      <c r="M19" s="786">
        <v>0</v>
      </c>
      <c r="N19" s="786">
        <v>0</v>
      </c>
      <c r="O19" s="786">
        <v>0</v>
      </c>
      <c r="P19" s="786">
        <v>0</v>
      </c>
      <c r="Q19" s="786">
        <v>0</v>
      </c>
      <c r="R19" s="786">
        <v>0</v>
      </c>
      <c r="S19" s="786"/>
      <c r="T19" s="786">
        <v>0</v>
      </c>
      <c r="U19" s="786">
        <v>0</v>
      </c>
      <c r="V19" s="786">
        <v>0</v>
      </c>
      <c r="W19" s="786">
        <v>0</v>
      </c>
      <c r="X19" s="786">
        <v>0</v>
      </c>
      <c r="Y19" s="1150">
        <v>1.8970199999999999</v>
      </c>
      <c r="Z19" s="786">
        <v>0</v>
      </c>
      <c r="AA19" s="1150">
        <v>1.8970199999999999</v>
      </c>
    </row>
    <row r="20" spans="1:27" s="147" customFormat="1" ht="51" customHeight="1" x14ac:dyDescent="0.25">
      <c r="A20" s="145" t="s">
        <v>374</v>
      </c>
      <c r="B20" s="146" t="s">
        <v>364</v>
      </c>
      <c r="C20" s="1111">
        <v>0</v>
      </c>
      <c r="D20" s="1111">
        <v>0</v>
      </c>
      <c r="E20" s="1111">
        <v>0</v>
      </c>
      <c r="F20" s="1111">
        <v>0</v>
      </c>
      <c r="G20" s="1111">
        <v>0</v>
      </c>
      <c r="H20" s="1111">
        <v>0</v>
      </c>
      <c r="I20" s="1111">
        <v>0</v>
      </c>
      <c r="J20" s="1111">
        <v>0</v>
      </c>
      <c r="K20" s="1111">
        <v>0</v>
      </c>
      <c r="L20" s="1111">
        <v>-1.8970199999999999</v>
      </c>
      <c r="M20" s="1111">
        <v>0</v>
      </c>
      <c r="N20" s="1111">
        <v>0</v>
      </c>
      <c r="O20" s="1111">
        <v>0</v>
      </c>
      <c r="P20" s="1111">
        <v>0</v>
      </c>
      <c r="Q20" s="1111">
        <v>0</v>
      </c>
      <c r="R20" s="1111">
        <v>0</v>
      </c>
      <c r="S20" s="1111">
        <v>0</v>
      </c>
      <c r="T20" s="1111">
        <v>0</v>
      </c>
      <c r="U20" s="1111">
        <v>0</v>
      </c>
      <c r="V20" s="1111">
        <v>0</v>
      </c>
      <c r="W20" s="1111">
        <v>0</v>
      </c>
      <c r="X20" s="1111">
        <v>0</v>
      </c>
      <c r="Y20" s="1151">
        <v>-1.8970199999999999</v>
      </c>
      <c r="Z20" s="1111">
        <v>0</v>
      </c>
      <c r="AA20" s="1151">
        <v>-1.8970199999999999</v>
      </c>
    </row>
    <row r="21" spans="1:27" s="147" customFormat="1" ht="51" customHeight="1" x14ac:dyDescent="0.25">
      <c r="A21" s="153" t="s">
        <v>375</v>
      </c>
      <c r="B21" s="149" t="s">
        <v>376</v>
      </c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786"/>
      <c r="S21" s="786"/>
      <c r="T21" s="786"/>
      <c r="U21" s="786"/>
      <c r="V21" s="786"/>
      <c r="W21" s="786"/>
      <c r="X21" s="786"/>
      <c r="Y21" s="1152"/>
      <c r="Z21" s="786"/>
      <c r="AA21" s="1152"/>
    </row>
    <row r="22" spans="1:27" s="147" customFormat="1" ht="51" customHeight="1" x14ac:dyDescent="0.25">
      <c r="A22" s="145" t="s">
        <v>377</v>
      </c>
      <c r="B22" s="146" t="s">
        <v>358</v>
      </c>
      <c r="C22" s="786">
        <v>41370.457999999999</v>
      </c>
      <c r="D22" s="786">
        <v>3078080.3271599999</v>
      </c>
      <c r="E22" s="786">
        <v>385.9</v>
      </c>
      <c r="F22" s="786">
        <v>114049.39256000001</v>
      </c>
      <c r="G22" s="786">
        <v>48810.879000000001</v>
      </c>
      <c r="H22" s="786">
        <v>0</v>
      </c>
      <c r="I22" s="786">
        <v>1274.83692</v>
      </c>
      <c r="J22" s="786">
        <v>165810.13234000001</v>
      </c>
      <c r="K22" s="786">
        <v>0</v>
      </c>
      <c r="L22" s="786">
        <v>22879.63</v>
      </c>
      <c r="M22" s="786">
        <v>912.46400000000006</v>
      </c>
      <c r="N22" s="786">
        <v>447668.27987000003</v>
      </c>
      <c r="O22" s="786">
        <v>195121.78068</v>
      </c>
      <c r="P22" s="786">
        <v>13958.691130000001</v>
      </c>
      <c r="Q22" s="786">
        <v>14001.305</v>
      </c>
      <c r="R22" s="786">
        <v>0</v>
      </c>
      <c r="S22" s="786">
        <v>0</v>
      </c>
      <c r="T22" s="786">
        <v>33487.07892</v>
      </c>
      <c r="U22" s="786">
        <v>55287.970950000003</v>
      </c>
      <c r="V22" s="786">
        <v>259523.76300000001</v>
      </c>
      <c r="W22" s="786">
        <v>67594.691000000006</v>
      </c>
      <c r="X22" s="786">
        <v>8929.6275299999998</v>
      </c>
      <c r="Y22" s="1150">
        <v>4569147.208060001</v>
      </c>
      <c r="Z22" s="786">
        <v>0</v>
      </c>
      <c r="AA22" s="1150">
        <v>4569147.208060001</v>
      </c>
    </row>
    <row r="23" spans="1:27" s="147" customFormat="1" ht="51" customHeight="1" x14ac:dyDescent="0.25">
      <c r="A23" s="145" t="s">
        <v>378</v>
      </c>
      <c r="B23" s="146" t="s">
        <v>360</v>
      </c>
      <c r="C23" s="786">
        <v>0</v>
      </c>
      <c r="D23" s="786">
        <v>0</v>
      </c>
      <c r="E23" s="786">
        <v>0</v>
      </c>
      <c r="F23" s="786">
        <v>0</v>
      </c>
      <c r="G23" s="786">
        <v>0</v>
      </c>
      <c r="H23" s="786">
        <v>0</v>
      </c>
      <c r="I23" s="786">
        <v>0</v>
      </c>
      <c r="J23" s="786">
        <v>0</v>
      </c>
      <c r="K23" s="786">
        <v>7260.1592599999994</v>
      </c>
      <c r="L23" s="786">
        <v>0</v>
      </c>
      <c r="M23" s="786">
        <v>0</v>
      </c>
      <c r="N23" s="786">
        <v>0</v>
      </c>
      <c r="O23" s="786">
        <v>0</v>
      </c>
      <c r="P23" s="786">
        <v>0</v>
      </c>
      <c r="Q23" s="786">
        <v>0</v>
      </c>
      <c r="R23" s="786">
        <v>0</v>
      </c>
      <c r="S23" s="786">
        <v>0</v>
      </c>
      <c r="T23" s="786">
        <v>0</v>
      </c>
      <c r="U23" s="786">
        <v>0</v>
      </c>
      <c r="V23" s="786">
        <v>0</v>
      </c>
      <c r="W23" s="786">
        <v>0</v>
      </c>
      <c r="X23" s="786">
        <v>0</v>
      </c>
      <c r="Y23" s="1150">
        <v>7260.1592599999994</v>
      </c>
      <c r="Z23" s="786">
        <v>0</v>
      </c>
      <c r="AA23" s="1150">
        <v>7260.1592599999994</v>
      </c>
    </row>
    <row r="24" spans="1:27" ht="51" customHeight="1" x14ac:dyDescent="0.7">
      <c r="A24" s="145" t="s">
        <v>379</v>
      </c>
      <c r="B24" s="146" t="s">
        <v>362</v>
      </c>
      <c r="C24" s="786">
        <v>150.24814000000001</v>
      </c>
      <c r="D24" s="786">
        <v>155086.69018000001</v>
      </c>
      <c r="E24" s="786">
        <v>0</v>
      </c>
      <c r="F24" s="786">
        <v>6913.6572200000001</v>
      </c>
      <c r="G24" s="786">
        <v>0</v>
      </c>
      <c r="H24" s="786">
        <v>0</v>
      </c>
      <c r="I24" s="786">
        <v>34.383220000000001</v>
      </c>
      <c r="J24" s="786">
        <v>5307.3436400000001</v>
      </c>
      <c r="K24" s="786">
        <v>0</v>
      </c>
      <c r="L24" s="786">
        <v>25.144550000000002</v>
      </c>
      <c r="M24" s="786">
        <v>0</v>
      </c>
      <c r="N24" s="786">
        <v>11060.303880000001</v>
      </c>
      <c r="O24" s="786">
        <v>8110.9930700000004</v>
      </c>
      <c r="P24" s="786">
        <v>749.02010999999993</v>
      </c>
      <c r="Q24" s="786">
        <v>1257.0684899999999</v>
      </c>
      <c r="R24" s="786">
        <v>0</v>
      </c>
      <c r="S24" s="786">
        <v>0</v>
      </c>
      <c r="T24" s="786">
        <v>21087.077699999998</v>
      </c>
      <c r="U24" s="786">
        <v>0</v>
      </c>
      <c r="V24" s="786">
        <v>0</v>
      </c>
      <c r="W24" s="786">
        <v>2030.4829</v>
      </c>
      <c r="X24" s="786">
        <v>1298.7499299999999</v>
      </c>
      <c r="Y24" s="1150">
        <v>213111.16303</v>
      </c>
      <c r="Z24" s="786">
        <v>0</v>
      </c>
      <c r="AA24" s="1150">
        <v>213111.16303</v>
      </c>
    </row>
    <row r="25" spans="1:27" ht="51" customHeight="1" x14ac:dyDescent="0.7">
      <c r="A25" s="154" t="s">
        <v>380</v>
      </c>
      <c r="B25" s="155" t="s">
        <v>364</v>
      </c>
      <c r="C25" s="1111">
        <v>41220.209859999995</v>
      </c>
      <c r="D25" s="1111">
        <v>2922993.63698</v>
      </c>
      <c r="E25" s="1111">
        <v>385.9</v>
      </c>
      <c r="F25" s="1111">
        <v>107135.73534000001</v>
      </c>
      <c r="G25" s="1111">
        <v>48810.879000000001</v>
      </c>
      <c r="H25" s="1111">
        <v>0</v>
      </c>
      <c r="I25" s="1111">
        <v>1240.4537</v>
      </c>
      <c r="J25" s="1111">
        <v>160502.7887</v>
      </c>
      <c r="K25" s="1111">
        <v>7260.1592599999994</v>
      </c>
      <c r="L25" s="1111">
        <v>22854.48545</v>
      </c>
      <c r="M25" s="1111">
        <v>912.46400000000006</v>
      </c>
      <c r="N25" s="1111">
        <v>436607.97599000001</v>
      </c>
      <c r="O25" s="1111">
        <v>187010.78761</v>
      </c>
      <c r="P25" s="1111">
        <v>13209.671020000002</v>
      </c>
      <c r="Q25" s="1111">
        <v>12744.236510000001</v>
      </c>
      <c r="R25" s="1111">
        <v>0</v>
      </c>
      <c r="S25" s="1111">
        <v>0</v>
      </c>
      <c r="T25" s="1111">
        <v>12400.001220000002</v>
      </c>
      <c r="U25" s="1111">
        <v>55287.970950000003</v>
      </c>
      <c r="V25" s="1111">
        <v>259523.76300000001</v>
      </c>
      <c r="W25" s="1111">
        <v>65564.208100000003</v>
      </c>
      <c r="X25" s="1111">
        <v>7630.8775999999998</v>
      </c>
      <c r="Y25" s="1151">
        <v>4363296.2042900007</v>
      </c>
      <c r="Z25" s="1111">
        <v>0</v>
      </c>
      <c r="AA25" s="1151">
        <v>4363296.2042900007</v>
      </c>
    </row>
    <row r="27" spans="1:27" x14ac:dyDescent="0.7"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4:27" x14ac:dyDescent="0.7"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4:27" x14ac:dyDescent="0.7"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4:27" x14ac:dyDescent="0.7"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4:27" x14ac:dyDescent="0.7"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4:27" x14ac:dyDescent="0.7"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4:27" x14ac:dyDescent="0.7"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4:27" x14ac:dyDescent="0.7"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4:27" x14ac:dyDescent="0.7"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4:27" x14ac:dyDescent="0.7"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4:27" x14ac:dyDescent="0.7"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4:27" x14ac:dyDescent="0.7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4:27" x14ac:dyDescent="0.7"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4:27" x14ac:dyDescent="0.7"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5" orientation="landscape" horizontalDpi="200" verticalDpi="200" r:id="rId1"/>
  <headerFooter alignWithMargins="0">
    <oddFooter>&amp;C&amp;16 32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79998168889431442"/>
    <pageSetUpPr fitToPage="1"/>
  </sheetPr>
  <dimension ref="A1:AC31"/>
  <sheetViews>
    <sheetView view="pageBreakPreview" zoomScale="40" zoomScaleNormal="55" zoomScaleSheetLayoutView="40" workbookViewId="0">
      <pane xSplit="2" ySplit="7" topLeftCell="F8" activePane="bottomRight" state="frozen"/>
      <selection activeCell="K18" sqref="K18"/>
      <selection pane="topRight" activeCell="K18" sqref="K18"/>
      <selection pane="bottomLeft" activeCell="K18" sqref="K18"/>
      <selection pane="bottomRight" activeCell="A3" sqref="A3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3" width="13.59765625" style="143" customWidth="1"/>
    <col min="4" max="4" width="14.59765625" style="12" bestFit="1" customWidth="1"/>
    <col min="5" max="18" width="13.59765625" style="12" customWidth="1"/>
    <col min="19" max="19" width="13.59765625" style="12" hidden="1" customWidth="1"/>
    <col min="20" max="21" width="13.59765625" style="12" customWidth="1"/>
    <col min="22" max="22" width="14.59765625" style="12" bestFit="1" customWidth="1"/>
    <col min="23" max="24" width="13.59765625" style="12" customWidth="1"/>
    <col min="25" max="25" width="16.59765625" style="12" bestFit="1" customWidth="1"/>
    <col min="26" max="26" width="13.8984375" style="12" customWidth="1"/>
    <col min="27" max="27" width="16.59765625" style="12" bestFit="1" customWidth="1"/>
    <col min="28" max="16384" width="9" style="12"/>
  </cols>
  <sheetData>
    <row r="1" spans="1:27" s="22" customFormat="1" ht="36.75" customHeight="1" x14ac:dyDescent="0.95">
      <c r="A1" s="92" t="s">
        <v>922</v>
      </c>
      <c r="B1" s="1176"/>
      <c r="C1" s="140"/>
    </row>
    <row r="2" spans="1:27" s="22" customFormat="1" ht="36.75" customHeight="1" x14ac:dyDescent="0.95">
      <c r="A2" s="93" t="s">
        <v>1001</v>
      </c>
      <c r="B2" s="1177"/>
      <c r="C2" s="140"/>
    </row>
    <row r="3" spans="1:27" x14ac:dyDescent="0.7">
      <c r="A3" s="47"/>
      <c r="B3" s="47"/>
      <c r="C3" s="71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71" t="s">
        <v>439</v>
      </c>
      <c r="Z3" s="1671"/>
      <c r="AA3" s="1671"/>
    </row>
    <row r="4" spans="1:27" x14ac:dyDescent="0.7">
      <c r="A4" s="1701" t="s">
        <v>0</v>
      </c>
      <c r="B4" s="1702"/>
      <c r="C4" s="1706" t="s">
        <v>351</v>
      </c>
      <c r="D4" s="1707"/>
      <c r="E4" s="1707"/>
      <c r="F4" s="1707"/>
      <c r="G4" s="1707"/>
      <c r="H4" s="1707"/>
      <c r="I4" s="1707"/>
      <c r="J4" s="1707"/>
      <c r="K4" s="1707"/>
      <c r="L4" s="1707"/>
      <c r="M4" s="1707"/>
      <c r="N4" s="1707"/>
      <c r="O4" s="1707"/>
      <c r="P4" s="1707"/>
      <c r="Q4" s="1707"/>
      <c r="R4" s="1707"/>
      <c r="S4" s="1707"/>
      <c r="T4" s="1707"/>
      <c r="U4" s="1707"/>
      <c r="V4" s="1707"/>
      <c r="W4" s="1707"/>
      <c r="X4" s="1708"/>
      <c r="Y4" s="1694" t="s">
        <v>250</v>
      </c>
      <c r="Z4" s="1697" t="s">
        <v>355</v>
      </c>
      <c r="AA4" s="1694" t="s">
        <v>381</v>
      </c>
    </row>
    <row r="5" spans="1:27" x14ac:dyDescent="0.7">
      <c r="A5" s="1703"/>
      <c r="B5" s="1704"/>
      <c r="C5" s="141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695"/>
      <c r="Z5" s="1709"/>
      <c r="AA5" s="1695"/>
    </row>
    <row r="6" spans="1:27" ht="57" customHeight="1" x14ac:dyDescent="0.7">
      <c r="A6" s="148" t="s">
        <v>352</v>
      </c>
      <c r="B6" s="149" t="s">
        <v>356</v>
      </c>
      <c r="C6" s="402"/>
      <c r="D6" s="1148"/>
      <c r="E6" s="1148"/>
      <c r="F6" s="1148"/>
      <c r="G6" s="1148"/>
      <c r="H6" s="1148"/>
      <c r="I6" s="1148"/>
      <c r="J6" s="1148"/>
      <c r="K6" s="1148"/>
      <c r="L6" s="1148"/>
      <c r="M6" s="1148"/>
      <c r="N6" s="1148"/>
      <c r="O6" s="1148"/>
      <c r="P6" s="1148"/>
      <c r="Q6" s="1148"/>
      <c r="R6" s="1148"/>
      <c r="S6" s="1148"/>
      <c r="T6" s="1148"/>
      <c r="U6" s="1148"/>
      <c r="V6" s="1148"/>
      <c r="W6" s="1148"/>
      <c r="X6" s="1148"/>
      <c r="Y6" s="1149"/>
      <c r="Z6" s="1148"/>
      <c r="AA6" s="1149"/>
    </row>
    <row r="7" spans="1:27" ht="51" customHeight="1" x14ac:dyDescent="0.7">
      <c r="A7" s="145" t="s">
        <v>357</v>
      </c>
      <c r="B7" s="146" t="s">
        <v>358</v>
      </c>
      <c r="C7" s="786">
        <v>644871.04689999996</v>
      </c>
      <c r="D7" s="786">
        <v>10814993.836370001</v>
      </c>
      <c r="E7" s="786">
        <v>52216.835840000007</v>
      </c>
      <c r="F7" s="786">
        <v>2168000.2028100002</v>
      </c>
      <c r="G7" s="786">
        <v>811240.07538000005</v>
      </c>
      <c r="H7" s="786">
        <v>0</v>
      </c>
      <c r="I7" s="786">
        <v>86874.443459999995</v>
      </c>
      <c r="J7" s="786">
        <v>1898271.7011500001</v>
      </c>
      <c r="K7" s="786">
        <v>423433.97802000004</v>
      </c>
      <c r="L7" s="786">
        <v>1180915.9513500021</v>
      </c>
      <c r="M7" s="786">
        <v>22562.890489999998</v>
      </c>
      <c r="N7" s="786">
        <v>2056388.3670399999</v>
      </c>
      <c r="O7" s="786">
        <v>268057.83688000002</v>
      </c>
      <c r="P7" s="1497">
        <v>16836.81076</v>
      </c>
      <c r="Q7" s="786">
        <v>970901.61294000002</v>
      </c>
      <c r="R7" s="786">
        <v>0</v>
      </c>
      <c r="S7" s="786"/>
      <c r="T7" s="786">
        <v>28510.398259999998</v>
      </c>
      <c r="U7" s="786">
        <v>228060.77625999998</v>
      </c>
      <c r="V7" s="786">
        <v>2244815.6866199998</v>
      </c>
      <c r="W7" s="786">
        <v>587640.84194000007</v>
      </c>
      <c r="X7" s="786">
        <v>158327.70439</v>
      </c>
      <c r="Y7" s="1150">
        <v>24662920.996860005</v>
      </c>
      <c r="Z7" s="786">
        <v>0</v>
      </c>
      <c r="AA7" s="1150">
        <v>24662920.996860005</v>
      </c>
    </row>
    <row r="8" spans="1:27" s="147" customFormat="1" ht="51" customHeight="1" x14ac:dyDescent="0.25">
      <c r="A8" s="145" t="s">
        <v>359</v>
      </c>
      <c r="B8" s="146" t="s">
        <v>360</v>
      </c>
      <c r="C8" s="786">
        <v>0</v>
      </c>
      <c r="D8" s="786">
        <v>0</v>
      </c>
      <c r="E8" s="786">
        <v>0</v>
      </c>
      <c r="F8" s="786">
        <v>0</v>
      </c>
      <c r="G8" s="786">
        <v>0</v>
      </c>
      <c r="H8" s="786">
        <v>0</v>
      </c>
      <c r="I8" s="786">
        <v>0</v>
      </c>
      <c r="J8" s="786">
        <v>0</v>
      </c>
      <c r="K8" s="786">
        <v>0</v>
      </c>
      <c r="L8" s="786">
        <v>0</v>
      </c>
      <c r="M8" s="786">
        <v>0</v>
      </c>
      <c r="N8" s="786">
        <v>327.83265</v>
      </c>
      <c r="O8" s="786">
        <v>0</v>
      </c>
      <c r="P8" s="1497">
        <v>0</v>
      </c>
      <c r="Q8" s="786">
        <v>0</v>
      </c>
      <c r="R8" s="786">
        <v>0</v>
      </c>
      <c r="S8" s="786"/>
      <c r="T8" s="786">
        <v>0</v>
      </c>
      <c r="U8" s="786">
        <v>0</v>
      </c>
      <c r="V8" s="786">
        <v>0</v>
      </c>
      <c r="W8" s="786">
        <v>0</v>
      </c>
      <c r="X8" s="786">
        <v>0</v>
      </c>
      <c r="Y8" s="1150">
        <v>327.83265</v>
      </c>
      <c r="Z8" s="786">
        <v>0</v>
      </c>
      <c r="AA8" s="1150">
        <v>327.83265</v>
      </c>
    </row>
    <row r="9" spans="1:27" s="147" customFormat="1" ht="51" customHeight="1" x14ac:dyDescent="0.25">
      <c r="A9" s="145" t="s">
        <v>361</v>
      </c>
      <c r="B9" s="146" t="s">
        <v>362</v>
      </c>
      <c r="C9" s="786">
        <v>53610.930719999997</v>
      </c>
      <c r="D9" s="786">
        <v>508830.63594999997</v>
      </c>
      <c r="E9" s="786">
        <v>23056.417850000002</v>
      </c>
      <c r="F9" s="786">
        <v>133634.05410000001</v>
      </c>
      <c r="G9" s="786">
        <v>123310.932332</v>
      </c>
      <c r="H9" s="786">
        <v>0</v>
      </c>
      <c r="I9" s="786">
        <v>13990.029109999999</v>
      </c>
      <c r="J9" s="786">
        <v>569948.34016000002</v>
      </c>
      <c r="K9" s="786">
        <v>89443.558349999992</v>
      </c>
      <c r="L9" s="786">
        <v>70601.398349999989</v>
      </c>
      <c r="M9" s="786">
        <v>0</v>
      </c>
      <c r="N9" s="786">
        <v>463730.57762827998</v>
      </c>
      <c r="O9" s="786">
        <v>20890.876989999997</v>
      </c>
      <c r="P9" s="1497">
        <v>5105.4012599999996</v>
      </c>
      <c r="Q9" s="786">
        <v>26395.708600000002</v>
      </c>
      <c r="R9" s="786">
        <v>0</v>
      </c>
      <c r="S9" s="786"/>
      <c r="T9" s="786">
        <v>17392.95925</v>
      </c>
      <c r="U9" s="786">
        <v>64799.856299999999</v>
      </c>
      <c r="V9" s="786">
        <v>0</v>
      </c>
      <c r="W9" s="786">
        <v>103661.92702</v>
      </c>
      <c r="X9" s="786">
        <v>70569.980360000001</v>
      </c>
      <c r="Y9" s="1150">
        <v>2358973.5843302798</v>
      </c>
      <c r="Z9" s="786">
        <v>0</v>
      </c>
      <c r="AA9" s="1150">
        <v>2358973.5843302798</v>
      </c>
    </row>
    <row r="10" spans="1:27" s="147" customFormat="1" ht="57" customHeight="1" x14ac:dyDescent="0.25">
      <c r="A10" s="145" t="s">
        <v>363</v>
      </c>
      <c r="B10" s="146" t="s">
        <v>364</v>
      </c>
      <c r="C10" s="1111">
        <v>591260.1161799999</v>
      </c>
      <c r="D10" s="1111">
        <v>10306163.20042</v>
      </c>
      <c r="E10" s="1111">
        <v>29160.417989999998</v>
      </c>
      <c r="F10" s="1111">
        <v>2034366.1487100001</v>
      </c>
      <c r="G10" s="1111">
        <v>687929.14304800006</v>
      </c>
      <c r="H10" s="1111">
        <v>0</v>
      </c>
      <c r="I10" s="1111">
        <v>72884.414349999992</v>
      </c>
      <c r="J10" s="1111">
        <v>1328323.36099</v>
      </c>
      <c r="K10" s="1111">
        <v>333990.41967000003</v>
      </c>
      <c r="L10" s="1111">
        <v>1110314.5530000022</v>
      </c>
      <c r="M10" s="1111">
        <v>22562.890489999998</v>
      </c>
      <c r="N10" s="1111">
        <v>1592985.6220617199</v>
      </c>
      <c r="O10" s="1111">
        <v>247166.95989</v>
      </c>
      <c r="P10" s="1498">
        <v>11731.4095</v>
      </c>
      <c r="Q10" s="1111">
        <v>944505.90434000001</v>
      </c>
      <c r="R10" s="1111">
        <v>0</v>
      </c>
      <c r="S10" s="1111">
        <v>0</v>
      </c>
      <c r="T10" s="1111">
        <v>11117.439009999998</v>
      </c>
      <c r="U10" s="1111">
        <v>163260.91996</v>
      </c>
      <c r="V10" s="1111">
        <v>2244815.6866199998</v>
      </c>
      <c r="W10" s="1111">
        <v>483978.91492000001</v>
      </c>
      <c r="X10" s="1111">
        <v>87757.724029999998</v>
      </c>
      <c r="Y10" s="1151">
        <v>22304275.245179716</v>
      </c>
      <c r="Z10" s="1111">
        <v>0</v>
      </c>
      <c r="AA10" s="1151">
        <v>22304275.245179716</v>
      </c>
    </row>
    <row r="11" spans="1:27" s="147" customFormat="1" ht="57" customHeight="1" x14ac:dyDescent="0.25">
      <c r="A11" s="153" t="s">
        <v>353</v>
      </c>
      <c r="B11" s="149" t="s">
        <v>365</v>
      </c>
      <c r="C11" s="786"/>
      <c r="D11" s="786"/>
      <c r="E11" s="786"/>
      <c r="F11" s="786"/>
      <c r="G11" s="786"/>
      <c r="H11" s="786"/>
      <c r="I11" s="786"/>
      <c r="J11" s="786"/>
      <c r="K11" s="786"/>
      <c r="L11" s="786"/>
      <c r="M11" s="786"/>
      <c r="N11" s="786"/>
      <c r="O11" s="786"/>
      <c r="P11" s="1497"/>
      <c r="Q11" s="786"/>
      <c r="R11" s="786"/>
      <c r="S11" s="786"/>
      <c r="T11" s="786"/>
      <c r="U11" s="786"/>
      <c r="V11" s="786"/>
      <c r="W11" s="786"/>
      <c r="X11" s="786"/>
      <c r="Y11" s="1152"/>
      <c r="Z11" s="786"/>
      <c r="AA11" s="1152"/>
    </row>
    <row r="12" spans="1:27" s="147" customFormat="1" ht="51" customHeight="1" x14ac:dyDescent="0.25">
      <c r="A12" s="145" t="s">
        <v>366</v>
      </c>
      <c r="B12" s="146" t="s">
        <v>358</v>
      </c>
      <c r="C12" s="786">
        <v>1158289.0723299999</v>
      </c>
      <c r="D12" s="786">
        <v>44381860.856789999</v>
      </c>
      <c r="E12" s="786">
        <v>11007.416509999999</v>
      </c>
      <c r="F12" s="786">
        <v>8856731.6353999991</v>
      </c>
      <c r="G12" s="786">
        <v>3584621.4352299999</v>
      </c>
      <c r="H12" s="786">
        <v>32010.482739999999</v>
      </c>
      <c r="I12" s="786">
        <v>149025.05353999999</v>
      </c>
      <c r="J12" s="786">
        <v>4166964.5172899999</v>
      </c>
      <c r="K12" s="786">
        <v>1714338.9551499998</v>
      </c>
      <c r="L12" s="786">
        <v>8203923.1067800177</v>
      </c>
      <c r="M12" s="786">
        <v>24646.67166</v>
      </c>
      <c r="N12" s="786">
        <v>8931288.5669</v>
      </c>
      <c r="O12" s="786">
        <v>1184298.0687899999</v>
      </c>
      <c r="P12" s="1497">
        <v>492258.32126999996</v>
      </c>
      <c r="Q12" s="786">
        <v>2630729.5629600002</v>
      </c>
      <c r="R12" s="786">
        <v>0</v>
      </c>
      <c r="S12" s="786"/>
      <c r="T12" s="786">
        <v>33930.376579999996</v>
      </c>
      <c r="U12" s="786">
        <v>635606.79652999993</v>
      </c>
      <c r="V12" s="786">
        <v>11276921.114360001</v>
      </c>
      <c r="W12" s="786">
        <v>3161258.3495700001</v>
      </c>
      <c r="X12" s="786">
        <v>403770.86098</v>
      </c>
      <c r="Y12" s="1150">
        <v>101033481.22136003</v>
      </c>
      <c r="Z12" s="786">
        <v>0</v>
      </c>
      <c r="AA12" s="1150">
        <v>101033481.22136003</v>
      </c>
    </row>
    <row r="13" spans="1:27" s="147" customFormat="1" ht="51" customHeight="1" x14ac:dyDescent="0.25">
      <c r="A13" s="145" t="s">
        <v>367</v>
      </c>
      <c r="B13" s="146" t="s">
        <v>360</v>
      </c>
      <c r="C13" s="786">
        <v>0</v>
      </c>
      <c r="D13" s="786">
        <v>0</v>
      </c>
      <c r="E13" s="786">
        <v>0</v>
      </c>
      <c r="F13" s="786">
        <v>0</v>
      </c>
      <c r="G13" s="786">
        <v>0</v>
      </c>
      <c r="H13" s="786">
        <v>0</v>
      </c>
      <c r="I13" s="786">
        <v>0</v>
      </c>
      <c r="J13" s="786">
        <v>0</v>
      </c>
      <c r="K13" s="786">
        <v>0</v>
      </c>
      <c r="L13" s="786">
        <v>0</v>
      </c>
      <c r="M13" s="786">
        <v>0</v>
      </c>
      <c r="N13" s="786">
        <v>699.76290000000006</v>
      </c>
      <c r="O13" s="786">
        <v>0</v>
      </c>
      <c r="P13" s="1497">
        <v>0</v>
      </c>
      <c r="Q13" s="786">
        <v>0</v>
      </c>
      <c r="R13" s="786">
        <v>0</v>
      </c>
      <c r="S13" s="786"/>
      <c r="T13" s="786">
        <v>0</v>
      </c>
      <c r="U13" s="786">
        <v>0</v>
      </c>
      <c r="V13" s="786">
        <v>0</v>
      </c>
      <c r="W13" s="786">
        <v>0</v>
      </c>
      <c r="X13" s="786">
        <v>0</v>
      </c>
      <c r="Y13" s="1150">
        <v>699.76290000000006</v>
      </c>
      <c r="Z13" s="786">
        <v>0</v>
      </c>
      <c r="AA13" s="1150">
        <v>699.76290000000006</v>
      </c>
    </row>
    <row r="14" spans="1:27" s="147" customFormat="1" ht="51" customHeight="1" x14ac:dyDescent="0.25">
      <c r="A14" s="145" t="s">
        <v>368</v>
      </c>
      <c r="B14" s="146" t="s">
        <v>362</v>
      </c>
      <c r="C14" s="786">
        <v>93598.686719999998</v>
      </c>
      <c r="D14" s="786">
        <v>1419533.5188800001</v>
      </c>
      <c r="E14" s="786">
        <v>1552.4569199999999</v>
      </c>
      <c r="F14" s="786">
        <v>840681.27347999997</v>
      </c>
      <c r="G14" s="786">
        <v>374822.87469000003</v>
      </c>
      <c r="H14" s="786">
        <v>0</v>
      </c>
      <c r="I14" s="786">
        <v>13242.66921</v>
      </c>
      <c r="J14" s="786">
        <v>713355.38328000007</v>
      </c>
      <c r="K14" s="786">
        <v>1049575.6411300001</v>
      </c>
      <c r="L14" s="786">
        <v>141652.05049999998</v>
      </c>
      <c r="M14" s="786">
        <v>0</v>
      </c>
      <c r="N14" s="786">
        <v>1791890.8964017201</v>
      </c>
      <c r="O14" s="786">
        <v>78962.60183</v>
      </c>
      <c r="P14" s="1497">
        <v>14159.64451</v>
      </c>
      <c r="Q14" s="786">
        <v>111781.39706999999</v>
      </c>
      <c r="R14" s="786">
        <v>0</v>
      </c>
      <c r="S14" s="786"/>
      <c r="T14" s="786">
        <v>19990.46112</v>
      </c>
      <c r="U14" s="786">
        <v>89295.498269999996</v>
      </c>
      <c r="V14" s="786">
        <v>0</v>
      </c>
      <c r="W14" s="786">
        <v>455214.09869000001</v>
      </c>
      <c r="X14" s="786">
        <v>0</v>
      </c>
      <c r="Y14" s="1150">
        <v>7209309.1527017206</v>
      </c>
      <c r="Z14" s="786">
        <v>0</v>
      </c>
      <c r="AA14" s="1150">
        <v>7209309.1527017206</v>
      </c>
    </row>
    <row r="15" spans="1:27" s="147" customFormat="1" ht="57" customHeight="1" x14ac:dyDescent="0.25">
      <c r="A15" s="145" t="s">
        <v>369</v>
      </c>
      <c r="B15" s="146" t="s">
        <v>364</v>
      </c>
      <c r="C15" s="1111">
        <v>1064690.38561</v>
      </c>
      <c r="D15" s="1111">
        <v>42962327.337910004</v>
      </c>
      <c r="E15" s="1111">
        <v>9454.9595900000004</v>
      </c>
      <c r="F15" s="1111">
        <v>8016050.3619200001</v>
      </c>
      <c r="G15" s="1111">
        <v>3209798.56054</v>
      </c>
      <c r="H15" s="1111">
        <v>32010.482739999999</v>
      </c>
      <c r="I15" s="1111">
        <v>135782.38433</v>
      </c>
      <c r="J15" s="1111">
        <v>3453609.1340099997</v>
      </c>
      <c r="K15" s="1111">
        <v>664763.3140199997</v>
      </c>
      <c r="L15" s="1111">
        <v>8062271.0562800178</v>
      </c>
      <c r="M15" s="1111">
        <v>24646.67166</v>
      </c>
      <c r="N15" s="1111">
        <v>7140097.4333982803</v>
      </c>
      <c r="O15" s="1111">
        <v>1105335.4669600001</v>
      </c>
      <c r="P15" s="1498">
        <v>478098.67676</v>
      </c>
      <c r="Q15" s="1111">
        <v>2518948.1658899998</v>
      </c>
      <c r="R15" s="1111">
        <v>0</v>
      </c>
      <c r="S15" s="1111">
        <v>0</v>
      </c>
      <c r="T15" s="1111">
        <v>13939.915459999997</v>
      </c>
      <c r="U15" s="1111">
        <v>546311.29825999995</v>
      </c>
      <c r="V15" s="1111">
        <v>11276921.114360001</v>
      </c>
      <c r="W15" s="1111">
        <v>2706044.2508800002</v>
      </c>
      <c r="X15" s="1111">
        <v>403770.86098</v>
      </c>
      <c r="Y15" s="1151">
        <v>93824871.831558317</v>
      </c>
      <c r="Z15" s="1111">
        <v>0</v>
      </c>
      <c r="AA15" s="1151">
        <v>93824871.831558317</v>
      </c>
    </row>
    <row r="16" spans="1:27" s="147" customFormat="1" ht="57" customHeight="1" x14ac:dyDescent="0.25">
      <c r="A16" s="153" t="s">
        <v>354</v>
      </c>
      <c r="B16" s="149" t="s">
        <v>370</v>
      </c>
      <c r="C16" s="786"/>
      <c r="D16" s="786"/>
      <c r="E16" s="786"/>
      <c r="F16" s="786"/>
      <c r="G16" s="786"/>
      <c r="H16" s="786"/>
      <c r="I16" s="786"/>
      <c r="J16" s="786"/>
      <c r="K16" s="786"/>
      <c r="L16" s="786"/>
      <c r="M16" s="786"/>
      <c r="N16" s="786"/>
      <c r="O16" s="786" t="s">
        <v>956</v>
      </c>
      <c r="P16" s="1497"/>
      <c r="Q16" s="786"/>
      <c r="R16" s="786"/>
      <c r="S16" s="786"/>
      <c r="T16" s="786"/>
      <c r="U16" s="786"/>
      <c r="V16" s="786"/>
      <c r="W16" s="786"/>
      <c r="X16" s="786"/>
      <c r="Y16" s="1152"/>
      <c r="Z16" s="786"/>
      <c r="AA16" s="1152"/>
    </row>
    <row r="17" spans="1:29" s="147" customFormat="1" ht="51" customHeight="1" x14ac:dyDescent="0.25">
      <c r="A17" s="145" t="s">
        <v>371</v>
      </c>
      <c r="B17" s="146" t="s">
        <v>358</v>
      </c>
      <c r="C17" s="786">
        <v>70529.555999999997</v>
      </c>
      <c r="D17" s="786">
        <v>0</v>
      </c>
      <c r="E17" s="786">
        <v>0</v>
      </c>
      <c r="F17" s="786">
        <v>123070.04300000001</v>
      </c>
      <c r="G17" s="786">
        <v>0</v>
      </c>
      <c r="H17" s="786">
        <v>0</v>
      </c>
      <c r="I17" s="786">
        <v>974176.15099999995</v>
      </c>
      <c r="J17" s="786">
        <v>3189306.6775500001</v>
      </c>
      <c r="K17" s="786">
        <v>2309190.7879999997</v>
      </c>
      <c r="L17" s="786">
        <v>398514.33447</v>
      </c>
      <c r="M17" s="786">
        <v>0</v>
      </c>
      <c r="N17" s="786">
        <v>1633471.01725</v>
      </c>
      <c r="O17" s="786">
        <v>80800.219569999987</v>
      </c>
      <c r="P17" s="1497">
        <v>0</v>
      </c>
      <c r="Q17" s="786">
        <v>1803417.30302</v>
      </c>
      <c r="R17" s="786">
        <v>0</v>
      </c>
      <c r="S17" s="786"/>
      <c r="T17" s="786">
        <v>122048.649</v>
      </c>
      <c r="U17" s="786">
        <v>347588.43800000002</v>
      </c>
      <c r="V17" s="786">
        <v>2440945.5950000002</v>
      </c>
      <c r="W17" s="786">
        <v>19970.173999999999</v>
      </c>
      <c r="X17" s="786">
        <v>0</v>
      </c>
      <c r="Y17" s="1150">
        <v>13513028.94586</v>
      </c>
      <c r="Z17" s="786">
        <v>0</v>
      </c>
      <c r="AA17" s="1150">
        <v>13513028.94586</v>
      </c>
    </row>
    <row r="18" spans="1:29" s="147" customFormat="1" ht="51" customHeight="1" x14ac:dyDescent="0.25">
      <c r="A18" s="145" t="s">
        <v>372</v>
      </c>
      <c r="B18" s="146" t="s">
        <v>360</v>
      </c>
      <c r="C18" s="786">
        <v>0</v>
      </c>
      <c r="D18" s="786">
        <v>0</v>
      </c>
      <c r="E18" s="786">
        <v>0</v>
      </c>
      <c r="F18" s="786">
        <v>0</v>
      </c>
      <c r="G18" s="786">
        <v>0</v>
      </c>
      <c r="H18" s="786">
        <v>0</v>
      </c>
      <c r="I18" s="786">
        <v>0</v>
      </c>
      <c r="J18" s="786">
        <v>0</v>
      </c>
      <c r="K18" s="786">
        <v>0</v>
      </c>
      <c r="L18" s="786">
        <v>0</v>
      </c>
      <c r="M18" s="786">
        <v>0</v>
      </c>
      <c r="N18" s="786">
        <v>0</v>
      </c>
      <c r="O18" s="786">
        <v>0</v>
      </c>
      <c r="P18" s="1497">
        <v>0</v>
      </c>
      <c r="Q18" s="786">
        <v>0</v>
      </c>
      <c r="R18" s="786">
        <v>0</v>
      </c>
      <c r="S18" s="786"/>
      <c r="T18" s="786">
        <v>0</v>
      </c>
      <c r="U18" s="786">
        <v>0</v>
      </c>
      <c r="V18" s="786">
        <v>0</v>
      </c>
      <c r="W18" s="786">
        <v>0</v>
      </c>
      <c r="X18" s="786">
        <v>0</v>
      </c>
      <c r="Y18" s="1150">
        <v>0</v>
      </c>
      <c r="Z18" s="786">
        <v>0</v>
      </c>
      <c r="AA18" s="1150">
        <v>0</v>
      </c>
    </row>
    <row r="19" spans="1:29" s="147" customFormat="1" ht="51" customHeight="1" x14ac:dyDescent="0.25">
      <c r="A19" s="145" t="s">
        <v>373</v>
      </c>
      <c r="B19" s="146" t="s">
        <v>362</v>
      </c>
      <c r="C19" s="786">
        <v>0</v>
      </c>
      <c r="D19" s="786">
        <v>0</v>
      </c>
      <c r="E19" s="786">
        <v>0</v>
      </c>
      <c r="F19" s="786">
        <v>0</v>
      </c>
      <c r="G19" s="786">
        <v>0</v>
      </c>
      <c r="H19" s="786">
        <v>0</v>
      </c>
      <c r="I19" s="786">
        <v>37815.60888</v>
      </c>
      <c r="J19" s="786">
        <v>244.57293999999999</v>
      </c>
      <c r="K19" s="786">
        <v>80295.559119999991</v>
      </c>
      <c r="L19" s="786">
        <v>5842.4613500000005</v>
      </c>
      <c r="M19" s="786">
        <v>0</v>
      </c>
      <c r="N19" s="786">
        <v>0</v>
      </c>
      <c r="O19" s="786">
        <v>0</v>
      </c>
      <c r="P19" s="1497">
        <v>0</v>
      </c>
      <c r="Q19" s="786">
        <v>43386.327210000003</v>
      </c>
      <c r="R19" s="786">
        <v>0</v>
      </c>
      <c r="S19" s="786"/>
      <c r="T19" s="786">
        <v>0</v>
      </c>
      <c r="U19" s="786">
        <v>0</v>
      </c>
      <c r="V19" s="786">
        <v>0</v>
      </c>
      <c r="W19" s="786">
        <v>996.37400000000002</v>
      </c>
      <c r="X19" s="786">
        <v>0</v>
      </c>
      <c r="Y19" s="1150">
        <v>168580.90350000001</v>
      </c>
      <c r="Z19" s="786">
        <v>0</v>
      </c>
      <c r="AA19" s="1150">
        <v>168580.90350000001</v>
      </c>
    </row>
    <row r="20" spans="1:29" s="147" customFormat="1" ht="57" customHeight="1" x14ac:dyDescent="0.25">
      <c r="A20" s="145" t="s">
        <v>374</v>
      </c>
      <c r="B20" s="146" t="s">
        <v>364</v>
      </c>
      <c r="C20" s="1111">
        <v>70529.555999999997</v>
      </c>
      <c r="D20" s="1111">
        <v>0</v>
      </c>
      <c r="E20" s="1111">
        <v>0</v>
      </c>
      <c r="F20" s="1111">
        <v>123070.04300000001</v>
      </c>
      <c r="G20" s="1111">
        <v>0</v>
      </c>
      <c r="H20" s="1111">
        <v>0</v>
      </c>
      <c r="I20" s="1111">
        <v>936360.54212</v>
      </c>
      <c r="J20" s="1111">
        <v>3189062.1046100003</v>
      </c>
      <c r="K20" s="1111">
        <v>2228895.2288799998</v>
      </c>
      <c r="L20" s="1111">
        <v>392671.87312</v>
      </c>
      <c r="M20" s="1111">
        <v>0</v>
      </c>
      <c r="N20" s="1111">
        <v>1633471.01725</v>
      </c>
      <c r="O20" s="1111">
        <v>80800.219569999987</v>
      </c>
      <c r="P20" s="1498">
        <v>0</v>
      </c>
      <c r="Q20" s="1111">
        <v>1760030.97581</v>
      </c>
      <c r="R20" s="1111">
        <v>0</v>
      </c>
      <c r="S20" s="1111">
        <v>0</v>
      </c>
      <c r="T20" s="1111">
        <v>122048.649</v>
      </c>
      <c r="U20" s="1111">
        <v>347588.43800000002</v>
      </c>
      <c r="V20" s="1111">
        <v>2440945.5950000002</v>
      </c>
      <c r="W20" s="1111">
        <v>18973.8</v>
      </c>
      <c r="X20" s="1111">
        <v>0</v>
      </c>
      <c r="Y20" s="1151">
        <v>13344448.042360002</v>
      </c>
      <c r="Z20" s="1111">
        <v>0</v>
      </c>
      <c r="AA20" s="1151">
        <v>13344448.042360002</v>
      </c>
    </row>
    <row r="21" spans="1:29" s="147" customFormat="1" ht="57" customHeight="1" x14ac:dyDescent="0.25">
      <c r="A21" s="153" t="s">
        <v>375</v>
      </c>
      <c r="B21" s="149" t="s">
        <v>376</v>
      </c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1497"/>
      <c r="Q21" s="786"/>
      <c r="R21" s="786"/>
      <c r="S21" s="786"/>
      <c r="T21" s="786"/>
      <c r="U21" s="786"/>
      <c r="V21" s="786"/>
      <c r="W21" s="786"/>
      <c r="X21" s="786"/>
      <c r="Y21" s="1152"/>
      <c r="Z21" s="786"/>
      <c r="AA21" s="1152"/>
    </row>
    <row r="22" spans="1:29" s="147" customFormat="1" ht="51" customHeight="1" x14ac:dyDescent="0.25">
      <c r="A22" s="145" t="s">
        <v>377</v>
      </c>
      <c r="B22" s="146" t="s">
        <v>358</v>
      </c>
      <c r="C22" s="786">
        <v>1873689.6752299999</v>
      </c>
      <c r="D22" s="786">
        <v>55196854.693159997</v>
      </c>
      <c r="E22" s="786">
        <v>63224.25235000001</v>
      </c>
      <c r="F22" s="786">
        <v>11147801.881209999</v>
      </c>
      <c r="G22" s="786">
        <v>4395861.5106100002</v>
      </c>
      <c r="H22" s="786">
        <v>32010.482739999999</v>
      </c>
      <c r="I22" s="786">
        <v>1210075.648</v>
      </c>
      <c r="J22" s="786">
        <v>9254542.8959899992</v>
      </c>
      <c r="K22" s="786">
        <v>4446963.7211699998</v>
      </c>
      <c r="L22" s="786">
        <v>9783353.3926000204</v>
      </c>
      <c r="M22" s="786">
        <v>47209.562149999998</v>
      </c>
      <c r="N22" s="786">
        <v>12621147.95119</v>
      </c>
      <c r="O22" s="786">
        <v>1533156.12524</v>
      </c>
      <c r="P22" s="1497">
        <v>509095.13202999998</v>
      </c>
      <c r="Q22" s="786">
        <v>5405048.4789199997</v>
      </c>
      <c r="R22" s="786">
        <v>0</v>
      </c>
      <c r="S22" s="786">
        <v>0</v>
      </c>
      <c r="T22" s="786">
        <v>184489.42384</v>
      </c>
      <c r="U22" s="786">
        <v>1211256.01079</v>
      </c>
      <c r="V22" s="786">
        <v>15962682.395980002</v>
      </c>
      <c r="W22" s="786">
        <v>3768869.3655100004</v>
      </c>
      <c r="X22" s="786">
        <v>562098.56536999997</v>
      </c>
      <c r="Y22" s="1150">
        <v>139209431.16407999</v>
      </c>
      <c r="Z22" s="786">
        <v>0</v>
      </c>
      <c r="AA22" s="1150">
        <v>139209431.16407999</v>
      </c>
    </row>
    <row r="23" spans="1:29" s="147" customFormat="1" ht="51" customHeight="1" x14ac:dyDescent="0.25">
      <c r="A23" s="145" t="s">
        <v>378</v>
      </c>
      <c r="B23" s="146" t="s">
        <v>360</v>
      </c>
      <c r="C23" s="786">
        <v>0</v>
      </c>
      <c r="D23" s="786">
        <v>0</v>
      </c>
      <c r="E23" s="786">
        <v>0</v>
      </c>
      <c r="F23" s="786">
        <v>0</v>
      </c>
      <c r="G23" s="786">
        <v>0</v>
      </c>
      <c r="H23" s="786">
        <v>0</v>
      </c>
      <c r="I23" s="786">
        <v>0</v>
      </c>
      <c r="J23" s="786">
        <v>0</v>
      </c>
      <c r="K23" s="786">
        <v>0</v>
      </c>
      <c r="L23" s="786">
        <v>0</v>
      </c>
      <c r="M23" s="786">
        <v>0</v>
      </c>
      <c r="N23" s="786">
        <v>1027.59555</v>
      </c>
      <c r="O23" s="786">
        <v>0</v>
      </c>
      <c r="P23" s="1497">
        <v>0</v>
      </c>
      <c r="Q23" s="786">
        <v>0</v>
      </c>
      <c r="R23" s="786">
        <v>0</v>
      </c>
      <c r="S23" s="786">
        <v>0</v>
      </c>
      <c r="T23" s="786">
        <v>0</v>
      </c>
      <c r="U23" s="786">
        <v>0</v>
      </c>
      <c r="V23" s="786">
        <v>0</v>
      </c>
      <c r="W23" s="786">
        <v>0</v>
      </c>
      <c r="X23" s="786">
        <v>0</v>
      </c>
      <c r="Y23" s="1150">
        <v>1027.59555</v>
      </c>
      <c r="Z23" s="786">
        <v>0</v>
      </c>
      <c r="AA23" s="1150">
        <v>1027.59555</v>
      </c>
    </row>
    <row r="24" spans="1:29" ht="51" customHeight="1" x14ac:dyDescent="0.7">
      <c r="A24" s="145" t="s">
        <v>379</v>
      </c>
      <c r="B24" s="146" t="s">
        <v>362</v>
      </c>
      <c r="C24" s="786">
        <v>147209.61744</v>
      </c>
      <c r="D24" s="786">
        <v>1928364.1548300001</v>
      </c>
      <c r="E24" s="786">
        <v>24608.874770000002</v>
      </c>
      <c r="F24" s="786">
        <v>974315.32758000004</v>
      </c>
      <c r="G24" s="786">
        <v>498133.80702200002</v>
      </c>
      <c r="H24" s="786">
        <v>0</v>
      </c>
      <c r="I24" s="786">
        <v>65048.307199999996</v>
      </c>
      <c r="J24" s="786">
        <v>1283548.2963800002</v>
      </c>
      <c r="K24" s="786">
        <v>1219314.7586000003</v>
      </c>
      <c r="L24" s="786">
        <v>218095.91019999998</v>
      </c>
      <c r="M24" s="786">
        <v>0</v>
      </c>
      <c r="N24" s="786">
        <v>2255621.4740300002</v>
      </c>
      <c r="O24" s="786">
        <v>99853.478819999989</v>
      </c>
      <c r="P24" s="1497">
        <v>19265.045770000001</v>
      </c>
      <c r="Q24" s="786">
        <v>181563.43287999998</v>
      </c>
      <c r="R24" s="786">
        <v>0</v>
      </c>
      <c r="S24" s="786">
        <v>0</v>
      </c>
      <c r="T24" s="786">
        <v>37383.42037</v>
      </c>
      <c r="U24" s="786">
        <v>154095.35457</v>
      </c>
      <c r="V24" s="786">
        <v>0</v>
      </c>
      <c r="W24" s="786">
        <v>559872.39970999991</v>
      </c>
      <c r="X24" s="786">
        <v>70569.980360000001</v>
      </c>
      <c r="Y24" s="1150">
        <v>9736863.640532</v>
      </c>
      <c r="Z24" s="786">
        <v>0</v>
      </c>
      <c r="AA24" s="1150">
        <v>9736863.640532</v>
      </c>
    </row>
    <row r="25" spans="1:29" ht="57" customHeight="1" x14ac:dyDescent="0.7">
      <c r="A25" s="154" t="s">
        <v>380</v>
      </c>
      <c r="B25" s="155" t="s">
        <v>364</v>
      </c>
      <c r="C25" s="1111">
        <v>1726480.05779</v>
      </c>
      <c r="D25" s="1111">
        <v>53268490.538329996</v>
      </c>
      <c r="E25" s="1111">
        <v>38615.377580000008</v>
      </c>
      <c r="F25" s="1111">
        <v>10173486.55363</v>
      </c>
      <c r="G25" s="1111">
        <v>3897727.703588</v>
      </c>
      <c r="H25" s="1111">
        <v>32010.482739999999</v>
      </c>
      <c r="I25" s="1111">
        <v>1145027.3408000001</v>
      </c>
      <c r="J25" s="1111">
        <v>7970994.599609999</v>
      </c>
      <c r="K25" s="1111">
        <v>3227648.9625699995</v>
      </c>
      <c r="L25" s="1111">
        <v>9565257.4824000206</v>
      </c>
      <c r="M25" s="1111">
        <v>47209.562149999998</v>
      </c>
      <c r="N25" s="1111">
        <v>10366554.07271</v>
      </c>
      <c r="O25" s="1111">
        <v>1433302.6464199999</v>
      </c>
      <c r="P25" s="1498">
        <v>489830.08625999995</v>
      </c>
      <c r="Q25" s="1111">
        <v>5223485.0460399995</v>
      </c>
      <c r="R25" s="1111">
        <v>0</v>
      </c>
      <c r="S25" s="1111">
        <v>0</v>
      </c>
      <c r="T25" s="1111">
        <v>147106.00347</v>
      </c>
      <c r="U25" s="1111">
        <v>1057160.65622</v>
      </c>
      <c r="V25" s="1111">
        <v>15962682.395980002</v>
      </c>
      <c r="W25" s="1111">
        <v>3208996.9658000004</v>
      </c>
      <c r="X25" s="1111">
        <v>491528.58500999998</v>
      </c>
      <c r="Y25" s="1151">
        <v>129473595.11909804</v>
      </c>
      <c r="Z25" s="1111">
        <v>0</v>
      </c>
      <c r="AA25" s="1151">
        <v>129473595.11909804</v>
      </c>
    </row>
    <row r="27" spans="1:29" x14ac:dyDescent="0.7"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99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</row>
    <row r="28" spans="1:29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99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30" spans="1:29" x14ac:dyDescent="0.7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99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9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99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</sheetData>
  <mergeCells count="6"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6" orientation="landscape" horizontalDpi="200" verticalDpi="200" r:id="rId1"/>
  <headerFooter alignWithMargins="0">
    <oddFooter>&amp;C&amp;16 33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0.79998168889431442"/>
  </sheetPr>
  <dimension ref="A1:AA45"/>
  <sheetViews>
    <sheetView view="pageBreakPreview" zoomScale="40" zoomScaleNormal="55" zoomScaleSheetLayoutView="40" workbookViewId="0">
      <pane xSplit="2" ySplit="5" topLeftCell="D6" activePane="bottomRight" state="frozen"/>
      <selection activeCell="K18" sqref="K18"/>
      <selection pane="topRight" activeCell="K18" sqref="K18"/>
      <selection pane="bottomLeft" activeCell="K18" sqref="K18"/>
      <selection pane="bottomRight" activeCell="A3" sqref="A3"/>
    </sheetView>
  </sheetViews>
  <sheetFormatPr defaultColWidth="9" defaultRowHeight="24.6" x14ac:dyDescent="0.7"/>
  <cols>
    <col min="1" max="1" width="36.3984375" style="12" customWidth="1"/>
    <col min="2" max="2" width="32.8984375" style="12" hidden="1" customWidth="1"/>
    <col min="3" max="3" width="12" style="143" bestFit="1" customWidth="1"/>
    <col min="4" max="4" width="14.8984375" style="12" bestFit="1" customWidth="1"/>
    <col min="5" max="5" width="12.19921875" style="12" bestFit="1" customWidth="1"/>
    <col min="6" max="6" width="13.19921875" style="12" bestFit="1" customWidth="1"/>
    <col min="7" max="7" width="13.3984375" style="12" bestFit="1" customWidth="1"/>
    <col min="8" max="8" width="14.5" style="12" customWidth="1"/>
    <col min="9" max="9" width="11.19921875" style="12" bestFit="1" customWidth="1"/>
    <col min="10" max="10" width="13.19921875" style="12" bestFit="1" customWidth="1"/>
    <col min="11" max="12" width="13" style="12" bestFit="1" customWidth="1"/>
    <col min="13" max="13" width="12" style="12" customWidth="1"/>
    <col min="14" max="14" width="14.69921875" style="12" bestFit="1" customWidth="1"/>
    <col min="15" max="15" width="14.19921875" style="12" customWidth="1"/>
    <col min="16" max="16" width="12" style="12" bestFit="1" customWidth="1"/>
    <col min="17" max="17" width="14.3984375" style="12" bestFit="1" customWidth="1"/>
    <col min="18" max="18" width="10.09765625" style="12" customWidth="1"/>
    <col min="19" max="19" width="13" style="12" hidden="1" customWidth="1"/>
    <col min="20" max="20" width="12" style="12" bestFit="1" customWidth="1"/>
    <col min="21" max="21" width="13" style="12" bestFit="1" customWidth="1"/>
    <col min="22" max="22" width="14.69921875" style="12" bestFit="1" customWidth="1"/>
    <col min="23" max="23" width="12.3984375" style="12" bestFit="1" customWidth="1"/>
    <col min="24" max="24" width="12" style="12" bestFit="1" customWidth="1"/>
    <col min="25" max="25" width="15.3984375" style="12" bestFit="1" customWidth="1"/>
    <col min="26" max="26" width="12.8984375" style="12" customWidth="1"/>
    <col min="27" max="27" width="15.3984375" style="12" bestFit="1" customWidth="1"/>
    <col min="28" max="16384" width="9" style="12"/>
  </cols>
  <sheetData>
    <row r="1" spans="1:27" s="22" customFormat="1" ht="33.6" x14ac:dyDescent="0.95">
      <c r="A1" s="1693" t="s">
        <v>923</v>
      </c>
      <c r="B1" s="1693"/>
      <c r="C1" s="1693"/>
      <c r="D1" s="1693"/>
      <c r="E1" s="1693"/>
      <c r="F1" s="1693"/>
    </row>
    <row r="2" spans="1:27" s="22" customFormat="1" ht="33.6" x14ac:dyDescent="0.95">
      <c r="A2" s="1693" t="s">
        <v>1002</v>
      </c>
      <c r="B2" s="1693"/>
      <c r="C2" s="1693"/>
      <c r="D2" s="1693"/>
      <c r="E2" s="1693"/>
      <c r="F2" s="1693"/>
    </row>
    <row r="3" spans="1:27" x14ac:dyDescent="0.7">
      <c r="A3" s="47"/>
      <c r="B3" s="47"/>
      <c r="C3" s="1099">
        <v>1000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71" t="s">
        <v>439</v>
      </c>
      <c r="Z3" s="1671"/>
      <c r="AA3" s="1671"/>
    </row>
    <row r="4" spans="1:27" x14ac:dyDescent="0.7">
      <c r="A4" s="1701" t="s">
        <v>0</v>
      </c>
      <c r="B4" s="1702"/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4" t="s">
        <v>250</v>
      </c>
      <c r="Z4" s="1697" t="s">
        <v>355</v>
      </c>
      <c r="AA4" s="1694" t="s">
        <v>381</v>
      </c>
    </row>
    <row r="5" spans="1:27" x14ac:dyDescent="0.7">
      <c r="A5" s="1703"/>
      <c r="B5" s="1704"/>
      <c r="C5" s="141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5"/>
      <c r="Z5" s="1698"/>
      <c r="AA5" s="1695"/>
    </row>
    <row r="6" spans="1:27" ht="51" customHeight="1" x14ac:dyDescent="0.7">
      <c r="A6" s="148" t="s">
        <v>352</v>
      </c>
      <c r="B6" s="149" t="s">
        <v>356</v>
      </c>
      <c r="C6" s="435"/>
      <c r="D6" s="1153"/>
      <c r="E6" s="1153"/>
      <c r="F6" s="1153"/>
      <c r="G6" s="1153"/>
      <c r="H6" s="1153"/>
      <c r="I6" s="1153"/>
      <c r="J6" s="1153"/>
      <c r="K6" s="1153"/>
      <c r="L6" s="1153"/>
      <c r="M6" s="1153"/>
      <c r="N6" s="1153"/>
      <c r="O6" s="1153"/>
      <c r="P6" s="1153"/>
      <c r="Q6" s="1153"/>
      <c r="R6" s="1153"/>
      <c r="S6" s="1153"/>
      <c r="T6" s="1153"/>
      <c r="U6" s="1153"/>
      <c r="V6" s="1153"/>
      <c r="W6" s="1153"/>
      <c r="X6" s="1153"/>
      <c r="Y6" s="1154"/>
      <c r="Z6" s="1153"/>
      <c r="AA6" s="1154"/>
    </row>
    <row r="7" spans="1:27" ht="51" customHeight="1" x14ac:dyDescent="0.7">
      <c r="A7" s="145" t="s">
        <v>357</v>
      </c>
      <c r="B7" s="146" t="s">
        <v>358</v>
      </c>
      <c r="C7" s="1155">
        <v>177110.13321</v>
      </c>
      <c r="D7" s="1155">
        <v>420827.52854999999</v>
      </c>
      <c r="E7" s="1155">
        <v>4503.8482699999995</v>
      </c>
      <c r="F7" s="1155">
        <v>154220.67028999998</v>
      </c>
      <c r="G7" s="1155">
        <v>56635.576219999995</v>
      </c>
      <c r="H7" s="1155">
        <v>0</v>
      </c>
      <c r="I7" s="1155">
        <v>4099.2888199999998</v>
      </c>
      <c r="J7" s="1155">
        <v>231421.04999</v>
      </c>
      <c r="K7" s="1155">
        <v>40649.279409999996</v>
      </c>
      <c r="L7" s="1155">
        <v>64917.2232800001</v>
      </c>
      <c r="M7" s="1155">
        <v>0</v>
      </c>
      <c r="N7" s="1155">
        <v>110554.80291</v>
      </c>
      <c r="O7" s="1155">
        <v>38521.742389999999</v>
      </c>
      <c r="P7" s="1155">
        <v>216.72411</v>
      </c>
      <c r="Q7" s="1155">
        <v>457183.93526</v>
      </c>
      <c r="R7" s="1155">
        <v>0</v>
      </c>
      <c r="S7" s="1155"/>
      <c r="T7" s="1155">
        <v>3756.4132200000004</v>
      </c>
      <c r="U7" s="1155">
        <v>13491.176289999999</v>
      </c>
      <c r="V7" s="1155">
        <v>217305.55553000001</v>
      </c>
      <c r="W7" s="1155">
        <v>30807.693749999999</v>
      </c>
      <c r="X7" s="1155">
        <v>12588.888949999999</v>
      </c>
      <c r="Y7" s="1156">
        <v>2038811.5304500004</v>
      </c>
      <c r="Z7" s="1155">
        <v>0</v>
      </c>
      <c r="AA7" s="1156">
        <v>2038811.5304500004</v>
      </c>
    </row>
    <row r="8" spans="1:27" s="147" customFormat="1" ht="51" customHeight="1" x14ac:dyDescent="0.25">
      <c r="A8" s="145" t="s">
        <v>359</v>
      </c>
      <c r="B8" s="146" t="s">
        <v>360</v>
      </c>
      <c r="C8" s="1155">
        <v>0</v>
      </c>
      <c r="D8" s="1155">
        <v>0</v>
      </c>
      <c r="E8" s="1155">
        <v>0</v>
      </c>
      <c r="F8" s="1155">
        <v>0</v>
      </c>
      <c r="G8" s="1155">
        <v>0</v>
      </c>
      <c r="H8" s="1155">
        <v>0</v>
      </c>
      <c r="I8" s="1155">
        <v>0</v>
      </c>
      <c r="J8" s="1155">
        <v>0</v>
      </c>
      <c r="K8" s="1155">
        <v>0</v>
      </c>
      <c r="L8" s="1155">
        <v>0</v>
      </c>
      <c r="M8" s="1155">
        <v>0</v>
      </c>
      <c r="N8" s="1155">
        <v>0</v>
      </c>
      <c r="O8" s="1155">
        <v>0</v>
      </c>
      <c r="P8" s="1155">
        <v>0</v>
      </c>
      <c r="Q8" s="1155">
        <v>0</v>
      </c>
      <c r="R8" s="1155">
        <v>0</v>
      </c>
      <c r="S8" s="1155"/>
      <c r="T8" s="1155">
        <v>0</v>
      </c>
      <c r="U8" s="1155">
        <v>0</v>
      </c>
      <c r="V8" s="1155">
        <v>0</v>
      </c>
      <c r="W8" s="1155">
        <v>0</v>
      </c>
      <c r="X8" s="1155">
        <v>0</v>
      </c>
      <c r="Y8" s="1156">
        <v>0</v>
      </c>
      <c r="Z8" s="1155">
        <v>0</v>
      </c>
      <c r="AA8" s="1156">
        <v>0</v>
      </c>
    </row>
    <row r="9" spans="1:27" s="147" customFormat="1" ht="51" customHeight="1" x14ac:dyDescent="0.25">
      <c r="A9" s="145" t="s">
        <v>361</v>
      </c>
      <c r="B9" s="146" t="s">
        <v>362</v>
      </c>
      <c r="C9" s="1155">
        <v>0</v>
      </c>
      <c r="D9" s="1155">
        <v>3328.9541099999997</v>
      </c>
      <c r="E9" s="1155">
        <v>1835.5272500000001</v>
      </c>
      <c r="F9" s="1155">
        <v>30.534109999999899</v>
      </c>
      <c r="G9" s="1155">
        <v>4869.67641</v>
      </c>
      <c r="H9" s="1155">
        <v>0</v>
      </c>
      <c r="I9" s="1155">
        <v>2024.5507299999999</v>
      </c>
      <c r="J9" s="1155">
        <v>60581.759789999996</v>
      </c>
      <c r="K9" s="1155">
        <v>7342.5361900000007</v>
      </c>
      <c r="L9" s="1155">
        <v>5755.9959200000003</v>
      </c>
      <c r="M9" s="1155">
        <v>0</v>
      </c>
      <c r="N9" s="1155">
        <v>21192.59232</v>
      </c>
      <c r="O9" s="1155">
        <v>4844.1888200000003</v>
      </c>
      <c r="P9" s="1155">
        <v>-1.9404300000000001</v>
      </c>
      <c r="Q9" s="1155">
        <v>13944.634800000002</v>
      </c>
      <c r="R9" s="1155">
        <v>0</v>
      </c>
      <c r="S9" s="1155"/>
      <c r="T9" s="1155">
        <v>821.99003000000005</v>
      </c>
      <c r="U9" s="1157">
        <v>616.38535999999999</v>
      </c>
      <c r="V9" s="1155">
        <v>0</v>
      </c>
      <c r="W9" s="1155">
        <v>-2458.1239700000001</v>
      </c>
      <c r="X9" s="1155">
        <v>0</v>
      </c>
      <c r="Y9" s="1156">
        <v>124729.26143999999</v>
      </c>
      <c r="Z9" s="1155">
        <v>0</v>
      </c>
      <c r="AA9" s="1156">
        <v>124729.26143999999</v>
      </c>
    </row>
    <row r="10" spans="1:27" s="147" customFormat="1" ht="51" customHeight="1" x14ac:dyDescent="0.25">
      <c r="A10" s="145" t="s">
        <v>363</v>
      </c>
      <c r="B10" s="146" t="s">
        <v>364</v>
      </c>
      <c r="C10" s="1158">
        <v>177110.13321</v>
      </c>
      <c r="D10" s="1158">
        <v>417498.57444</v>
      </c>
      <c r="E10" s="1158">
        <v>2668.3210199999999</v>
      </c>
      <c r="F10" s="1158">
        <v>154190.13618</v>
      </c>
      <c r="G10" s="1158">
        <v>51765.899809999995</v>
      </c>
      <c r="H10" s="1158">
        <v>0</v>
      </c>
      <c r="I10" s="1158">
        <v>2074.7380900000003</v>
      </c>
      <c r="J10" s="1158">
        <v>170839.29019999999</v>
      </c>
      <c r="K10" s="1158">
        <v>33306.743219999997</v>
      </c>
      <c r="L10" s="1158">
        <v>59161.227360000099</v>
      </c>
      <c r="M10" s="1158">
        <v>0</v>
      </c>
      <c r="N10" s="1158">
        <v>89362.210590000002</v>
      </c>
      <c r="O10" s="1158">
        <v>33677.553570000004</v>
      </c>
      <c r="P10" s="1158">
        <v>218.66454000000002</v>
      </c>
      <c r="Q10" s="1158">
        <v>443239.30046</v>
      </c>
      <c r="R10" s="1158">
        <v>0</v>
      </c>
      <c r="S10" s="1158"/>
      <c r="T10" s="1158">
        <v>2934.4231900000004</v>
      </c>
      <c r="U10" s="1158">
        <v>12874.790929999999</v>
      </c>
      <c r="V10" s="1158">
        <v>217305.55553000001</v>
      </c>
      <c r="W10" s="1158">
        <v>33265.817719999999</v>
      </c>
      <c r="X10" s="1158">
        <v>12588.888949999999</v>
      </c>
      <c r="Y10" s="1159">
        <v>1914082.2690099999</v>
      </c>
      <c r="Z10" s="1158">
        <v>0</v>
      </c>
      <c r="AA10" s="1159">
        <v>1914082.2690099999</v>
      </c>
    </row>
    <row r="11" spans="1:27" s="147" customFormat="1" ht="51" customHeight="1" x14ac:dyDescent="0.25">
      <c r="A11" s="153" t="s">
        <v>353</v>
      </c>
      <c r="B11" s="149" t="s">
        <v>365</v>
      </c>
      <c r="C11" s="1155"/>
      <c r="D11" s="1155"/>
      <c r="E11" s="1155"/>
      <c r="F11" s="1155"/>
      <c r="G11" s="1155"/>
      <c r="H11" s="1155"/>
      <c r="I11" s="1155"/>
      <c r="J11" s="1155"/>
      <c r="K11" s="1155"/>
      <c r="L11" s="1155"/>
      <c r="M11" s="1155"/>
      <c r="N11" s="1155"/>
      <c r="O11" s="1155"/>
      <c r="P11" s="1155"/>
      <c r="Q11" s="1155"/>
      <c r="R11" s="1155"/>
      <c r="S11" s="1155"/>
      <c r="T11" s="1155"/>
      <c r="U11" s="1155"/>
      <c r="V11" s="1155"/>
      <c r="W11" s="1155"/>
      <c r="X11" s="1155"/>
      <c r="Y11" s="1160"/>
      <c r="Z11" s="1155"/>
      <c r="AA11" s="1160"/>
    </row>
    <row r="12" spans="1:27" s="147" customFormat="1" ht="51" customHeight="1" x14ac:dyDescent="0.25">
      <c r="A12" s="145" t="s">
        <v>366</v>
      </c>
      <c r="B12" s="146" t="s">
        <v>358</v>
      </c>
      <c r="C12" s="1155">
        <v>219932.05586000002</v>
      </c>
      <c r="D12" s="1155">
        <v>2904831.7304600002</v>
      </c>
      <c r="E12" s="1155">
        <v>976.84681999999998</v>
      </c>
      <c r="F12" s="1155">
        <v>478611.68686000002</v>
      </c>
      <c r="G12" s="1155">
        <v>315465.33525999996</v>
      </c>
      <c r="H12" s="1155">
        <v>2751.2947000000004</v>
      </c>
      <c r="I12" s="1155">
        <v>20446.08927</v>
      </c>
      <c r="J12" s="1155">
        <v>437513.42755999998</v>
      </c>
      <c r="K12" s="1155">
        <v>108145.92172</v>
      </c>
      <c r="L12" s="1155">
        <v>271984.94737999898</v>
      </c>
      <c r="M12" s="1155">
        <v>3171.4443900000001</v>
      </c>
      <c r="N12" s="1155">
        <v>715981.84509000008</v>
      </c>
      <c r="O12" s="1155">
        <v>254885.70933000001</v>
      </c>
      <c r="P12" s="1155">
        <v>17322.951269999998</v>
      </c>
      <c r="Q12" s="1155">
        <v>1685034.14858</v>
      </c>
      <c r="R12" s="1155">
        <v>0</v>
      </c>
      <c r="S12" s="1155"/>
      <c r="T12" s="1155">
        <v>21070.767210000002</v>
      </c>
      <c r="U12" s="1155">
        <v>97938.861269999994</v>
      </c>
      <c r="V12" s="1155">
        <v>1934509.8323299999</v>
      </c>
      <c r="W12" s="1155">
        <v>191297.97855999999</v>
      </c>
      <c r="X12" s="1155">
        <v>35473.445909999995</v>
      </c>
      <c r="Y12" s="1156">
        <v>9717346.3198299985</v>
      </c>
      <c r="Z12" s="1155">
        <v>0</v>
      </c>
      <c r="AA12" s="1156">
        <v>9717346.3198299985</v>
      </c>
    </row>
    <row r="13" spans="1:27" s="147" customFormat="1" ht="51" customHeight="1" x14ac:dyDescent="0.25">
      <c r="A13" s="145" t="s">
        <v>367</v>
      </c>
      <c r="B13" s="146" t="s">
        <v>360</v>
      </c>
      <c r="C13" s="1155">
        <v>0</v>
      </c>
      <c r="D13" s="1155">
        <v>0</v>
      </c>
      <c r="E13" s="1155">
        <v>0</v>
      </c>
      <c r="F13" s="1155">
        <v>0</v>
      </c>
      <c r="G13" s="1155">
        <v>0</v>
      </c>
      <c r="H13" s="1155">
        <v>0</v>
      </c>
      <c r="I13" s="1155">
        <v>0</v>
      </c>
      <c r="J13" s="1155">
        <v>0</v>
      </c>
      <c r="K13" s="1155">
        <v>0</v>
      </c>
      <c r="L13" s="1155">
        <v>0</v>
      </c>
      <c r="M13" s="1155">
        <v>0</v>
      </c>
      <c r="N13" s="1155">
        <v>0</v>
      </c>
      <c r="O13" s="1155">
        <v>0</v>
      </c>
      <c r="P13" s="1155">
        <v>0</v>
      </c>
      <c r="Q13" s="1155">
        <v>0</v>
      </c>
      <c r="R13" s="1155">
        <v>0</v>
      </c>
      <c r="S13" s="1155"/>
      <c r="T13" s="1155">
        <v>0</v>
      </c>
      <c r="U13" s="1155">
        <v>0</v>
      </c>
      <c r="V13" s="1155">
        <v>0</v>
      </c>
      <c r="W13" s="1155">
        <v>0</v>
      </c>
      <c r="X13" s="1155">
        <v>0</v>
      </c>
      <c r="Y13" s="1156">
        <v>0</v>
      </c>
      <c r="Z13" s="1155">
        <v>0</v>
      </c>
      <c r="AA13" s="1156">
        <v>0</v>
      </c>
    </row>
    <row r="14" spans="1:27" s="147" customFormat="1" ht="51" customHeight="1" x14ac:dyDescent="0.25">
      <c r="A14" s="145" t="s">
        <v>368</v>
      </c>
      <c r="B14" s="146" t="s">
        <v>362</v>
      </c>
      <c r="C14" s="1155">
        <v>0</v>
      </c>
      <c r="D14" s="1155">
        <v>20445.332460000001</v>
      </c>
      <c r="E14" s="1155">
        <v>99.155059999999992</v>
      </c>
      <c r="F14" s="1155">
        <v>17340.74091</v>
      </c>
      <c r="G14" s="1155">
        <v>7614.9961199999998</v>
      </c>
      <c r="H14" s="1155">
        <v>0</v>
      </c>
      <c r="I14" s="1155">
        <v>7415.5756799999999</v>
      </c>
      <c r="J14" s="1155">
        <v>237590.18294</v>
      </c>
      <c r="K14" s="1155">
        <v>79264.281480000005</v>
      </c>
      <c r="L14" s="1155">
        <v>7789.0685599999997</v>
      </c>
      <c r="M14" s="1155">
        <v>0</v>
      </c>
      <c r="N14" s="1155">
        <v>122782.83423000001</v>
      </c>
      <c r="O14" s="1155">
        <v>10374.28341</v>
      </c>
      <c r="P14" s="1155">
        <v>-57.800820000000002</v>
      </c>
      <c r="Q14" s="1155">
        <v>48911.213819999997</v>
      </c>
      <c r="R14" s="1155">
        <v>0</v>
      </c>
      <c r="S14" s="1155"/>
      <c r="T14" s="1155">
        <v>9041.3730199999991</v>
      </c>
      <c r="U14" s="1155">
        <v>8611.0632899999982</v>
      </c>
      <c r="V14" s="1155">
        <v>0</v>
      </c>
      <c r="W14" s="1155">
        <v>29570.603760000002</v>
      </c>
      <c r="X14" s="1155">
        <v>0</v>
      </c>
      <c r="Y14" s="1156">
        <v>606792.90391999984</v>
      </c>
      <c r="Z14" s="1155">
        <v>0</v>
      </c>
      <c r="AA14" s="1156">
        <v>606792.90391999984</v>
      </c>
    </row>
    <row r="15" spans="1:27" s="147" customFormat="1" ht="51" customHeight="1" x14ac:dyDescent="0.25">
      <c r="A15" s="145" t="s">
        <v>369</v>
      </c>
      <c r="B15" s="146" t="s">
        <v>364</v>
      </c>
      <c r="C15" s="1158">
        <v>219932.05586000002</v>
      </c>
      <c r="D15" s="1158">
        <v>2884386.398</v>
      </c>
      <c r="E15" s="1158">
        <v>877.69176000000004</v>
      </c>
      <c r="F15" s="1158">
        <v>461270.94594999996</v>
      </c>
      <c r="G15" s="1158">
        <v>307850.33913999994</v>
      </c>
      <c r="H15" s="1158">
        <v>2751.2947000000004</v>
      </c>
      <c r="I15" s="1158">
        <v>13030.51359</v>
      </c>
      <c r="J15" s="1158">
        <v>199923.24461999998</v>
      </c>
      <c r="K15" s="1158">
        <v>28881.640239999993</v>
      </c>
      <c r="L15" s="1158">
        <v>264195.87881999899</v>
      </c>
      <c r="M15" s="1158">
        <v>3171.4443900000001</v>
      </c>
      <c r="N15" s="1158">
        <v>593199.01086000004</v>
      </c>
      <c r="O15" s="1158">
        <v>244511.42591999998</v>
      </c>
      <c r="P15" s="1158">
        <v>17380.752089999998</v>
      </c>
      <c r="Q15" s="1158">
        <v>1636122.9347600001</v>
      </c>
      <c r="R15" s="1158">
        <v>0</v>
      </c>
      <c r="S15" s="1158"/>
      <c r="T15" s="1158">
        <v>12029.394190000003</v>
      </c>
      <c r="U15" s="1158">
        <v>89327.797980000003</v>
      </c>
      <c r="V15" s="1158">
        <v>1934509.8323299999</v>
      </c>
      <c r="W15" s="1158">
        <v>161727.37480000002</v>
      </c>
      <c r="X15" s="1158">
        <v>35473.445909999995</v>
      </c>
      <c r="Y15" s="1159">
        <v>9110553.41591</v>
      </c>
      <c r="Z15" s="1158">
        <v>0</v>
      </c>
      <c r="AA15" s="1159">
        <v>9110553.41591</v>
      </c>
    </row>
    <row r="16" spans="1:27" s="147" customFormat="1" ht="51" customHeight="1" x14ac:dyDescent="0.25">
      <c r="A16" s="153" t="s">
        <v>354</v>
      </c>
      <c r="B16" s="149" t="s">
        <v>370</v>
      </c>
      <c r="C16" s="1155"/>
      <c r="D16" s="1155"/>
      <c r="E16" s="1155"/>
      <c r="F16" s="1155"/>
      <c r="G16" s="1155"/>
      <c r="H16" s="1155"/>
      <c r="I16" s="1155"/>
      <c r="J16" s="1155"/>
      <c r="K16" s="1155"/>
      <c r="L16" s="1155"/>
      <c r="M16" s="1155"/>
      <c r="N16" s="1155"/>
      <c r="O16" s="1155"/>
      <c r="P16" s="1155"/>
      <c r="Q16" s="1155"/>
      <c r="R16" s="1155"/>
      <c r="S16" s="1155"/>
      <c r="T16" s="1155"/>
      <c r="U16" s="1155"/>
      <c r="V16" s="1155"/>
      <c r="W16" s="1155"/>
      <c r="X16" s="1155"/>
      <c r="Y16" s="1160"/>
      <c r="Z16" s="1155"/>
      <c r="AA16" s="1160"/>
    </row>
    <row r="17" spans="1:27" s="147" customFormat="1" ht="51" customHeight="1" x14ac:dyDescent="0.25">
      <c r="A17" s="145" t="s">
        <v>371</v>
      </c>
      <c r="B17" s="146" t="s">
        <v>358</v>
      </c>
      <c r="C17" s="1155">
        <v>70529.555999999997</v>
      </c>
      <c r="D17" s="1155">
        <v>0</v>
      </c>
      <c r="E17" s="1155">
        <v>0</v>
      </c>
      <c r="F17" s="1155">
        <v>63654.595000000001</v>
      </c>
      <c r="G17" s="1155">
        <v>0</v>
      </c>
      <c r="H17" s="1155">
        <v>0</v>
      </c>
      <c r="I17" s="1155">
        <v>345377.23100000003</v>
      </c>
      <c r="J17" s="1155">
        <v>3038703.8780300003</v>
      </c>
      <c r="K17" s="1155">
        <v>1243994.798</v>
      </c>
      <c r="L17" s="1155">
        <v>398514.33447</v>
      </c>
      <c r="M17" s="1155">
        <v>0</v>
      </c>
      <c r="N17" s="1155">
        <v>635982.53898000007</v>
      </c>
      <c r="O17" s="1155">
        <v>80800.219569999987</v>
      </c>
      <c r="P17" s="1155">
        <v>0</v>
      </c>
      <c r="Q17" s="1155">
        <v>1348975.9934400001</v>
      </c>
      <c r="R17" s="1155">
        <v>0</v>
      </c>
      <c r="S17" s="1157"/>
      <c r="T17" s="1155">
        <v>122048.649</v>
      </c>
      <c r="U17" s="1155">
        <v>347588.43800000002</v>
      </c>
      <c r="V17" s="1155">
        <v>1737807.78</v>
      </c>
      <c r="W17" s="1155">
        <v>19970.173999999999</v>
      </c>
      <c r="X17" s="1155">
        <v>0</v>
      </c>
      <c r="Y17" s="1156">
        <v>9453948.185490001</v>
      </c>
      <c r="Z17" s="1155">
        <v>0</v>
      </c>
      <c r="AA17" s="1156">
        <v>9453948.185490001</v>
      </c>
    </row>
    <row r="18" spans="1:27" s="147" customFormat="1" ht="51" customHeight="1" x14ac:dyDescent="0.25">
      <c r="A18" s="145" t="s">
        <v>372</v>
      </c>
      <c r="B18" s="146" t="s">
        <v>360</v>
      </c>
      <c r="C18" s="1155">
        <v>0</v>
      </c>
      <c r="D18" s="1155">
        <v>0</v>
      </c>
      <c r="E18" s="1155">
        <v>0</v>
      </c>
      <c r="F18" s="1155">
        <v>0</v>
      </c>
      <c r="G18" s="1155">
        <v>0</v>
      </c>
      <c r="H18" s="1155">
        <v>0</v>
      </c>
      <c r="I18" s="1155">
        <v>0</v>
      </c>
      <c r="J18" s="1155">
        <v>0</v>
      </c>
      <c r="K18" s="1155">
        <v>0</v>
      </c>
      <c r="L18" s="1155">
        <v>0</v>
      </c>
      <c r="M18" s="1155">
        <v>0</v>
      </c>
      <c r="N18" s="1155">
        <v>0</v>
      </c>
      <c r="O18" s="1155">
        <v>0</v>
      </c>
      <c r="P18" s="1155">
        <v>0</v>
      </c>
      <c r="Q18" s="1155">
        <v>0</v>
      </c>
      <c r="R18" s="1155">
        <v>0</v>
      </c>
      <c r="S18" s="1155"/>
      <c r="T18" s="1155">
        <v>0</v>
      </c>
      <c r="U18" s="1155">
        <v>0</v>
      </c>
      <c r="V18" s="1155">
        <v>0</v>
      </c>
      <c r="W18" s="1155">
        <v>0</v>
      </c>
      <c r="X18" s="1155">
        <v>0</v>
      </c>
      <c r="Y18" s="1156">
        <v>0</v>
      </c>
      <c r="Z18" s="1155">
        <v>0</v>
      </c>
      <c r="AA18" s="1156">
        <v>0</v>
      </c>
    </row>
    <row r="19" spans="1:27" s="147" customFormat="1" ht="51" customHeight="1" x14ac:dyDescent="0.25">
      <c r="A19" s="145" t="s">
        <v>373</v>
      </c>
      <c r="B19" s="146" t="s">
        <v>362</v>
      </c>
      <c r="C19" s="1155">
        <v>0</v>
      </c>
      <c r="D19" s="1155">
        <v>0</v>
      </c>
      <c r="E19" s="1155">
        <v>0</v>
      </c>
      <c r="F19" s="1155">
        <v>0</v>
      </c>
      <c r="G19" s="1155">
        <v>0</v>
      </c>
      <c r="H19" s="1155">
        <v>0</v>
      </c>
      <c r="I19" s="1155">
        <v>0</v>
      </c>
      <c r="J19" s="1155">
        <v>223.43462</v>
      </c>
      <c r="K19" s="1155">
        <v>78398.222129999995</v>
      </c>
      <c r="L19" s="1155">
        <v>608.11431000000005</v>
      </c>
      <c r="M19" s="1155">
        <v>0</v>
      </c>
      <c r="N19" s="1155">
        <v>0</v>
      </c>
      <c r="O19" s="1155">
        <v>0</v>
      </c>
      <c r="P19" s="1155">
        <v>0</v>
      </c>
      <c r="Q19" s="1155">
        <v>28101.022639999999</v>
      </c>
      <c r="R19" s="1155">
        <v>0</v>
      </c>
      <c r="S19" s="1155"/>
      <c r="T19" s="1155">
        <v>0</v>
      </c>
      <c r="U19" s="1155">
        <v>0</v>
      </c>
      <c r="V19" s="1155">
        <v>0</v>
      </c>
      <c r="W19" s="1155">
        <v>996.37400000000002</v>
      </c>
      <c r="X19" s="1155">
        <v>0</v>
      </c>
      <c r="Y19" s="1156">
        <v>108327.16769999999</v>
      </c>
      <c r="Z19" s="1155">
        <v>0</v>
      </c>
      <c r="AA19" s="1156">
        <v>108327.16769999999</v>
      </c>
    </row>
    <row r="20" spans="1:27" s="147" customFormat="1" ht="51" customHeight="1" x14ac:dyDescent="0.25">
      <c r="A20" s="145" t="s">
        <v>374</v>
      </c>
      <c r="B20" s="146" t="s">
        <v>364</v>
      </c>
      <c r="C20" s="1158">
        <v>70529.555999999997</v>
      </c>
      <c r="D20" s="1158">
        <v>0</v>
      </c>
      <c r="E20" s="1158">
        <v>0</v>
      </c>
      <c r="F20" s="1158">
        <v>63654.595000000001</v>
      </c>
      <c r="G20" s="1158">
        <v>0</v>
      </c>
      <c r="H20" s="1158">
        <v>0</v>
      </c>
      <c r="I20" s="1158">
        <v>345377.23100000003</v>
      </c>
      <c r="J20" s="1158">
        <v>3038480.4434100003</v>
      </c>
      <c r="K20" s="1158">
        <v>1165596.5758700001</v>
      </c>
      <c r="L20" s="1158">
        <v>397906.22016000003</v>
      </c>
      <c r="M20" s="1158">
        <v>0</v>
      </c>
      <c r="N20" s="1158">
        <v>635982.53898000007</v>
      </c>
      <c r="O20" s="1158">
        <v>80800.219569999987</v>
      </c>
      <c r="P20" s="1158">
        <v>0</v>
      </c>
      <c r="Q20" s="1158">
        <v>1320874.9708</v>
      </c>
      <c r="R20" s="1158">
        <v>0</v>
      </c>
      <c r="S20" s="1161"/>
      <c r="T20" s="1158">
        <v>122048.649</v>
      </c>
      <c r="U20" s="1158">
        <v>347588.43800000002</v>
      </c>
      <c r="V20" s="1158">
        <v>1737807.78</v>
      </c>
      <c r="W20" s="1161">
        <v>18973.8</v>
      </c>
      <c r="X20" s="1158">
        <v>0</v>
      </c>
      <c r="Y20" s="1159">
        <v>9345621.0177900009</v>
      </c>
      <c r="Z20" s="1158">
        <v>0</v>
      </c>
      <c r="AA20" s="1159">
        <v>9345621.0177900009</v>
      </c>
    </row>
    <row r="21" spans="1:27" s="147" customFormat="1" ht="51" customHeight="1" x14ac:dyDescent="0.25">
      <c r="A21" s="153" t="s">
        <v>375</v>
      </c>
      <c r="B21" s="149" t="s">
        <v>376</v>
      </c>
      <c r="C21" s="1155"/>
      <c r="D21" s="1155"/>
      <c r="E21" s="1155"/>
      <c r="F21" s="1155"/>
      <c r="G21" s="1155"/>
      <c r="H21" s="1155"/>
      <c r="I21" s="1155"/>
      <c r="J21" s="1155"/>
      <c r="K21" s="1155"/>
      <c r="L21" s="1155"/>
      <c r="M21" s="1155"/>
      <c r="N21" s="1155"/>
      <c r="P21" s="1155"/>
      <c r="Q21" s="1155"/>
      <c r="R21" s="1155"/>
      <c r="S21" s="1155"/>
      <c r="T21" s="1155"/>
      <c r="U21" s="1155"/>
      <c r="V21" s="1155"/>
      <c r="W21" s="1155"/>
      <c r="X21" s="1155"/>
      <c r="Y21" s="1160"/>
      <c r="Z21" s="1155"/>
      <c r="AA21" s="1160"/>
    </row>
    <row r="22" spans="1:27" s="147" customFormat="1" ht="51" customHeight="1" x14ac:dyDescent="0.25">
      <c r="A22" s="145" t="s">
        <v>377</v>
      </c>
      <c r="B22" s="146" t="s">
        <v>358</v>
      </c>
      <c r="C22" s="1155">
        <v>467571.74507</v>
      </c>
      <c r="D22" s="1155">
        <v>3325659.2590100002</v>
      </c>
      <c r="E22" s="1155">
        <v>5480.6950899999993</v>
      </c>
      <c r="F22" s="1155">
        <v>696486.95215000003</v>
      </c>
      <c r="G22" s="1155">
        <v>372100.91147999995</v>
      </c>
      <c r="H22" s="1155">
        <v>2751.2947000000004</v>
      </c>
      <c r="I22" s="1155">
        <v>369922.60909000004</v>
      </c>
      <c r="J22" s="1155">
        <v>3707638.3555800002</v>
      </c>
      <c r="K22" s="1155">
        <v>1392789.9991299999</v>
      </c>
      <c r="L22" s="1155">
        <v>735416.50512999902</v>
      </c>
      <c r="M22" s="1155">
        <v>3171.4443900000001</v>
      </c>
      <c r="N22" s="1155">
        <v>1462519.1869800002</v>
      </c>
      <c r="O22" s="1155">
        <v>374207.67128999997</v>
      </c>
      <c r="P22" s="1155">
        <v>17539.675379999997</v>
      </c>
      <c r="Q22" s="1155">
        <v>3491194.0772799999</v>
      </c>
      <c r="R22" s="1155">
        <v>0</v>
      </c>
      <c r="S22" s="1155">
        <v>0</v>
      </c>
      <c r="T22" s="1155">
        <v>146875.82943000001</v>
      </c>
      <c r="U22" s="1155">
        <v>459018.47556000005</v>
      </c>
      <c r="V22" s="1155">
        <v>3889623.1678600004</v>
      </c>
      <c r="W22" s="1155">
        <v>242075.84630999999</v>
      </c>
      <c r="X22" s="1155">
        <v>48062.334859999995</v>
      </c>
      <c r="Y22" s="1156">
        <v>21210106.035770003</v>
      </c>
      <c r="Z22" s="1155">
        <v>0</v>
      </c>
      <c r="AA22" s="1156">
        <v>21210106.035770003</v>
      </c>
    </row>
    <row r="23" spans="1:27" s="147" customFormat="1" ht="51" customHeight="1" x14ac:dyDescent="0.25">
      <c r="A23" s="145" t="s">
        <v>378</v>
      </c>
      <c r="B23" s="146" t="s">
        <v>360</v>
      </c>
      <c r="C23" s="1155">
        <v>0</v>
      </c>
      <c r="D23" s="1155">
        <v>0</v>
      </c>
      <c r="E23" s="1155">
        <v>0</v>
      </c>
      <c r="F23" s="1155">
        <v>0</v>
      </c>
      <c r="G23" s="1155">
        <v>0</v>
      </c>
      <c r="H23" s="1155">
        <v>0</v>
      </c>
      <c r="I23" s="1155">
        <v>0</v>
      </c>
      <c r="J23" s="1155">
        <v>0</v>
      </c>
      <c r="K23" s="1155">
        <v>0</v>
      </c>
      <c r="L23" s="1155">
        <v>0</v>
      </c>
      <c r="M23" s="1155">
        <v>0</v>
      </c>
      <c r="N23" s="1155">
        <v>0</v>
      </c>
      <c r="O23" s="1155">
        <v>0</v>
      </c>
      <c r="P23" s="1155">
        <v>0</v>
      </c>
      <c r="Q23" s="1155">
        <v>0</v>
      </c>
      <c r="R23" s="1155">
        <v>0</v>
      </c>
      <c r="S23" s="1155">
        <v>0</v>
      </c>
      <c r="T23" s="1155">
        <v>0</v>
      </c>
      <c r="U23" s="1155">
        <v>0</v>
      </c>
      <c r="V23" s="1155">
        <v>0</v>
      </c>
      <c r="W23" s="1155">
        <v>0</v>
      </c>
      <c r="X23" s="1155">
        <v>0</v>
      </c>
      <c r="Y23" s="1156">
        <v>0</v>
      </c>
      <c r="Z23" s="1155">
        <v>0</v>
      </c>
      <c r="AA23" s="1156">
        <v>0</v>
      </c>
    </row>
    <row r="24" spans="1:27" ht="51" customHeight="1" x14ac:dyDescent="0.7">
      <c r="A24" s="145" t="s">
        <v>379</v>
      </c>
      <c r="B24" s="146" t="s">
        <v>362</v>
      </c>
      <c r="C24" s="1155">
        <v>0</v>
      </c>
      <c r="D24" s="1155">
        <v>23774.28657</v>
      </c>
      <c r="E24" s="1155">
        <v>1934.6823100000001</v>
      </c>
      <c r="F24" s="1155">
        <v>17371.275020000001</v>
      </c>
      <c r="G24" s="1155">
        <v>12484.67253</v>
      </c>
      <c r="H24" s="1155">
        <v>0</v>
      </c>
      <c r="I24" s="1155">
        <v>9440.1264100000008</v>
      </c>
      <c r="J24" s="1155">
        <v>298395.37735000002</v>
      </c>
      <c r="K24" s="1155">
        <v>165005.0398</v>
      </c>
      <c r="L24" s="1155">
        <v>14153.178790000002</v>
      </c>
      <c r="M24" s="1155">
        <v>0</v>
      </c>
      <c r="N24" s="1155">
        <v>143975.42655</v>
      </c>
      <c r="O24" s="1155">
        <v>15218.472229999999</v>
      </c>
      <c r="P24" s="1155">
        <v>-59.741250000000001</v>
      </c>
      <c r="Q24" s="1155">
        <v>90956.87126</v>
      </c>
      <c r="R24" s="1155">
        <v>0</v>
      </c>
      <c r="S24" s="1155">
        <v>0</v>
      </c>
      <c r="T24" s="1155">
        <v>9863.3630499999999</v>
      </c>
      <c r="U24" s="1155">
        <v>9227.4486499999985</v>
      </c>
      <c r="V24" s="1155">
        <v>0</v>
      </c>
      <c r="W24" s="1155">
        <v>28108.853790000001</v>
      </c>
      <c r="X24" s="1155">
        <v>0</v>
      </c>
      <c r="Y24" s="1156">
        <v>839849.33306000009</v>
      </c>
      <c r="Z24" s="1155">
        <v>0</v>
      </c>
      <c r="AA24" s="1156">
        <v>839849.33306000009</v>
      </c>
    </row>
    <row r="25" spans="1:27" ht="51" customHeight="1" x14ac:dyDescent="0.7">
      <c r="A25" s="154" t="s">
        <v>380</v>
      </c>
      <c r="B25" s="155" t="s">
        <v>364</v>
      </c>
      <c r="C25" s="1158">
        <v>467571.74507</v>
      </c>
      <c r="D25" s="1158">
        <v>3301884.9724400002</v>
      </c>
      <c r="E25" s="1158">
        <v>3546.0127799999991</v>
      </c>
      <c r="F25" s="1158">
        <v>679115.67712999997</v>
      </c>
      <c r="G25" s="1158">
        <v>359616.23894999997</v>
      </c>
      <c r="H25" s="1158">
        <v>2751.2947000000004</v>
      </c>
      <c r="I25" s="1162">
        <v>360482.48268000002</v>
      </c>
      <c r="J25" s="1158">
        <v>3409242.97823</v>
      </c>
      <c r="K25" s="1158">
        <v>1227784.95933</v>
      </c>
      <c r="L25" s="1158">
        <v>721263.32633999898</v>
      </c>
      <c r="M25" s="1158">
        <v>3171.4443900000001</v>
      </c>
      <c r="N25" s="1158">
        <v>1318543.7604300003</v>
      </c>
      <c r="O25" s="1158">
        <v>358989.19905999996</v>
      </c>
      <c r="P25" s="1158">
        <v>17599.416629999996</v>
      </c>
      <c r="Q25" s="1158">
        <v>3400237.2060199999</v>
      </c>
      <c r="R25" s="1158">
        <v>0</v>
      </c>
      <c r="S25" s="1158">
        <v>0</v>
      </c>
      <c r="T25" s="1158">
        <v>137012.46638</v>
      </c>
      <c r="U25" s="1158">
        <v>449791.02691000007</v>
      </c>
      <c r="V25" s="1158">
        <v>3889623.1678600004</v>
      </c>
      <c r="W25" s="1158">
        <v>213966.99252</v>
      </c>
      <c r="X25" s="1158">
        <v>48062.334859999995</v>
      </c>
      <c r="Y25" s="1159">
        <v>20370256.702710003</v>
      </c>
      <c r="Z25" s="1158">
        <v>0</v>
      </c>
      <c r="AA25" s="1159">
        <v>20370256.702710003</v>
      </c>
    </row>
    <row r="27" spans="1:27" x14ac:dyDescent="0.7"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4:27" x14ac:dyDescent="0.7"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4:27" x14ac:dyDescent="0.7"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4:27" x14ac:dyDescent="0.7"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4:27" x14ac:dyDescent="0.7"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4:27" x14ac:dyDescent="0.7"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4:27" x14ac:dyDescent="0.7"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4:27" x14ac:dyDescent="0.7"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4:27" x14ac:dyDescent="0.7"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4:27" x14ac:dyDescent="0.7"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4:27" x14ac:dyDescent="0.7"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4:27" x14ac:dyDescent="0.7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4:27" x14ac:dyDescent="0.7"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4:27" x14ac:dyDescent="0.7"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5" orientation="landscape" horizontalDpi="200" verticalDpi="200" r:id="rId1"/>
  <headerFooter>
    <oddFooter>&amp;C&amp;16 34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6" tint="0.79998168889431442"/>
  </sheetPr>
  <dimension ref="A1:AA45"/>
  <sheetViews>
    <sheetView view="pageBreakPreview" zoomScale="40" zoomScaleNormal="70" zoomScaleSheetLayoutView="40" workbookViewId="0">
      <pane xSplit="2" ySplit="5" topLeftCell="F6" activePane="bottomRight" state="frozen"/>
      <selection activeCell="K18" sqref="K18"/>
      <selection pane="topRight" activeCell="K18" sqref="K18"/>
      <selection pane="bottomLeft" activeCell="K18" sqref="K18"/>
      <selection pane="bottomRight" activeCell="A3" sqref="A3"/>
    </sheetView>
  </sheetViews>
  <sheetFormatPr defaultColWidth="9" defaultRowHeight="24.6" x14ac:dyDescent="0.7"/>
  <cols>
    <col min="1" max="1" width="47.59765625" style="12" customWidth="1"/>
    <col min="2" max="2" width="32.8984375" style="12" hidden="1" customWidth="1"/>
    <col min="3" max="3" width="12.8984375" style="143" bestFit="1" customWidth="1"/>
    <col min="4" max="4" width="16.3984375" style="12" bestFit="1" customWidth="1"/>
    <col min="5" max="5" width="11.69921875" style="12" bestFit="1" customWidth="1"/>
    <col min="6" max="6" width="14.8984375" style="12" bestFit="1" customWidth="1"/>
    <col min="7" max="7" width="15.3984375" style="12" bestFit="1" customWidth="1"/>
    <col min="8" max="8" width="14" style="12" customWidth="1"/>
    <col min="9" max="9" width="15.59765625" style="12" customWidth="1"/>
    <col min="10" max="10" width="14.3984375" style="12" customWidth="1"/>
    <col min="11" max="11" width="14.3984375" style="12" bestFit="1" customWidth="1"/>
    <col min="12" max="12" width="14.8984375" style="12" bestFit="1" customWidth="1"/>
    <col min="13" max="13" width="12" style="12" bestFit="1" customWidth="1"/>
    <col min="14" max="14" width="14.8984375" style="12" bestFit="1" customWidth="1"/>
    <col min="15" max="15" width="14.19921875" style="12" customWidth="1"/>
    <col min="16" max="16" width="13.19921875" style="12" bestFit="1" customWidth="1"/>
    <col min="17" max="17" width="13.3984375" style="12" bestFit="1" customWidth="1"/>
    <col min="18" max="18" width="10.8984375" style="12" bestFit="1" customWidth="1"/>
    <col min="19" max="19" width="13.19921875" style="12" hidden="1" customWidth="1"/>
    <col min="20" max="20" width="13.09765625" style="12" customWidth="1"/>
    <col min="21" max="21" width="13" style="12" bestFit="1" customWidth="1"/>
    <col min="22" max="22" width="15.3984375" style="12" bestFit="1" customWidth="1"/>
    <col min="23" max="23" width="14.8984375" style="12" bestFit="1" customWidth="1"/>
    <col min="24" max="24" width="13" style="12" bestFit="1" customWidth="1"/>
    <col min="25" max="25" width="15.69921875" style="12" bestFit="1" customWidth="1"/>
    <col min="26" max="26" width="13.69921875" style="12" customWidth="1"/>
    <col min="27" max="27" width="15.69921875" style="12" bestFit="1" customWidth="1"/>
    <col min="28" max="16384" width="9" style="12"/>
  </cols>
  <sheetData>
    <row r="1" spans="1:27" s="22" customFormat="1" ht="33.6" x14ac:dyDescent="0.95">
      <c r="A1" s="1693" t="s">
        <v>924</v>
      </c>
      <c r="B1" s="1693"/>
      <c r="C1" s="1693"/>
      <c r="D1" s="1693"/>
      <c r="E1" s="1693"/>
      <c r="F1" s="1693"/>
    </row>
    <row r="2" spans="1:27" s="22" customFormat="1" ht="33.6" x14ac:dyDescent="0.95">
      <c r="A2" s="1693" t="s">
        <v>1003</v>
      </c>
      <c r="B2" s="1693"/>
      <c r="C2" s="1693"/>
      <c r="D2" s="1693"/>
      <c r="E2" s="1693"/>
      <c r="F2" s="1693"/>
    </row>
    <row r="3" spans="1:27" x14ac:dyDescent="0.7">
      <c r="A3" s="47"/>
      <c r="B3" s="47"/>
      <c r="C3" s="1163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71" t="s">
        <v>439</v>
      </c>
      <c r="Z3" s="1671"/>
      <c r="AA3" s="1671"/>
    </row>
    <row r="4" spans="1:27" x14ac:dyDescent="0.7">
      <c r="A4" s="1701" t="s">
        <v>0</v>
      </c>
      <c r="B4" s="1702"/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4" t="s">
        <v>250</v>
      </c>
      <c r="Z4" s="1697" t="s">
        <v>355</v>
      </c>
      <c r="AA4" s="1694" t="s">
        <v>381</v>
      </c>
    </row>
    <row r="5" spans="1:27" x14ac:dyDescent="0.7">
      <c r="A5" s="1703"/>
      <c r="B5" s="1704"/>
      <c r="C5" s="141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5"/>
      <c r="Z5" s="1698"/>
      <c r="AA5" s="1695"/>
    </row>
    <row r="6" spans="1:27" ht="51" customHeight="1" x14ac:dyDescent="0.7">
      <c r="A6" s="1133" t="s">
        <v>546</v>
      </c>
      <c r="B6" s="437" t="s">
        <v>356</v>
      </c>
      <c r="C6" s="142"/>
      <c r="D6" s="1164"/>
      <c r="E6" s="1164"/>
      <c r="F6" s="1164"/>
      <c r="G6" s="1164"/>
      <c r="H6" s="1164"/>
      <c r="I6" s="1164"/>
      <c r="J6" s="1164"/>
      <c r="K6" s="1164"/>
      <c r="L6" s="1164"/>
      <c r="M6" s="1164"/>
      <c r="N6" s="1153"/>
      <c r="O6" s="1164"/>
      <c r="P6" s="1164"/>
      <c r="Q6" s="1164"/>
      <c r="R6" s="1164"/>
      <c r="S6" s="1164"/>
      <c r="T6" s="1164"/>
      <c r="U6" s="1164"/>
      <c r="V6" s="1164"/>
      <c r="W6" s="1164"/>
      <c r="X6" s="1164"/>
      <c r="Y6" s="1165"/>
      <c r="Z6" s="1164"/>
      <c r="AA6" s="1165"/>
    </row>
    <row r="7" spans="1:27" ht="59.25" customHeight="1" x14ac:dyDescent="0.7">
      <c r="A7" s="1136" t="s">
        <v>357</v>
      </c>
      <c r="B7" s="1137" t="s">
        <v>358</v>
      </c>
      <c r="C7" s="1166">
        <v>430973.99400000001</v>
      </c>
      <c r="D7" s="1166">
        <v>10394166.30782</v>
      </c>
      <c r="E7" s="1166">
        <v>46437.991130000002</v>
      </c>
      <c r="F7" s="1166">
        <v>2005989.01878</v>
      </c>
      <c r="G7" s="1166">
        <v>726335.72074999998</v>
      </c>
      <c r="H7" s="1166">
        <v>0</v>
      </c>
      <c r="I7" s="1166">
        <v>47091.406889999998</v>
      </c>
      <c r="J7" s="1166">
        <v>1244200.7921600002</v>
      </c>
      <c r="K7" s="1166">
        <v>331861.59583000001</v>
      </c>
      <c r="L7" s="1166">
        <v>992178.60362000205</v>
      </c>
      <c r="M7" s="1166">
        <v>22391.050239999997</v>
      </c>
      <c r="N7" s="1155">
        <v>1801906.37212</v>
      </c>
      <c r="O7" s="1166">
        <v>229536.09449000002</v>
      </c>
      <c r="P7" s="1166">
        <v>11746.638929999999</v>
      </c>
      <c r="Q7" s="1166">
        <v>513717.67768000002</v>
      </c>
      <c r="R7" s="1166">
        <v>0</v>
      </c>
      <c r="S7" s="1166"/>
      <c r="T7" s="1166">
        <v>24749.50504</v>
      </c>
      <c r="U7" s="1166">
        <v>209537.71997000001</v>
      </c>
      <c r="V7" s="1166">
        <v>1754719.3007499999</v>
      </c>
      <c r="W7" s="1166">
        <v>556833.14819000009</v>
      </c>
      <c r="X7" s="1166">
        <v>118618.74148</v>
      </c>
      <c r="Y7" s="1167">
        <v>21462991.679870002</v>
      </c>
      <c r="Z7" s="1155">
        <v>0</v>
      </c>
      <c r="AA7" s="1167">
        <v>21462991.679870002</v>
      </c>
    </row>
    <row r="8" spans="1:27" s="1140" customFormat="1" ht="59.25" customHeight="1" x14ac:dyDescent="0.25">
      <c r="A8" s="1136" t="s">
        <v>359</v>
      </c>
      <c r="B8" s="1137" t="s">
        <v>360</v>
      </c>
      <c r="C8" s="1166">
        <v>0</v>
      </c>
      <c r="D8" s="1166">
        <v>0</v>
      </c>
      <c r="E8" s="1166">
        <v>0</v>
      </c>
      <c r="F8" s="1166">
        <v>0</v>
      </c>
      <c r="G8" s="1166">
        <v>0</v>
      </c>
      <c r="H8" s="1166">
        <v>0</v>
      </c>
      <c r="I8" s="1166">
        <v>0</v>
      </c>
      <c r="J8" s="1166">
        <v>0</v>
      </c>
      <c r="K8" s="1166">
        <v>0</v>
      </c>
      <c r="L8" s="1166">
        <v>0</v>
      </c>
      <c r="M8" s="1166">
        <v>0</v>
      </c>
      <c r="N8" s="1155">
        <v>327.83265</v>
      </c>
      <c r="O8" s="1166">
        <v>0</v>
      </c>
      <c r="P8" s="1166">
        <v>0</v>
      </c>
      <c r="Q8" s="1166">
        <v>0</v>
      </c>
      <c r="R8" s="1166">
        <v>0</v>
      </c>
      <c r="S8" s="1166"/>
      <c r="T8" s="1166">
        <v>0</v>
      </c>
      <c r="U8" s="1166">
        <v>0</v>
      </c>
      <c r="V8" s="1166">
        <v>0</v>
      </c>
      <c r="W8" s="1166">
        <v>0</v>
      </c>
      <c r="X8" s="1166">
        <v>0</v>
      </c>
      <c r="Y8" s="1167">
        <v>327.83265</v>
      </c>
      <c r="Z8" s="1155">
        <v>0</v>
      </c>
      <c r="AA8" s="1167">
        <v>327.83265</v>
      </c>
    </row>
    <row r="9" spans="1:27" s="1140" customFormat="1" ht="59.25" customHeight="1" x14ac:dyDescent="0.25">
      <c r="A9" s="1136" t="s">
        <v>361</v>
      </c>
      <c r="B9" s="1137" t="s">
        <v>362</v>
      </c>
      <c r="C9" s="1166">
        <v>0</v>
      </c>
      <c r="D9" s="1166">
        <v>505501.68183999998</v>
      </c>
      <c r="E9" s="1166">
        <v>20703.1302</v>
      </c>
      <c r="F9" s="1166">
        <v>133576.67973999999</v>
      </c>
      <c r="G9" s="1166">
        <v>117606.759462</v>
      </c>
      <c r="H9" s="1166">
        <v>0</v>
      </c>
      <c r="I9" s="1166">
        <v>0</v>
      </c>
      <c r="J9" s="1166">
        <v>481062.42029000004</v>
      </c>
      <c r="K9" s="1166">
        <v>75720.632519999999</v>
      </c>
      <c r="L9" s="1166">
        <v>64843.557689999994</v>
      </c>
      <c r="M9" s="1166">
        <v>0</v>
      </c>
      <c r="N9" s="1155">
        <v>400424.44004751701</v>
      </c>
      <c r="O9" s="1166">
        <v>16046.688169999999</v>
      </c>
      <c r="P9" s="1166">
        <v>5107.3570799999998</v>
      </c>
      <c r="Q9" s="1166">
        <v>12451.0738</v>
      </c>
      <c r="R9" s="1166">
        <v>0</v>
      </c>
      <c r="S9" s="1166"/>
      <c r="T9" s="1166">
        <v>16570.969219999999</v>
      </c>
      <c r="U9" s="1166">
        <v>63653.570399999997</v>
      </c>
      <c r="V9" s="1166">
        <v>0</v>
      </c>
      <c r="W9" s="1166">
        <v>106120.05098999999</v>
      </c>
      <c r="X9" s="1166">
        <v>66168.228650000005</v>
      </c>
      <c r="Y9" s="1167">
        <v>2085557.2400995167</v>
      </c>
      <c r="Z9" s="1155">
        <v>0</v>
      </c>
      <c r="AA9" s="1167">
        <v>2085557.2400995167</v>
      </c>
    </row>
    <row r="10" spans="1:27" s="147" customFormat="1" ht="51" customHeight="1" x14ac:dyDescent="0.25">
      <c r="A10" s="145" t="s">
        <v>363</v>
      </c>
      <c r="B10" s="146" t="s">
        <v>364</v>
      </c>
      <c r="C10" s="1158">
        <v>430973.99400000001</v>
      </c>
      <c r="D10" s="1158">
        <v>9888664.6259799991</v>
      </c>
      <c r="E10" s="1158">
        <v>25734.860929999999</v>
      </c>
      <c r="F10" s="1158">
        <v>1872412.33904</v>
      </c>
      <c r="G10" s="1158">
        <v>608728.96128799999</v>
      </c>
      <c r="H10" s="1158">
        <v>0</v>
      </c>
      <c r="I10" s="1158">
        <v>47091.406889999998</v>
      </c>
      <c r="J10" s="1158">
        <v>763138.37187000015</v>
      </c>
      <c r="K10" s="1158">
        <v>256140.96331000002</v>
      </c>
      <c r="L10" s="1158">
        <v>927335.045930002</v>
      </c>
      <c r="M10" s="1158">
        <v>22391.050239999997</v>
      </c>
      <c r="N10" s="1158">
        <v>1401809.76472248</v>
      </c>
      <c r="O10" s="1158">
        <v>213489.40631999998</v>
      </c>
      <c r="P10" s="1158">
        <v>6639.2818499999994</v>
      </c>
      <c r="Q10" s="1158">
        <v>501266.60388000001</v>
      </c>
      <c r="R10" s="1158">
        <v>0</v>
      </c>
      <c r="S10" s="1158"/>
      <c r="T10" s="1158">
        <v>8178.535820000001</v>
      </c>
      <c r="U10" s="1158">
        <v>145884.14956999998</v>
      </c>
      <c r="V10" s="1158">
        <v>1754719.3007499999</v>
      </c>
      <c r="W10" s="1158">
        <v>450713.09719999996</v>
      </c>
      <c r="X10" s="1158">
        <v>52450.51283</v>
      </c>
      <c r="Y10" s="1159">
        <v>19377762.272420477</v>
      </c>
      <c r="Z10" s="1158">
        <v>0</v>
      </c>
      <c r="AA10" s="1159">
        <v>19377762.272420477</v>
      </c>
    </row>
    <row r="11" spans="1:27" s="1140" customFormat="1" ht="51" customHeight="1" x14ac:dyDescent="0.25">
      <c r="A11" s="1144" t="s">
        <v>547</v>
      </c>
      <c r="B11" s="437" t="s">
        <v>365</v>
      </c>
      <c r="C11" s="1166"/>
      <c r="D11" s="1166"/>
      <c r="E11" s="1166"/>
      <c r="F11" s="1166"/>
      <c r="G11" s="1166"/>
      <c r="H11" s="1166"/>
      <c r="I11" s="1166"/>
      <c r="J11" s="1166"/>
      <c r="K11" s="1166"/>
      <c r="L11" s="1166"/>
      <c r="M11" s="1166"/>
      <c r="N11" s="1155"/>
      <c r="O11" s="1166"/>
      <c r="P11" s="1166"/>
      <c r="Q11" s="1166"/>
      <c r="R11" s="1166"/>
      <c r="S11" s="1166"/>
      <c r="T11" s="1166"/>
      <c r="U11" s="1166"/>
      <c r="V11" s="1166"/>
      <c r="W11" s="1166"/>
      <c r="X11" s="1166"/>
      <c r="Y11" s="1168"/>
      <c r="Z11" s="1155"/>
      <c r="AA11" s="1168"/>
    </row>
    <row r="12" spans="1:27" s="1140" customFormat="1" ht="59.25" customHeight="1" x14ac:dyDescent="0.25">
      <c r="A12" s="1136" t="s">
        <v>366</v>
      </c>
      <c r="B12" s="1137" t="s">
        <v>358</v>
      </c>
      <c r="C12" s="1166">
        <v>789172.03099999996</v>
      </c>
      <c r="D12" s="1166">
        <v>41477029.126330003</v>
      </c>
      <c r="E12" s="1166">
        <v>9644.8285500000002</v>
      </c>
      <c r="F12" s="1166">
        <v>8267639.86919</v>
      </c>
      <c r="G12" s="1166">
        <v>2931468.61142</v>
      </c>
      <c r="H12" s="1166">
        <v>28371.91214</v>
      </c>
      <c r="I12" s="1166">
        <v>123550.69153</v>
      </c>
      <c r="J12" s="1166">
        <v>2739323.71612</v>
      </c>
      <c r="K12" s="1166">
        <v>1521749.3520599999</v>
      </c>
      <c r="L12" s="1166">
        <v>7046505.51706002</v>
      </c>
      <c r="M12" s="1166">
        <v>17998.225320000001</v>
      </c>
      <c r="N12" s="1155">
        <v>7050467.6501099998</v>
      </c>
      <c r="O12" s="1166">
        <v>929412.35946000007</v>
      </c>
      <c r="P12" s="1166">
        <v>413255.40377999999</v>
      </c>
      <c r="Q12" s="1166">
        <v>945695.41437999997</v>
      </c>
      <c r="R12" s="1166">
        <v>0</v>
      </c>
      <c r="S12" s="1166"/>
      <c r="T12" s="1166">
        <v>12580.18037</v>
      </c>
      <c r="U12" s="1166">
        <v>477661.51225999999</v>
      </c>
      <c r="V12" s="1166">
        <v>8239246.25514</v>
      </c>
      <c r="W12" s="1166">
        <v>2969960.3710100004</v>
      </c>
      <c r="X12" s="1166">
        <v>287394.56725999998</v>
      </c>
      <c r="Y12" s="1167">
        <v>86278127.594490021</v>
      </c>
      <c r="Z12" s="1155">
        <v>0</v>
      </c>
      <c r="AA12" s="1167">
        <v>86278127.594490021</v>
      </c>
    </row>
    <row r="13" spans="1:27" s="1140" customFormat="1" ht="59.25" customHeight="1" x14ac:dyDescent="0.25">
      <c r="A13" s="1136" t="s">
        <v>367</v>
      </c>
      <c r="B13" s="1137" t="s">
        <v>360</v>
      </c>
      <c r="C13" s="1166">
        <v>0</v>
      </c>
      <c r="D13" s="1166">
        <v>0</v>
      </c>
      <c r="E13" s="1166">
        <v>0</v>
      </c>
      <c r="F13" s="1166">
        <v>0</v>
      </c>
      <c r="G13" s="1166">
        <v>0</v>
      </c>
      <c r="H13" s="1166">
        <v>0</v>
      </c>
      <c r="I13" s="1166">
        <v>0</v>
      </c>
      <c r="J13" s="1166">
        <v>0</v>
      </c>
      <c r="K13" s="1166">
        <v>0</v>
      </c>
      <c r="L13" s="1166">
        <v>0</v>
      </c>
      <c r="M13" s="1166">
        <v>0</v>
      </c>
      <c r="N13" s="1155">
        <v>699.76290000000006</v>
      </c>
      <c r="O13" s="1166">
        <v>0</v>
      </c>
      <c r="P13" s="1166">
        <v>0</v>
      </c>
      <c r="Q13" s="1166">
        <v>0</v>
      </c>
      <c r="R13" s="1166">
        <v>0</v>
      </c>
      <c r="S13" s="1166"/>
      <c r="T13" s="1166">
        <v>0</v>
      </c>
      <c r="U13" s="1166">
        <v>0</v>
      </c>
      <c r="V13" s="1166">
        <v>0</v>
      </c>
      <c r="W13" s="1166">
        <v>0</v>
      </c>
      <c r="X13" s="1166">
        <v>0</v>
      </c>
      <c r="Y13" s="1167">
        <v>699.76290000000006</v>
      </c>
      <c r="Z13" s="1155">
        <v>0</v>
      </c>
      <c r="AA13" s="1167">
        <v>699.76290000000006</v>
      </c>
    </row>
    <row r="14" spans="1:27" s="1140" customFormat="1" ht="59.25" customHeight="1" x14ac:dyDescent="0.25">
      <c r="A14" s="1136" t="s">
        <v>368</v>
      </c>
      <c r="B14" s="1137" t="s">
        <v>362</v>
      </c>
      <c r="C14" s="1166">
        <v>0</v>
      </c>
      <c r="D14" s="1166">
        <v>1399088.1864200002</v>
      </c>
      <c r="E14" s="1166">
        <v>1456.07753</v>
      </c>
      <c r="F14" s="1166">
        <v>822414.30659000005</v>
      </c>
      <c r="G14" s="1166">
        <v>366514.65483999997</v>
      </c>
      <c r="H14" s="1166">
        <v>0</v>
      </c>
      <c r="I14" s="1166">
        <v>5616.2792499999996</v>
      </c>
      <c r="J14" s="1166">
        <v>398844.31829000002</v>
      </c>
      <c r="K14" s="1166">
        <v>960837.62534000003</v>
      </c>
      <c r="L14" s="1166">
        <v>133858.65098999999</v>
      </c>
      <c r="M14" s="1166">
        <v>0</v>
      </c>
      <c r="N14" s="1155">
        <v>1497645.4213224801</v>
      </c>
      <c r="O14" s="1166">
        <v>68588.318419999996</v>
      </c>
      <c r="P14" s="1166">
        <v>14218.09736</v>
      </c>
      <c r="Q14" s="1166">
        <v>62870.183250000002</v>
      </c>
      <c r="R14" s="1166">
        <v>0</v>
      </c>
      <c r="S14" s="1166"/>
      <c r="T14" s="1166">
        <v>10949.088099999999</v>
      </c>
      <c r="U14" s="1166">
        <v>67726.035629999998</v>
      </c>
      <c r="V14" s="1166">
        <v>0</v>
      </c>
      <c r="W14" s="1166">
        <v>425643.49492999999</v>
      </c>
      <c r="X14" s="1166">
        <v>0</v>
      </c>
      <c r="Y14" s="1167">
        <v>6236270.7382624801</v>
      </c>
      <c r="Z14" s="1155">
        <v>0</v>
      </c>
      <c r="AA14" s="1167">
        <v>6236270.7382624801</v>
      </c>
    </row>
    <row r="15" spans="1:27" s="147" customFormat="1" ht="51" customHeight="1" x14ac:dyDescent="0.25">
      <c r="A15" s="145" t="s">
        <v>369</v>
      </c>
      <c r="B15" s="146" t="s">
        <v>364</v>
      </c>
      <c r="C15" s="1158">
        <v>789172.03099999996</v>
      </c>
      <c r="D15" s="1158">
        <v>40077940.939910002</v>
      </c>
      <c r="E15" s="1158">
        <v>8188.7510199999997</v>
      </c>
      <c r="F15" s="1158">
        <v>7445225.5626000008</v>
      </c>
      <c r="G15" s="1158">
        <v>2564953.95658</v>
      </c>
      <c r="H15" s="1158">
        <v>28371.91214</v>
      </c>
      <c r="I15" s="1158">
        <v>117934.41228</v>
      </c>
      <c r="J15" s="1158">
        <v>2340479.3978300001</v>
      </c>
      <c r="K15" s="1158">
        <v>560911.72671999992</v>
      </c>
      <c r="L15" s="1158">
        <v>6912646.86607002</v>
      </c>
      <c r="M15" s="1158">
        <v>17998.225320000001</v>
      </c>
      <c r="N15" s="1158">
        <v>5553521.9916875204</v>
      </c>
      <c r="O15" s="1158">
        <v>860824.04103999992</v>
      </c>
      <c r="P15" s="1158">
        <v>399037.30642000004</v>
      </c>
      <c r="Q15" s="1158">
        <v>882825.23112999997</v>
      </c>
      <c r="R15" s="1158">
        <v>0</v>
      </c>
      <c r="S15" s="1158"/>
      <c r="T15" s="1158">
        <v>1631.092270000001</v>
      </c>
      <c r="U15" s="1158">
        <v>409935.47662999999</v>
      </c>
      <c r="V15" s="1158">
        <v>8239246.25514</v>
      </c>
      <c r="W15" s="1158">
        <v>2544316.8760799998</v>
      </c>
      <c r="X15" s="1158">
        <v>287394.56725999998</v>
      </c>
      <c r="Y15" s="1159">
        <v>80042556.619127557</v>
      </c>
      <c r="Z15" s="1158">
        <v>0</v>
      </c>
      <c r="AA15" s="1159">
        <v>80042556.619127557</v>
      </c>
    </row>
    <row r="16" spans="1:27" s="1140" customFormat="1" ht="51" customHeight="1" x14ac:dyDescent="0.25">
      <c r="A16" s="1144" t="s">
        <v>548</v>
      </c>
      <c r="B16" s="437" t="s">
        <v>370</v>
      </c>
      <c r="C16" s="1166"/>
      <c r="D16" s="1166"/>
      <c r="E16" s="1166"/>
      <c r="F16" s="1166"/>
      <c r="G16" s="1166"/>
      <c r="H16" s="1166"/>
      <c r="I16" s="1166"/>
      <c r="J16" s="1166"/>
      <c r="K16" s="1166"/>
      <c r="L16" s="1166"/>
      <c r="M16" s="1166"/>
      <c r="N16" s="1155"/>
      <c r="O16" s="1166"/>
      <c r="P16" s="1166"/>
      <c r="Q16" s="1166"/>
      <c r="R16" s="1166"/>
      <c r="S16" s="1166"/>
      <c r="T16" s="1166"/>
      <c r="U16" s="1166"/>
      <c r="V16" s="1166"/>
      <c r="W16" s="1166"/>
      <c r="X16" s="1166"/>
      <c r="Y16" s="1168"/>
      <c r="Z16" s="1155"/>
      <c r="AA16" s="1168"/>
    </row>
    <row r="17" spans="1:27" s="1140" customFormat="1" ht="59.25" customHeight="1" x14ac:dyDescent="0.25">
      <c r="A17" s="1136" t="s">
        <v>371</v>
      </c>
      <c r="B17" s="1137" t="s">
        <v>358</v>
      </c>
      <c r="C17" s="1166">
        <v>0</v>
      </c>
      <c r="D17" s="1166">
        <v>0</v>
      </c>
      <c r="E17" s="1166">
        <v>0</v>
      </c>
      <c r="F17" s="1166">
        <v>59415.447999999997</v>
      </c>
      <c r="G17" s="1166">
        <v>0</v>
      </c>
      <c r="H17" s="1166">
        <v>0</v>
      </c>
      <c r="I17" s="1166">
        <v>0</v>
      </c>
      <c r="J17" s="1166">
        <v>174.922</v>
      </c>
      <c r="K17" s="1166">
        <v>0</v>
      </c>
      <c r="L17" s="1166">
        <v>0</v>
      </c>
      <c r="M17" s="1166">
        <v>0</v>
      </c>
      <c r="N17" s="1155">
        <v>4174.6750000000002</v>
      </c>
      <c r="O17" s="1166">
        <v>0</v>
      </c>
      <c r="P17" s="1166">
        <v>0</v>
      </c>
      <c r="Q17" s="1166">
        <v>454441.30958</v>
      </c>
      <c r="R17" s="1166">
        <v>0</v>
      </c>
      <c r="S17" s="1166"/>
      <c r="T17" s="1166">
        <v>0</v>
      </c>
      <c r="U17" s="1166">
        <v>0</v>
      </c>
      <c r="V17" s="1166">
        <v>0</v>
      </c>
      <c r="W17" s="1166">
        <v>0</v>
      </c>
      <c r="X17" s="1166">
        <v>0</v>
      </c>
      <c r="Y17" s="1167">
        <v>518206.35457999998</v>
      </c>
      <c r="Z17" s="1155">
        <v>0</v>
      </c>
      <c r="AA17" s="1167">
        <v>518206.35457999998</v>
      </c>
    </row>
    <row r="18" spans="1:27" s="1140" customFormat="1" ht="59.25" customHeight="1" x14ac:dyDescent="0.25">
      <c r="A18" s="1136" t="s">
        <v>372</v>
      </c>
      <c r="B18" s="1137" t="s">
        <v>360</v>
      </c>
      <c r="C18" s="1166">
        <v>0</v>
      </c>
      <c r="D18" s="1166">
        <v>0</v>
      </c>
      <c r="E18" s="1166">
        <v>0</v>
      </c>
      <c r="F18" s="1166">
        <v>0</v>
      </c>
      <c r="G18" s="1166">
        <v>0</v>
      </c>
      <c r="H18" s="1166">
        <v>0</v>
      </c>
      <c r="I18" s="1166">
        <v>0</v>
      </c>
      <c r="J18" s="1166">
        <v>0</v>
      </c>
      <c r="K18" s="1166">
        <v>0</v>
      </c>
      <c r="L18" s="1166">
        <v>0</v>
      </c>
      <c r="M18" s="1166">
        <v>0</v>
      </c>
      <c r="N18" s="1155">
        <v>0</v>
      </c>
      <c r="O18" s="1166">
        <v>0</v>
      </c>
      <c r="P18" s="1166">
        <v>0</v>
      </c>
      <c r="Q18" s="1166">
        <v>0</v>
      </c>
      <c r="R18" s="1166">
        <v>0</v>
      </c>
      <c r="S18" s="1166"/>
      <c r="T18" s="1166">
        <v>0</v>
      </c>
      <c r="U18" s="1166">
        <v>0</v>
      </c>
      <c r="V18" s="1166">
        <v>0</v>
      </c>
      <c r="W18" s="1166">
        <v>0</v>
      </c>
      <c r="X18" s="1166">
        <v>0</v>
      </c>
      <c r="Y18" s="1167">
        <v>0</v>
      </c>
      <c r="Z18" s="1155">
        <v>0</v>
      </c>
      <c r="AA18" s="1167">
        <v>0</v>
      </c>
    </row>
    <row r="19" spans="1:27" s="1140" customFormat="1" ht="59.25" customHeight="1" x14ac:dyDescent="0.25">
      <c r="A19" s="1136" t="s">
        <v>373</v>
      </c>
      <c r="B19" s="1137" t="s">
        <v>362</v>
      </c>
      <c r="C19" s="1166">
        <v>0</v>
      </c>
      <c r="D19" s="1166">
        <v>0</v>
      </c>
      <c r="E19" s="1166">
        <v>0</v>
      </c>
      <c r="F19" s="1166">
        <v>0</v>
      </c>
      <c r="G19" s="1166">
        <v>0</v>
      </c>
      <c r="H19" s="1166">
        <v>0</v>
      </c>
      <c r="I19" s="1166">
        <v>0</v>
      </c>
      <c r="J19" s="1166">
        <v>21.13832</v>
      </c>
      <c r="K19" s="1166">
        <v>0</v>
      </c>
      <c r="L19" s="1166">
        <v>5233.8749800000005</v>
      </c>
      <c r="M19" s="1166">
        <v>0</v>
      </c>
      <c r="N19" s="1155">
        <v>0</v>
      </c>
      <c r="O19" s="1166">
        <v>0</v>
      </c>
      <c r="P19" s="1166">
        <v>0</v>
      </c>
      <c r="Q19" s="1166">
        <v>15285.30457</v>
      </c>
      <c r="R19" s="1166">
        <v>0</v>
      </c>
      <c r="S19" s="1166"/>
      <c r="T19" s="1166">
        <v>0</v>
      </c>
      <c r="U19" s="1166">
        <v>0</v>
      </c>
      <c r="V19" s="1166">
        <v>0</v>
      </c>
      <c r="W19" s="1166">
        <v>0</v>
      </c>
      <c r="X19" s="1166">
        <v>0</v>
      </c>
      <c r="Y19" s="1167">
        <v>20540.317869999999</v>
      </c>
      <c r="Z19" s="1155">
        <v>0</v>
      </c>
      <c r="AA19" s="1167">
        <v>20540.317869999999</v>
      </c>
    </row>
    <row r="20" spans="1:27" s="1140" customFormat="1" ht="51" customHeight="1" x14ac:dyDescent="0.25">
      <c r="A20" s="1136" t="s">
        <v>374</v>
      </c>
      <c r="B20" s="1137" t="s">
        <v>364</v>
      </c>
      <c r="C20" s="1169">
        <v>0</v>
      </c>
      <c r="D20" s="1169">
        <v>0</v>
      </c>
      <c r="E20" s="1169">
        <v>0</v>
      </c>
      <c r="F20" s="1169">
        <v>59415.447999999997</v>
      </c>
      <c r="G20" s="1169">
        <v>0</v>
      </c>
      <c r="H20" s="1169">
        <v>0</v>
      </c>
      <c r="I20" s="1169">
        <v>0</v>
      </c>
      <c r="J20" s="1169">
        <v>153.78368</v>
      </c>
      <c r="K20" s="1169">
        <v>0</v>
      </c>
      <c r="L20" s="1169">
        <v>-5233.8749800000005</v>
      </c>
      <c r="M20" s="1169">
        <v>0</v>
      </c>
      <c r="N20" s="1158">
        <v>4174.6750000000002</v>
      </c>
      <c r="O20" s="1169">
        <v>0</v>
      </c>
      <c r="P20" s="1169">
        <v>0</v>
      </c>
      <c r="Q20" s="1169">
        <v>439156.00500999996</v>
      </c>
      <c r="R20" s="1169">
        <v>0</v>
      </c>
      <c r="S20" s="1169"/>
      <c r="T20" s="1169">
        <v>0</v>
      </c>
      <c r="U20" s="1169">
        <v>0</v>
      </c>
      <c r="V20" s="1169">
        <v>0</v>
      </c>
      <c r="W20" s="1169">
        <v>0</v>
      </c>
      <c r="X20" s="1169">
        <v>0</v>
      </c>
      <c r="Y20" s="1170">
        <v>497666.03670999996</v>
      </c>
      <c r="Z20" s="1158">
        <v>0</v>
      </c>
      <c r="AA20" s="1170">
        <v>497666.03670999996</v>
      </c>
    </row>
    <row r="21" spans="1:27" s="1140" customFormat="1" ht="51" customHeight="1" x14ac:dyDescent="0.25">
      <c r="A21" s="1144" t="s">
        <v>375</v>
      </c>
      <c r="B21" s="437" t="s">
        <v>376</v>
      </c>
      <c r="C21" s="1166"/>
      <c r="D21" s="1166"/>
      <c r="E21" s="1166"/>
      <c r="F21" s="1166"/>
      <c r="G21" s="1166"/>
      <c r="H21" s="1166"/>
      <c r="I21" s="1166"/>
      <c r="J21" s="1166"/>
      <c r="K21" s="1166"/>
      <c r="L21" s="1166"/>
      <c r="M21" s="1166"/>
      <c r="N21" s="1155"/>
      <c r="O21" s="1166"/>
      <c r="P21" s="1166"/>
      <c r="Q21" s="1166"/>
      <c r="R21" s="1166"/>
      <c r="S21" s="1166"/>
      <c r="T21" s="1166"/>
      <c r="U21" s="1166"/>
      <c r="V21" s="1166"/>
      <c r="W21" s="1166"/>
      <c r="X21" s="1166"/>
      <c r="Y21" s="1168"/>
      <c r="Z21" s="1166"/>
      <c r="AA21" s="1168"/>
    </row>
    <row r="22" spans="1:27" s="1140" customFormat="1" ht="59.25" customHeight="1" x14ac:dyDescent="0.25">
      <c r="A22" s="1136" t="s">
        <v>377</v>
      </c>
      <c r="B22" s="1137" t="s">
        <v>358</v>
      </c>
      <c r="C22" s="1166">
        <v>1220146.0249999999</v>
      </c>
      <c r="D22" s="1166">
        <v>51871195.434150003</v>
      </c>
      <c r="E22" s="1166">
        <v>56082.819680000001</v>
      </c>
      <c r="F22" s="1166">
        <v>10333044.335970001</v>
      </c>
      <c r="G22" s="1166">
        <v>3657804.3321699998</v>
      </c>
      <c r="H22" s="1166">
        <v>28371.91214</v>
      </c>
      <c r="I22" s="1166">
        <v>170642.09841999999</v>
      </c>
      <c r="J22" s="1166">
        <v>3983699.43028</v>
      </c>
      <c r="K22" s="1166">
        <v>1853610.94789</v>
      </c>
      <c r="L22" s="1166">
        <v>8038684.1206800221</v>
      </c>
      <c r="M22" s="1166">
        <v>40389.275559999995</v>
      </c>
      <c r="N22" s="1166">
        <v>8856548.69723</v>
      </c>
      <c r="O22" s="1166">
        <v>1158948.45395</v>
      </c>
      <c r="P22" s="1166">
        <v>425002.04271000001</v>
      </c>
      <c r="Q22" s="1166">
        <v>1913854.4016399998</v>
      </c>
      <c r="R22" s="1166">
        <v>0</v>
      </c>
      <c r="S22" s="1166">
        <v>0</v>
      </c>
      <c r="T22" s="1166">
        <v>37329.685409999998</v>
      </c>
      <c r="U22" s="1166">
        <v>687199.23222999997</v>
      </c>
      <c r="V22" s="1166">
        <v>9993965.5558899995</v>
      </c>
      <c r="W22" s="1166">
        <v>3526793.5192000004</v>
      </c>
      <c r="X22" s="1166">
        <v>406013.30874000001</v>
      </c>
      <c r="Y22" s="1167">
        <v>108259325.62894</v>
      </c>
      <c r="Z22" s="1166">
        <v>0</v>
      </c>
      <c r="AA22" s="1167">
        <v>108259325.62894</v>
      </c>
    </row>
    <row r="23" spans="1:27" s="1140" customFormat="1" ht="59.25" customHeight="1" x14ac:dyDescent="0.25">
      <c r="A23" s="1136" t="s">
        <v>378</v>
      </c>
      <c r="B23" s="1137" t="s">
        <v>360</v>
      </c>
      <c r="C23" s="1166">
        <v>0</v>
      </c>
      <c r="D23" s="1166">
        <v>0</v>
      </c>
      <c r="E23" s="1166">
        <v>0</v>
      </c>
      <c r="F23" s="1166">
        <v>0</v>
      </c>
      <c r="G23" s="1166">
        <v>0</v>
      </c>
      <c r="H23" s="1166">
        <v>0</v>
      </c>
      <c r="I23" s="1166">
        <v>0</v>
      </c>
      <c r="J23" s="1166">
        <v>0</v>
      </c>
      <c r="K23" s="1166">
        <v>0</v>
      </c>
      <c r="L23" s="1166">
        <v>0</v>
      </c>
      <c r="M23" s="1166">
        <v>0</v>
      </c>
      <c r="N23" s="1166">
        <v>1027.59555</v>
      </c>
      <c r="O23" s="1166">
        <v>0</v>
      </c>
      <c r="P23" s="1166">
        <v>0</v>
      </c>
      <c r="Q23" s="1166">
        <v>0</v>
      </c>
      <c r="R23" s="1166">
        <v>0</v>
      </c>
      <c r="S23" s="1166">
        <v>0</v>
      </c>
      <c r="T23" s="1166">
        <v>0</v>
      </c>
      <c r="U23" s="1166">
        <v>0</v>
      </c>
      <c r="V23" s="1166">
        <v>0</v>
      </c>
      <c r="W23" s="1166">
        <v>0</v>
      </c>
      <c r="X23" s="1166">
        <v>0</v>
      </c>
      <c r="Y23" s="1167">
        <v>1027.59555</v>
      </c>
      <c r="Z23" s="1166">
        <v>0</v>
      </c>
      <c r="AA23" s="1167">
        <v>1027.59555</v>
      </c>
    </row>
    <row r="24" spans="1:27" ht="59.25" customHeight="1" x14ac:dyDescent="0.7">
      <c r="A24" s="1136" t="s">
        <v>379</v>
      </c>
      <c r="B24" s="1137" t="s">
        <v>362</v>
      </c>
      <c r="C24" s="1166">
        <v>0</v>
      </c>
      <c r="D24" s="1166">
        <v>1904589.8682600001</v>
      </c>
      <c r="E24" s="1166">
        <v>22159.207729999998</v>
      </c>
      <c r="F24" s="1166">
        <v>955990.98632999999</v>
      </c>
      <c r="G24" s="1166">
        <v>484121.41430199996</v>
      </c>
      <c r="H24" s="1166">
        <v>0</v>
      </c>
      <c r="I24" s="1166">
        <v>5616.2792499999996</v>
      </c>
      <c r="J24" s="1166">
        <v>879927.87690000015</v>
      </c>
      <c r="K24" s="1166">
        <v>1036558.25786</v>
      </c>
      <c r="L24" s="1166">
        <v>203936.08365999997</v>
      </c>
      <c r="M24" s="1166">
        <v>0</v>
      </c>
      <c r="N24" s="1166">
        <v>1898069.861369997</v>
      </c>
      <c r="O24" s="1166">
        <v>84635.00658999999</v>
      </c>
      <c r="P24" s="1166">
        <v>19325.454440000001</v>
      </c>
      <c r="Q24" s="1166">
        <v>90606.561619999993</v>
      </c>
      <c r="R24" s="1166">
        <v>0</v>
      </c>
      <c r="S24" s="1166">
        <v>0</v>
      </c>
      <c r="T24" s="1166">
        <v>27520.05732</v>
      </c>
      <c r="U24" s="1166">
        <v>131379.60603</v>
      </c>
      <c r="V24" s="1166">
        <v>0</v>
      </c>
      <c r="W24" s="1166">
        <v>531763.54591999995</v>
      </c>
      <c r="X24" s="1166">
        <v>66168.228650000005</v>
      </c>
      <c r="Y24" s="1167">
        <v>8342368.2962319981</v>
      </c>
      <c r="Z24" s="1166">
        <v>0</v>
      </c>
      <c r="AA24" s="1167">
        <v>8342368.2962319981</v>
      </c>
    </row>
    <row r="25" spans="1:27" ht="51" customHeight="1" x14ac:dyDescent="0.7">
      <c r="A25" s="1146" t="s">
        <v>380</v>
      </c>
      <c r="B25" s="1147" t="s">
        <v>364</v>
      </c>
      <c r="C25" s="1169">
        <v>1220146.0249999999</v>
      </c>
      <c r="D25" s="1169">
        <v>49966605.565889999</v>
      </c>
      <c r="E25" s="1169">
        <v>33923.611950000006</v>
      </c>
      <c r="F25" s="1169">
        <v>9377053.3496400006</v>
      </c>
      <c r="G25" s="1169">
        <v>3173682.917868</v>
      </c>
      <c r="H25" s="1169">
        <v>28371.91214</v>
      </c>
      <c r="I25" s="1169">
        <v>165025.81917</v>
      </c>
      <c r="J25" s="1169">
        <v>3103771.5533799999</v>
      </c>
      <c r="K25" s="1169">
        <v>817052.69002999994</v>
      </c>
      <c r="L25" s="1169">
        <v>7834748.037020022</v>
      </c>
      <c r="M25" s="1169">
        <v>40389.275559999995</v>
      </c>
      <c r="N25" s="1169">
        <v>6959506.4314100035</v>
      </c>
      <c r="O25" s="1169">
        <v>1074313.4473600001</v>
      </c>
      <c r="P25" s="1169">
        <v>405676.58827000001</v>
      </c>
      <c r="Q25" s="1169">
        <v>1823247.8400199998</v>
      </c>
      <c r="R25" s="1169">
        <v>0</v>
      </c>
      <c r="S25" s="1169">
        <v>0</v>
      </c>
      <c r="T25" s="1169">
        <v>9809.6280899999983</v>
      </c>
      <c r="U25" s="1169">
        <v>555819.62619999994</v>
      </c>
      <c r="V25" s="1169">
        <v>9993965.5558899995</v>
      </c>
      <c r="W25" s="1169">
        <v>2995029.9732800005</v>
      </c>
      <c r="X25" s="1169">
        <v>339845.08009</v>
      </c>
      <c r="Y25" s="1170">
        <v>99917984.928258002</v>
      </c>
      <c r="Z25" s="1169">
        <v>0</v>
      </c>
      <c r="AA25" s="1170">
        <v>99917984.928258002</v>
      </c>
    </row>
    <row r="27" spans="1:27" x14ac:dyDescent="0.7"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4:27" x14ac:dyDescent="0.7"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4:27" x14ac:dyDescent="0.7"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4:27" x14ac:dyDescent="0.7"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4:27" x14ac:dyDescent="0.7"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4:27" x14ac:dyDescent="0.7"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4:27" x14ac:dyDescent="0.7"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4:27" x14ac:dyDescent="0.7"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4:27" x14ac:dyDescent="0.7"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4:27" x14ac:dyDescent="0.7"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4:27" x14ac:dyDescent="0.7"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4:27" x14ac:dyDescent="0.7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4:27" x14ac:dyDescent="0.7"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4:27" x14ac:dyDescent="0.7"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2" orientation="landscape" horizontalDpi="200" verticalDpi="200" r:id="rId1"/>
  <headerFooter>
    <oddFooter>&amp;C&amp;16 35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6" tint="0.79998168889431442"/>
    <pageSetUpPr fitToPage="1"/>
  </sheetPr>
  <dimension ref="A1:AA45"/>
  <sheetViews>
    <sheetView view="pageBreakPreview" zoomScale="40" zoomScaleNormal="85" zoomScaleSheetLayoutView="40" workbookViewId="0">
      <pane xSplit="2" ySplit="5" topLeftCell="G6" activePane="bottomRight" state="frozen"/>
      <selection activeCell="K18" sqref="K18"/>
      <selection pane="topRight" activeCell="K18" sqref="K18"/>
      <selection pane="bottomLeft" activeCell="K18" sqref="K18"/>
      <selection pane="bottomRight" activeCell="A3" sqref="A3"/>
    </sheetView>
  </sheetViews>
  <sheetFormatPr defaultColWidth="9" defaultRowHeight="24.6" x14ac:dyDescent="0.7"/>
  <cols>
    <col min="1" max="1" width="35.3984375" style="12" customWidth="1"/>
    <col min="2" max="2" width="32.8984375" style="12" hidden="1" customWidth="1"/>
    <col min="3" max="3" width="15.3984375" style="143" customWidth="1"/>
    <col min="4" max="18" width="15.3984375" style="12" customWidth="1"/>
    <col min="19" max="19" width="15.3984375" style="12" hidden="1" customWidth="1"/>
    <col min="20" max="24" width="15.3984375" style="12" customWidth="1"/>
    <col min="25" max="25" width="15.3984375" style="12" bestFit="1" customWidth="1"/>
    <col min="26" max="26" width="12.8984375" style="12" customWidth="1"/>
    <col min="27" max="27" width="15.3984375" style="12" customWidth="1"/>
    <col min="28" max="16384" width="9" style="12"/>
  </cols>
  <sheetData>
    <row r="1" spans="1:27" s="22" customFormat="1" ht="33.6" x14ac:dyDescent="0.95">
      <c r="A1" s="1693" t="s">
        <v>925</v>
      </c>
      <c r="B1" s="1693"/>
      <c r="C1" s="1693"/>
      <c r="D1" s="1693"/>
      <c r="E1" s="1693"/>
      <c r="F1" s="1693"/>
      <c r="G1" s="1693"/>
    </row>
    <row r="2" spans="1:27" s="22" customFormat="1" ht="33.6" x14ac:dyDescent="0.95">
      <c r="A2" s="1693" t="s">
        <v>1004</v>
      </c>
      <c r="B2" s="1693"/>
      <c r="C2" s="1693"/>
      <c r="D2" s="1693"/>
      <c r="E2" s="1693"/>
      <c r="F2" s="1693"/>
      <c r="G2" s="1693"/>
    </row>
    <row r="3" spans="1:27" x14ac:dyDescent="0.7">
      <c r="A3" s="47"/>
      <c r="B3" s="47"/>
      <c r="C3" s="1163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71" t="s">
        <v>439</v>
      </c>
      <c r="Z3" s="1671"/>
      <c r="AA3" s="1671"/>
    </row>
    <row r="4" spans="1:27" x14ac:dyDescent="0.7">
      <c r="A4" s="1701" t="s">
        <v>0</v>
      </c>
      <c r="B4" s="1702"/>
      <c r="C4" s="1696" t="s">
        <v>351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696"/>
      <c r="Y4" s="1694" t="s">
        <v>250</v>
      </c>
      <c r="Z4" s="1697" t="s">
        <v>355</v>
      </c>
      <c r="AA4" s="1694" t="s">
        <v>381</v>
      </c>
    </row>
    <row r="5" spans="1:27" x14ac:dyDescent="0.7">
      <c r="A5" s="1703"/>
      <c r="B5" s="1704"/>
      <c r="C5" s="141" t="s">
        <v>636</v>
      </c>
      <c r="D5" s="1100" t="s">
        <v>159</v>
      </c>
      <c r="E5" s="1100" t="s">
        <v>699</v>
      </c>
      <c r="F5" s="1100" t="s">
        <v>160</v>
      </c>
      <c r="G5" s="1100" t="s">
        <v>161</v>
      </c>
      <c r="H5" s="1100" t="s">
        <v>162</v>
      </c>
      <c r="I5" s="1100" t="s">
        <v>163</v>
      </c>
      <c r="J5" s="1100" t="s">
        <v>164</v>
      </c>
      <c r="K5" s="1100" t="s">
        <v>165</v>
      </c>
      <c r="L5" s="1100" t="s">
        <v>166</v>
      </c>
      <c r="M5" s="1100" t="s">
        <v>690</v>
      </c>
      <c r="N5" s="1100" t="s">
        <v>167</v>
      </c>
      <c r="O5" s="1100" t="s">
        <v>168</v>
      </c>
      <c r="P5" s="49" t="s">
        <v>169</v>
      </c>
      <c r="Q5" s="1100" t="s">
        <v>170</v>
      </c>
      <c r="R5" s="1100" t="s">
        <v>171</v>
      </c>
      <c r="S5" s="1100" t="s">
        <v>172</v>
      </c>
      <c r="T5" s="1100" t="s">
        <v>700</v>
      </c>
      <c r="U5" s="1100" t="s">
        <v>894</v>
      </c>
      <c r="V5" s="1100" t="s">
        <v>173</v>
      </c>
      <c r="W5" s="1100" t="s">
        <v>174</v>
      </c>
      <c r="X5" s="1100" t="s">
        <v>691</v>
      </c>
      <c r="Y5" s="1705"/>
      <c r="Z5" s="1698"/>
      <c r="AA5" s="1695"/>
    </row>
    <row r="6" spans="1:27" ht="51" customHeight="1" x14ac:dyDescent="0.7">
      <c r="A6" s="1171" t="s">
        <v>352</v>
      </c>
      <c r="B6" s="149" t="s">
        <v>356</v>
      </c>
      <c r="C6" s="402"/>
      <c r="D6" s="1148"/>
      <c r="E6" s="1148"/>
      <c r="F6" s="1148"/>
      <c r="G6" s="1148"/>
      <c r="H6" s="1148"/>
      <c r="I6" s="1148"/>
      <c r="J6" s="1148"/>
      <c r="K6" s="1148"/>
      <c r="L6" s="1148"/>
      <c r="M6" s="1148"/>
      <c r="N6" s="1148"/>
      <c r="O6" s="1148"/>
      <c r="P6" s="1148"/>
      <c r="Q6" s="1148"/>
      <c r="R6" s="1148"/>
      <c r="S6" s="1148"/>
      <c r="T6" s="1148"/>
      <c r="U6" s="1148"/>
      <c r="V6" s="1148"/>
      <c r="W6" s="1148"/>
      <c r="X6" s="1148"/>
      <c r="Y6" s="1149"/>
      <c r="Z6" s="1148"/>
      <c r="AA6" s="1149"/>
    </row>
    <row r="7" spans="1:27" ht="45" customHeight="1" x14ac:dyDescent="0.7">
      <c r="A7" s="1172" t="s">
        <v>357</v>
      </c>
      <c r="B7" s="146" t="s">
        <v>358</v>
      </c>
      <c r="C7" s="786">
        <v>36786.919689999995</v>
      </c>
      <c r="D7" s="786">
        <v>0</v>
      </c>
      <c r="E7" s="786">
        <v>1274.9964399999999</v>
      </c>
      <c r="F7" s="786">
        <v>7790.5137400000003</v>
      </c>
      <c r="G7" s="786">
        <v>28268.778409999999</v>
      </c>
      <c r="H7" s="786">
        <v>0</v>
      </c>
      <c r="I7" s="786">
        <v>35683.747750000002</v>
      </c>
      <c r="J7" s="786">
        <v>422649.859</v>
      </c>
      <c r="K7" s="786">
        <v>50923.102780000001</v>
      </c>
      <c r="L7" s="786">
        <v>123820.12445</v>
      </c>
      <c r="M7" s="786">
        <v>171.84025</v>
      </c>
      <c r="N7" s="786">
        <v>143927.19201</v>
      </c>
      <c r="O7" s="786">
        <v>0</v>
      </c>
      <c r="P7" s="786">
        <v>4873.4477200000001</v>
      </c>
      <c r="Q7" s="786">
        <v>0</v>
      </c>
      <c r="R7" s="786">
        <v>0</v>
      </c>
      <c r="S7" s="786"/>
      <c r="T7" s="786">
        <v>4.4800000000000004</v>
      </c>
      <c r="U7" s="786">
        <v>5031.88</v>
      </c>
      <c r="V7" s="786">
        <v>272790.83033999999</v>
      </c>
      <c r="W7" s="786">
        <v>0</v>
      </c>
      <c r="X7" s="786">
        <v>27120.073960000002</v>
      </c>
      <c r="Y7" s="1150">
        <v>1161117.78654</v>
      </c>
      <c r="Z7" s="1155">
        <v>0</v>
      </c>
      <c r="AA7" s="1150">
        <v>1161117.78654</v>
      </c>
    </row>
    <row r="8" spans="1:27" s="147" customFormat="1" ht="45" customHeight="1" x14ac:dyDescent="0.25">
      <c r="A8" s="1172" t="s">
        <v>359</v>
      </c>
      <c r="B8" s="146" t="s">
        <v>360</v>
      </c>
      <c r="C8" s="786">
        <v>0</v>
      </c>
      <c r="D8" s="786">
        <v>0</v>
      </c>
      <c r="E8" s="786">
        <v>0</v>
      </c>
      <c r="F8" s="786">
        <v>0</v>
      </c>
      <c r="G8" s="786">
        <v>0</v>
      </c>
      <c r="H8" s="786">
        <v>0</v>
      </c>
      <c r="I8" s="786">
        <v>0</v>
      </c>
      <c r="J8" s="786">
        <v>0</v>
      </c>
      <c r="K8" s="786">
        <v>0</v>
      </c>
      <c r="L8" s="786">
        <v>0</v>
      </c>
      <c r="M8" s="786">
        <v>0</v>
      </c>
      <c r="N8" s="786">
        <v>0</v>
      </c>
      <c r="O8" s="786">
        <v>0</v>
      </c>
      <c r="P8" s="786">
        <v>0</v>
      </c>
      <c r="Q8" s="786">
        <v>0</v>
      </c>
      <c r="R8" s="786">
        <v>0</v>
      </c>
      <c r="S8" s="786"/>
      <c r="T8" s="786">
        <v>0</v>
      </c>
      <c r="U8" s="786">
        <v>0</v>
      </c>
      <c r="V8" s="786">
        <v>0</v>
      </c>
      <c r="W8" s="786">
        <v>0</v>
      </c>
      <c r="X8" s="786">
        <v>0</v>
      </c>
      <c r="Y8" s="1150">
        <v>0</v>
      </c>
      <c r="Z8" s="1155">
        <v>0</v>
      </c>
      <c r="AA8" s="1150">
        <v>0</v>
      </c>
    </row>
    <row r="9" spans="1:27" s="147" customFormat="1" ht="45" customHeight="1" x14ac:dyDescent="0.25">
      <c r="A9" s="1172" t="s">
        <v>361</v>
      </c>
      <c r="B9" s="146" t="s">
        <v>362</v>
      </c>
      <c r="C9" s="786">
        <v>53610.930719999997</v>
      </c>
      <c r="D9" s="786">
        <v>0</v>
      </c>
      <c r="E9" s="786">
        <v>517.7604</v>
      </c>
      <c r="F9" s="786">
        <v>26.840250000000001</v>
      </c>
      <c r="G9" s="786">
        <v>834.49645999999996</v>
      </c>
      <c r="H9" s="786">
        <v>0</v>
      </c>
      <c r="I9" s="786">
        <v>11965.47838</v>
      </c>
      <c r="J9" s="1110">
        <v>28304.160079999998</v>
      </c>
      <c r="K9" s="786">
        <v>6380.3896399999994</v>
      </c>
      <c r="L9" s="786">
        <v>1.84474</v>
      </c>
      <c r="M9" s="786">
        <v>0</v>
      </c>
      <c r="N9" s="786">
        <v>42113.545260762701</v>
      </c>
      <c r="O9" s="786">
        <v>0</v>
      </c>
      <c r="P9" s="786">
        <v>-1.5390000000000001E-2</v>
      </c>
      <c r="Q9" s="786">
        <v>0</v>
      </c>
      <c r="R9" s="786">
        <v>0</v>
      </c>
      <c r="S9" s="786"/>
      <c r="T9" s="786">
        <v>0</v>
      </c>
      <c r="U9" s="786">
        <v>529.90054000000009</v>
      </c>
      <c r="V9" s="786">
        <v>0</v>
      </c>
      <c r="W9" s="786">
        <v>0</v>
      </c>
      <c r="X9" s="786">
        <v>4401.7517099999995</v>
      </c>
      <c r="Y9" s="1150">
        <v>148687.08279076271</v>
      </c>
      <c r="Z9" s="1155">
        <v>0</v>
      </c>
      <c r="AA9" s="1150">
        <v>148687.08279076271</v>
      </c>
    </row>
    <row r="10" spans="1:27" s="147" customFormat="1" ht="45" customHeight="1" x14ac:dyDescent="0.25">
      <c r="A10" s="1172" t="s">
        <v>363</v>
      </c>
      <c r="B10" s="146" t="s">
        <v>364</v>
      </c>
      <c r="C10" s="1111">
        <v>-16824.011030000001</v>
      </c>
      <c r="D10" s="1111">
        <v>0</v>
      </c>
      <c r="E10" s="1111">
        <v>757.23604</v>
      </c>
      <c r="F10" s="1111">
        <v>7763.6734900000001</v>
      </c>
      <c r="G10" s="1111">
        <v>27434.281950000001</v>
      </c>
      <c r="H10" s="1111">
        <v>0</v>
      </c>
      <c r="I10" s="1111">
        <v>23718.269370000002</v>
      </c>
      <c r="J10" s="1111">
        <v>394345.69892</v>
      </c>
      <c r="K10" s="1111">
        <v>44542.71314</v>
      </c>
      <c r="L10" s="1111">
        <v>123818.27971</v>
      </c>
      <c r="M10" s="1111">
        <v>171.84025</v>
      </c>
      <c r="N10" s="1111">
        <v>101813.646749237</v>
      </c>
      <c r="O10" s="1111">
        <v>0</v>
      </c>
      <c r="P10" s="1111">
        <v>4873.4631100000006</v>
      </c>
      <c r="Q10" s="1111">
        <v>0</v>
      </c>
      <c r="R10" s="1111">
        <v>0</v>
      </c>
      <c r="S10" s="1111"/>
      <c r="T10" s="1111">
        <v>4.4800000000000004</v>
      </c>
      <c r="U10" s="1111">
        <v>4501.9794599999996</v>
      </c>
      <c r="V10" s="1111">
        <v>272790.83033999999</v>
      </c>
      <c r="W10" s="1111">
        <v>0</v>
      </c>
      <c r="X10" s="1111">
        <v>22718.322250000001</v>
      </c>
      <c r="Y10" s="1151">
        <v>1012430.7037492369</v>
      </c>
      <c r="Z10" s="1158">
        <v>0</v>
      </c>
      <c r="AA10" s="1151">
        <v>1012430.7037492369</v>
      </c>
    </row>
    <row r="11" spans="1:27" s="147" customFormat="1" ht="51" customHeight="1" x14ac:dyDescent="0.25">
      <c r="A11" s="1173" t="s">
        <v>353</v>
      </c>
      <c r="B11" s="149" t="s">
        <v>365</v>
      </c>
      <c r="C11" s="786"/>
      <c r="D11" s="786"/>
      <c r="E11" s="786"/>
      <c r="F11" s="786"/>
      <c r="G11" s="786"/>
      <c r="H11" s="786"/>
      <c r="I11" s="786"/>
      <c r="J11" s="786"/>
      <c r="K11" s="786"/>
      <c r="L11" s="786"/>
      <c r="M11" s="786"/>
      <c r="N11" s="786"/>
      <c r="O11" s="786"/>
      <c r="P11" s="786"/>
      <c r="Q11" s="786"/>
      <c r="R11" s="786"/>
      <c r="S11" s="786"/>
      <c r="T11" s="786"/>
      <c r="U11" s="786"/>
      <c r="V11" s="786"/>
      <c r="W11" s="786"/>
      <c r="X11" s="786"/>
      <c r="Y11" s="1152"/>
      <c r="Z11" s="1155"/>
      <c r="AA11" s="1152"/>
    </row>
    <row r="12" spans="1:27" s="147" customFormat="1" ht="45" customHeight="1" x14ac:dyDescent="0.25">
      <c r="A12" s="1172" t="s">
        <v>366</v>
      </c>
      <c r="B12" s="146" t="s">
        <v>358</v>
      </c>
      <c r="C12" s="786">
        <v>149184.98546999999</v>
      </c>
      <c r="D12" s="786">
        <v>0</v>
      </c>
      <c r="E12" s="786">
        <v>385.74114000000003</v>
      </c>
      <c r="F12" s="786">
        <v>110480.07935</v>
      </c>
      <c r="G12" s="786">
        <v>337687.48855000001</v>
      </c>
      <c r="H12" s="786">
        <v>887.27589999999998</v>
      </c>
      <c r="I12" s="786">
        <v>5028.2727400000003</v>
      </c>
      <c r="J12" s="786">
        <v>990127.37361000001</v>
      </c>
      <c r="K12" s="786">
        <v>84443.681370000006</v>
      </c>
      <c r="L12" s="786">
        <v>885432.64233999897</v>
      </c>
      <c r="M12" s="786">
        <v>3477.0019500000003</v>
      </c>
      <c r="N12" s="786">
        <v>1164839.0717</v>
      </c>
      <c r="O12" s="786">
        <v>0</v>
      </c>
      <c r="P12" s="786">
        <v>61679.966220000002</v>
      </c>
      <c r="Q12" s="786">
        <v>0</v>
      </c>
      <c r="R12" s="786">
        <v>0</v>
      </c>
      <c r="S12" s="786"/>
      <c r="T12" s="786">
        <v>279.42899999999997</v>
      </c>
      <c r="U12" s="786">
        <v>60006.423000000003</v>
      </c>
      <c r="V12" s="786">
        <v>1103165.0268900001</v>
      </c>
      <c r="W12" s="786">
        <v>0</v>
      </c>
      <c r="X12" s="786">
        <v>80902.847810000007</v>
      </c>
      <c r="Y12" s="1150">
        <v>5038007.3070399994</v>
      </c>
      <c r="Z12" s="1155">
        <v>0</v>
      </c>
      <c r="AA12" s="1150">
        <v>5038007.3070399994</v>
      </c>
    </row>
    <row r="13" spans="1:27" s="147" customFormat="1" ht="45" customHeight="1" x14ac:dyDescent="0.25">
      <c r="A13" s="1172" t="s">
        <v>367</v>
      </c>
      <c r="B13" s="146" t="s">
        <v>360</v>
      </c>
      <c r="C13" s="786">
        <v>0</v>
      </c>
      <c r="D13" s="786">
        <v>0</v>
      </c>
      <c r="E13" s="786">
        <v>0</v>
      </c>
      <c r="F13" s="786">
        <v>0</v>
      </c>
      <c r="G13" s="786">
        <v>0</v>
      </c>
      <c r="H13" s="786">
        <v>0</v>
      </c>
      <c r="I13" s="786">
        <v>0</v>
      </c>
      <c r="J13" s="786">
        <v>0</v>
      </c>
      <c r="K13" s="786">
        <v>0</v>
      </c>
      <c r="L13" s="786">
        <v>0</v>
      </c>
      <c r="M13" s="786">
        <v>0</v>
      </c>
      <c r="N13" s="786">
        <v>0</v>
      </c>
      <c r="O13" s="786">
        <v>0</v>
      </c>
      <c r="P13" s="786">
        <v>0</v>
      </c>
      <c r="Q13" s="786">
        <v>0</v>
      </c>
      <c r="R13" s="786">
        <v>0</v>
      </c>
      <c r="S13" s="786"/>
      <c r="T13" s="786">
        <v>0</v>
      </c>
      <c r="U13" s="786">
        <v>0</v>
      </c>
      <c r="V13" s="786">
        <v>0</v>
      </c>
      <c r="W13" s="786">
        <v>0</v>
      </c>
      <c r="X13" s="786">
        <v>0</v>
      </c>
      <c r="Y13" s="1150">
        <v>0</v>
      </c>
      <c r="Z13" s="1155">
        <v>0</v>
      </c>
      <c r="AA13" s="1150">
        <v>0</v>
      </c>
    </row>
    <row r="14" spans="1:27" s="147" customFormat="1" ht="45" customHeight="1" x14ac:dyDescent="0.25">
      <c r="A14" s="1172" t="s">
        <v>368</v>
      </c>
      <c r="B14" s="146" t="s">
        <v>362</v>
      </c>
      <c r="C14" s="786">
        <v>93598.686719999998</v>
      </c>
      <c r="D14" s="786">
        <v>0</v>
      </c>
      <c r="E14" s="786">
        <v>-2.7756699999999999</v>
      </c>
      <c r="F14" s="786">
        <v>926.22597999999994</v>
      </c>
      <c r="G14" s="786">
        <v>693.22372999999993</v>
      </c>
      <c r="H14" s="786">
        <v>0</v>
      </c>
      <c r="I14" s="786">
        <v>210.81428</v>
      </c>
      <c r="J14" s="786">
        <v>76920.88205</v>
      </c>
      <c r="K14" s="786">
        <v>9473.7343099999998</v>
      </c>
      <c r="L14" s="786">
        <v>4.3309499999999996</v>
      </c>
      <c r="M14" s="786">
        <v>0</v>
      </c>
      <c r="N14" s="786">
        <v>171462.64084923698</v>
      </c>
      <c r="O14" s="786">
        <v>0</v>
      </c>
      <c r="P14" s="786">
        <v>-0.65203</v>
      </c>
      <c r="Q14" s="786">
        <v>0</v>
      </c>
      <c r="R14" s="786">
        <v>0</v>
      </c>
      <c r="S14" s="786"/>
      <c r="T14" s="786">
        <v>0</v>
      </c>
      <c r="U14" s="786">
        <v>12958.39935</v>
      </c>
      <c r="V14" s="786">
        <v>0</v>
      </c>
      <c r="W14" s="786">
        <v>0</v>
      </c>
      <c r="X14" s="786">
        <v>0</v>
      </c>
      <c r="Y14" s="1150">
        <v>366245.51051923702</v>
      </c>
      <c r="Z14" s="1155">
        <v>0</v>
      </c>
      <c r="AA14" s="1150">
        <v>366245.51051923702</v>
      </c>
    </row>
    <row r="15" spans="1:27" s="147" customFormat="1" ht="45" customHeight="1" x14ac:dyDescent="0.25">
      <c r="A15" s="1172" t="s">
        <v>369</v>
      </c>
      <c r="B15" s="146" t="s">
        <v>364</v>
      </c>
      <c r="C15" s="1111">
        <v>55586.298750000002</v>
      </c>
      <c r="D15" s="1111">
        <v>0</v>
      </c>
      <c r="E15" s="1111">
        <v>388.51681000000002</v>
      </c>
      <c r="F15" s="1111">
        <v>109553.85337000001</v>
      </c>
      <c r="G15" s="1111">
        <v>336994.26481999998</v>
      </c>
      <c r="H15" s="1111">
        <v>887.27589999999998</v>
      </c>
      <c r="I15" s="1111">
        <v>4817.4584599999998</v>
      </c>
      <c r="J15" s="1111">
        <v>913206.49155999999</v>
      </c>
      <c r="K15" s="1111">
        <v>74969.947060000006</v>
      </c>
      <c r="L15" s="1111">
        <v>885428.311389999</v>
      </c>
      <c r="M15" s="1111">
        <v>3477.0019500000003</v>
      </c>
      <c r="N15" s="1111">
        <v>993376.43085076299</v>
      </c>
      <c r="O15" s="1111">
        <v>0</v>
      </c>
      <c r="P15" s="1111">
        <v>61680.61825</v>
      </c>
      <c r="Q15" s="1111">
        <v>0</v>
      </c>
      <c r="R15" s="1111">
        <v>0</v>
      </c>
      <c r="S15" s="1111"/>
      <c r="T15" s="1111">
        <v>279.42899999999997</v>
      </c>
      <c r="U15" s="1111">
        <v>47048.023649999996</v>
      </c>
      <c r="V15" s="1111">
        <v>1103165.0268900001</v>
      </c>
      <c r="W15" s="1111">
        <v>0</v>
      </c>
      <c r="X15" s="1111">
        <v>80902.847810000007</v>
      </c>
      <c r="Y15" s="1151">
        <v>4671761.7965207612</v>
      </c>
      <c r="Z15" s="1158">
        <v>0</v>
      </c>
      <c r="AA15" s="1151">
        <v>4671761.7965207612</v>
      </c>
    </row>
    <row r="16" spans="1:27" s="147" customFormat="1" ht="78.75" customHeight="1" x14ac:dyDescent="0.25">
      <c r="A16" s="1174" t="s">
        <v>602</v>
      </c>
      <c r="B16" s="149" t="s">
        <v>370</v>
      </c>
      <c r="C16" s="786"/>
      <c r="D16" s="786"/>
      <c r="E16" s="786"/>
      <c r="F16" s="786"/>
      <c r="G16" s="786"/>
      <c r="H16" s="786"/>
      <c r="I16" s="786"/>
      <c r="J16" s="786"/>
      <c r="K16" s="786"/>
      <c r="L16" s="786"/>
      <c r="M16" s="786"/>
      <c r="N16" s="786"/>
      <c r="O16" s="786"/>
      <c r="P16" s="786"/>
      <c r="Q16" s="786"/>
      <c r="R16" s="786"/>
      <c r="S16" s="786"/>
      <c r="T16" s="786"/>
      <c r="U16" s="786"/>
      <c r="V16" s="786"/>
      <c r="W16" s="786"/>
      <c r="X16" s="786"/>
      <c r="Y16" s="1152"/>
      <c r="Z16" s="1155"/>
      <c r="AA16" s="1152"/>
    </row>
    <row r="17" spans="1:27" s="147" customFormat="1" ht="45" customHeight="1" x14ac:dyDescent="0.25">
      <c r="A17" s="1172" t="s">
        <v>371</v>
      </c>
      <c r="B17" s="146" t="s">
        <v>358</v>
      </c>
      <c r="C17" s="786">
        <v>0</v>
      </c>
      <c r="D17" s="786">
        <v>0</v>
      </c>
      <c r="E17" s="786">
        <v>0</v>
      </c>
      <c r="F17" s="786">
        <v>0</v>
      </c>
      <c r="G17" s="786">
        <v>0</v>
      </c>
      <c r="H17" s="786">
        <v>0</v>
      </c>
      <c r="I17" s="786">
        <v>628798.92000000004</v>
      </c>
      <c r="J17" s="786">
        <v>150427.87752000001</v>
      </c>
      <c r="K17" s="786">
        <v>1065195.99</v>
      </c>
      <c r="L17" s="786">
        <v>0</v>
      </c>
      <c r="M17" s="786">
        <v>0</v>
      </c>
      <c r="N17" s="786">
        <v>993313.80327000003</v>
      </c>
      <c r="O17" s="786">
        <v>0</v>
      </c>
      <c r="P17" s="786">
        <v>0</v>
      </c>
      <c r="Q17" s="786">
        <v>0</v>
      </c>
      <c r="R17" s="786">
        <v>0</v>
      </c>
      <c r="S17" s="786"/>
      <c r="T17" s="786">
        <v>0</v>
      </c>
      <c r="U17" s="786">
        <v>0</v>
      </c>
      <c r="V17" s="786">
        <v>703137.81499999994</v>
      </c>
      <c r="W17" s="786">
        <v>0</v>
      </c>
      <c r="X17" s="786">
        <v>0</v>
      </c>
      <c r="Y17" s="1150">
        <v>3540874.4057899998</v>
      </c>
      <c r="Z17" s="1155">
        <v>0</v>
      </c>
      <c r="AA17" s="1150">
        <v>3540874.4057899998</v>
      </c>
    </row>
    <row r="18" spans="1:27" s="147" customFormat="1" ht="45" customHeight="1" x14ac:dyDescent="0.25">
      <c r="A18" s="1172" t="s">
        <v>372</v>
      </c>
      <c r="B18" s="146" t="s">
        <v>360</v>
      </c>
      <c r="C18" s="786">
        <v>0</v>
      </c>
      <c r="D18" s="786">
        <v>0</v>
      </c>
      <c r="E18" s="786">
        <v>0</v>
      </c>
      <c r="F18" s="786">
        <v>0</v>
      </c>
      <c r="G18" s="786">
        <v>0</v>
      </c>
      <c r="H18" s="786">
        <v>0</v>
      </c>
      <c r="I18" s="786">
        <v>0</v>
      </c>
      <c r="J18" s="786">
        <v>0</v>
      </c>
      <c r="K18" s="786">
        <v>0</v>
      </c>
      <c r="L18" s="786">
        <v>0</v>
      </c>
      <c r="M18" s="786">
        <v>0</v>
      </c>
      <c r="N18" s="786">
        <v>0</v>
      </c>
      <c r="O18" s="786">
        <v>0</v>
      </c>
      <c r="P18" s="786">
        <v>0</v>
      </c>
      <c r="Q18" s="786">
        <v>0</v>
      </c>
      <c r="R18" s="786">
        <v>0</v>
      </c>
      <c r="S18" s="786"/>
      <c r="T18" s="786">
        <v>0</v>
      </c>
      <c r="U18" s="786">
        <v>0</v>
      </c>
      <c r="V18" s="786">
        <v>0</v>
      </c>
      <c r="W18" s="786">
        <v>0</v>
      </c>
      <c r="X18" s="786">
        <v>0</v>
      </c>
      <c r="Y18" s="1150">
        <v>0</v>
      </c>
      <c r="Z18" s="1155">
        <v>0</v>
      </c>
      <c r="AA18" s="1150">
        <v>0</v>
      </c>
    </row>
    <row r="19" spans="1:27" s="147" customFormat="1" ht="45" customHeight="1" x14ac:dyDescent="0.25">
      <c r="A19" s="1172" t="s">
        <v>373</v>
      </c>
      <c r="B19" s="146" t="s">
        <v>362</v>
      </c>
      <c r="C19" s="786">
        <v>0</v>
      </c>
      <c r="D19" s="786">
        <v>0</v>
      </c>
      <c r="E19" s="786">
        <v>0</v>
      </c>
      <c r="F19" s="786">
        <v>0</v>
      </c>
      <c r="G19" s="786">
        <v>0</v>
      </c>
      <c r="H19" s="786">
        <v>0</v>
      </c>
      <c r="I19" s="786">
        <v>37815.60888</v>
      </c>
      <c r="J19" s="786">
        <v>0</v>
      </c>
      <c r="K19" s="786">
        <v>1897.33699</v>
      </c>
      <c r="L19" s="786">
        <v>0.47205999999999998</v>
      </c>
      <c r="M19" s="786">
        <v>0</v>
      </c>
      <c r="N19" s="786">
        <v>0</v>
      </c>
      <c r="O19" s="786">
        <v>0</v>
      </c>
      <c r="P19" s="786">
        <v>0</v>
      </c>
      <c r="Q19" s="786">
        <v>0</v>
      </c>
      <c r="R19" s="786">
        <v>0</v>
      </c>
      <c r="S19" s="786"/>
      <c r="T19" s="786">
        <v>0</v>
      </c>
      <c r="U19" s="786">
        <v>0</v>
      </c>
      <c r="V19" s="786">
        <v>0</v>
      </c>
      <c r="W19" s="786">
        <v>0</v>
      </c>
      <c r="X19" s="786">
        <v>0</v>
      </c>
      <c r="Y19" s="1150">
        <v>39713.417930000003</v>
      </c>
      <c r="Z19" s="1155">
        <v>0</v>
      </c>
      <c r="AA19" s="1150">
        <v>39713.417930000003</v>
      </c>
    </row>
    <row r="20" spans="1:27" s="147" customFormat="1" ht="45" customHeight="1" x14ac:dyDescent="0.25">
      <c r="A20" s="1172" t="s">
        <v>374</v>
      </c>
      <c r="B20" s="146" t="s">
        <v>364</v>
      </c>
      <c r="C20" s="1111">
        <v>0</v>
      </c>
      <c r="D20" s="1111">
        <v>0</v>
      </c>
      <c r="E20" s="1111">
        <v>0</v>
      </c>
      <c r="F20" s="1111">
        <v>0</v>
      </c>
      <c r="G20" s="1111">
        <v>0</v>
      </c>
      <c r="H20" s="1111">
        <v>0</v>
      </c>
      <c r="I20" s="1111">
        <v>590983.31111999997</v>
      </c>
      <c r="J20" s="1112">
        <v>150427.87752000001</v>
      </c>
      <c r="K20" s="1111">
        <v>1063298.65301</v>
      </c>
      <c r="L20" s="1111">
        <v>-0.47205999999999998</v>
      </c>
      <c r="M20" s="1111">
        <v>0</v>
      </c>
      <c r="N20" s="1111">
        <v>993313.80327000003</v>
      </c>
      <c r="O20" s="1111">
        <v>0</v>
      </c>
      <c r="P20" s="1111">
        <v>0</v>
      </c>
      <c r="Q20" s="1111">
        <v>0</v>
      </c>
      <c r="R20" s="1111">
        <v>0</v>
      </c>
      <c r="S20" s="1111"/>
      <c r="T20" s="1111">
        <v>0</v>
      </c>
      <c r="U20" s="1111">
        <v>0</v>
      </c>
      <c r="V20" s="1111">
        <v>703137.81499999994</v>
      </c>
      <c r="W20" s="1111">
        <v>0</v>
      </c>
      <c r="X20" s="1111">
        <v>0</v>
      </c>
      <c r="Y20" s="1151">
        <v>3501160.9878599998</v>
      </c>
      <c r="Z20" s="1158">
        <v>0</v>
      </c>
      <c r="AA20" s="1151">
        <v>3501160.9878599998</v>
      </c>
    </row>
    <row r="21" spans="1:27" s="147" customFormat="1" ht="51" customHeight="1" x14ac:dyDescent="0.25">
      <c r="A21" s="1173" t="s">
        <v>375</v>
      </c>
      <c r="B21" s="149" t="s">
        <v>376</v>
      </c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786"/>
      <c r="S21" s="786"/>
      <c r="T21" s="786"/>
      <c r="U21" s="786"/>
      <c r="V21" s="786"/>
      <c r="W21" s="786"/>
      <c r="X21" s="786"/>
      <c r="Y21" s="1152"/>
      <c r="Z21" s="786"/>
      <c r="AA21" s="1152"/>
    </row>
    <row r="22" spans="1:27" s="147" customFormat="1" ht="45" customHeight="1" x14ac:dyDescent="0.25">
      <c r="A22" s="1172" t="s">
        <v>377</v>
      </c>
      <c r="B22" s="146" t="s">
        <v>358</v>
      </c>
      <c r="C22" s="786">
        <v>185971.90515999997</v>
      </c>
      <c r="D22" s="786">
        <v>0</v>
      </c>
      <c r="E22" s="786">
        <v>1660.73758</v>
      </c>
      <c r="F22" s="786">
        <v>118270.59308999999</v>
      </c>
      <c r="G22" s="786">
        <v>365956.26696000004</v>
      </c>
      <c r="H22" s="786">
        <v>887.27589999999998</v>
      </c>
      <c r="I22" s="786">
        <v>669510.94049000007</v>
      </c>
      <c r="J22" s="786">
        <v>1563205.1101300002</v>
      </c>
      <c r="K22" s="786">
        <v>1200562.77415</v>
      </c>
      <c r="L22" s="786">
        <v>1009252.766789999</v>
      </c>
      <c r="M22" s="786">
        <v>3648.8422000000005</v>
      </c>
      <c r="N22" s="786">
        <v>2302080.0669800001</v>
      </c>
      <c r="O22" s="786">
        <v>0</v>
      </c>
      <c r="P22" s="786">
        <v>66553.413939999999</v>
      </c>
      <c r="Q22" s="786">
        <v>0</v>
      </c>
      <c r="R22" s="786">
        <v>0</v>
      </c>
      <c r="S22" s="786">
        <v>0</v>
      </c>
      <c r="T22" s="786">
        <v>283.90899999999999</v>
      </c>
      <c r="U22" s="786">
        <v>65038.303</v>
      </c>
      <c r="V22" s="786">
        <v>2079093.6722300001</v>
      </c>
      <c r="W22" s="786">
        <v>0</v>
      </c>
      <c r="X22" s="786">
        <v>108022.92177000002</v>
      </c>
      <c r="Y22" s="1150">
        <v>9739999.4993699994</v>
      </c>
      <c r="Z22" s="786">
        <v>0</v>
      </c>
      <c r="AA22" s="1150">
        <v>9739999.4993699994</v>
      </c>
    </row>
    <row r="23" spans="1:27" s="147" customFormat="1" ht="45" customHeight="1" x14ac:dyDescent="0.25">
      <c r="A23" s="1172" t="s">
        <v>378</v>
      </c>
      <c r="B23" s="146" t="s">
        <v>360</v>
      </c>
      <c r="C23" s="786">
        <v>0</v>
      </c>
      <c r="D23" s="786">
        <v>0</v>
      </c>
      <c r="E23" s="786">
        <v>0</v>
      </c>
      <c r="F23" s="786">
        <v>0</v>
      </c>
      <c r="G23" s="786">
        <v>0</v>
      </c>
      <c r="H23" s="786">
        <v>0</v>
      </c>
      <c r="I23" s="786">
        <v>0</v>
      </c>
      <c r="J23" s="786">
        <v>0</v>
      </c>
      <c r="K23" s="786">
        <v>0</v>
      </c>
      <c r="L23" s="786">
        <v>0</v>
      </c>
      <c r="M23" s="786">
        <v>0</v>
      </c>
      <c r="N23" s="786">
        <v>0</v>
      </c>
      <c r="O23" s="786">
        <v>0</v>
      </c>
      <c r="P23" s="786">
        <v>0</v>
      </c>
      <c r="Q23" s="786">
        <v>0</v>
      </c>
      <c r="R23" s="786">
        <v>0</v>
      </c>
      <c r="S23" s="786">
        <v>0</v>
      </c>
      <c r="T23" s="786">
        <v>0</v>
      </c>
      <c r="U23" s="786">
        <v>0</v>
      </c>
      <c r="V23" s="786">
        <v>0</v>
      </c>
      <c r="W23" s="786">
        <v>0</v>
      </c>
      <c r="X23" s="786">
        <v>0</v>
      </c>
      <c r="Y23" s="1150">
        <v>0</v>
      </c>
      <c r="Z23" s="786">
        <v>0</v>
      </c>
      <c r="AA23" s="1150">
        <v>0</v>
      </c>
    </row>
    <row r="24" spans="1:27" ht="45" customHeight="1" x14ac:dyDescent="0.7">
      <c r="A24" s="1172" t="s">
        <v>379</v>
      </c>
      <c r="B24" s="146" t="s">
        <v>362</v>
      </c>
      <c r="C24" s="786">
        <v>147209.61744</v>
      </c>
      <c r="D24" s="786">
        <v>0</v>
      </c>
      <c r="E24" s="786">
        <v>514.98473000000001</v>
      </c>
      <c r="F24" s="786">
        <v>953.0662299999999</v>
      </c>
      <c r="G24" s="786">
        <v>1527.72019</v>
      </c>
      <c r="H24" s="786">
        <v>0</v>
      </c>
      <c r="I24" s="786">
        <v>49991.901539999999</v>
      </c>
      <c r="J24" s="786">
        <v>105225.04213</v>
      </c>
      <c r="K24" s="786">
        <v>17751.460940000001</v>
      </c>
      <c r="L24" s="786">
        <v>6.6477499999999994</v>
      </c>
      <c r="M24" s="786">
        <v>0</v>
      </c>
      <c r="N24" s="786">
        <v>213576.18610999969</v>
      </c>
      <c r="O24" s="786">
        <v>0</v>
      </c>
      <c r="P24" s="786">
        <v>-0.66742000000000001</v>
      </c>
      <c r="Q24" s="786">
        <v>0</v>
      </c>
      <c r="R24" s="786">
        <v>0</v>
      </c>
      <c r="S24" s="786">
        <v>0</v>
      </c>
      <c r="T24" s="786">
        <v>0</v>
      </c>
      <c r="U24" s="786">
        <v>13488.29989</v>
      </c>
      <c r="V24" s="786">
        <v>0</v>
      </c>
      <c r="W24" s="786">
        <v>0</v>
      </c>
      <c r="X24" s="786">
        <v>4401.7517099999995</v>
      </c>
      <c r="Y24" s="1150">
        <v>554646.01123999979</v>
      </c>
      <c r="Z24" s="786">
        <v>0</v>
      </c>
      <c r="AA24" s="1150">
        <v>554646.01123999979</v>
      </c>
    </row>
    <row r="25" spans="1:27" ht="45" customHeight="1" x14ac:dyDescent="0.7">
      <c r="A25" s="1175" t="s">
        <v>380</v>
      </c>
      <c r="B25" s="155" t="s">
        <v>364</v>
      </c>
      <c r="C25" s="1111">
        <v>38762.287719999964</v>
      </c>
      <c r="D25" s="1111">
        <v>0</v>
      </c>
      <c r="E25" s="1111">
        <v>1145.7528499999999</v>
      </c>
      <c r="F25" s="1111">
        <v>117317.52686</v>
      </c>
      <c r="G25" s="1111">
        <v>364428.54677000002</v>
      </c>
      <c r="H25" s="1111">
        <v>887.27589999999998</v>
      </c>
      <c r="I25" s="1111">
        <v>619519.03895000007</v>
      </c>
      <c r="J25" s="1111">
        <v>1457980.0680000002</v>
      </c>
      <c r="K25" s="1111">
        <v>1182811.3132100001</v>
      </c>
      <c r="L25" s="1111">
        <v>1009246.119039999</v>
      </c>
      <c r="M25" s="1111">
        <v>3648.8422000000005</v>
      </c>
      <c r="N25" s="1111">
        <v>2088503.8808700005</v>
      </c>
      <c r="O25" s="1111">
        <v>0</v>
      </c>
      <c r="P25" s="1111">
        <v>66554.081359999996</v>
      </c>
      <c r="Q25" s="1111">
        <v>0</v>
      </c>
      <c r="R25" s="1111">
        <v>0</v>
      </c>
      <c r="S25" s="1111">
        <v>0</v>
      </c>
      <c r="T25" s="1111">
        <v>283.90899999999999</v>
      </c>
      <c r="U25" s="1111">
        <v>51550.003109999998</v>
      </c>
      <c r="V25" s="1111">
        <v>2079093.6722300001</v>
      </c>
      <c r="W25" s="1111">
        <v>0</v>
      </c>
      <c r="X25" s="1111">
        <v>103621.17006000002</v>
      </c>
      <c r="Y25" s="1151">
        <v>9185353.4881299995</v>
      </c>
      <c r="Z25" s="1111">
        <v>0</v>
      </c>
      <c r="AA25" s="1151">
        <v>9185353.4881299995</v>
      </c>
    </row>
    <row r="27" spans="1:27" x14ac:dyDescent="0.7"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</row>
    <row r="28" spans="1:27" x14ac:dyDescent="0.7"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</row>
    <row r="29" spans="1:27" x14ac:dyDescent="0.7"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</row>
    <row r="30" spans="1:27" x14ac:dyDescent="0.7"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</row>
    <row r="31" spans="1:27" x14ac:dyDescent="0.7"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</row>
    <row r="32" spans="1:27" x14ac:dyDescent="0.7"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</row>
    <row r="33" spans="4:27" x14ac:dyDescent="0.7"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</row>
    <row r="34" spans="4:27" x14ac:dyDescent="0.7"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</row>
    <row r="35" spans="4:27" x14ac:dyDescent="0.7"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</row>
    <row r="36" spans="4:27" x14ac:dyDescent="0.7"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</row>
    <row r="37" spans="4:27" x14ac:dyDescent="0.7"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</row>
    <row r="38" spans="4:27" x14ac:dyDescent="0.7"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</row>
    <row r="39" spans="4:27" x14ac:dyDescent="0.7"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</row>
    <row r="40" spans="4:27" x14ac:dyDescent="0.7"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</row>
    <row r="41" spans="4:27" x14ac:dyDescent="0.7"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</row>
    <row r="42" spans="4:27" x14ac:dyDescent="0.7"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</row>
    <row r="43" spans="4:27" x14ac:dyDescent="0.7"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</row>
    <row r="44" spans="4:27" x14ac:dyDescent="0.7"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</row>
    <row r="45" spans="4:27" x14ac:dyDescent="0.7"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</row>
  </sheetData>
  <mergeCells count="8">
    <mergeCell ref="A2:G2"/>
    <mergeCell ref="A1:G1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2" orientation="landscape" horizontalDpi="200" verticalDpi="200" r:id="rId1"/>
  <headerFooter>
    <oddFooter>&amp;C&amp;16 36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0.79998168889431442"/>
    <pageSetUpPr fitToPage="1"/>
  </sheetPr>
  <dimension ref="A1:N49"/>
  <sheetViews>
    <sheetView view="pageBreakPreview" topLeftCell="A2" zoomScale="85" zoomScaleNormal="90" zoomScaleSheetLayoutView="85" workbookViewId="0">
      <selection activeCell="H44" sqref="H44"/>
    </sheetView>
  </sheetViews>
  <sheetFormatPr defaultColWidth="9" defaultRowHeight="14.4" x14ac:dyDescent="0.3"/>
  <cols>
    <col min="1" max="2" width="9.59765625" style="65" customWidth="1"/>
    <col min="3" max="3" width="12.59765625" style="65" customWidth="1"/>
    <col min="4" max="4" width="12.09765625" style="65" customWidth="1"/>
    <col min="5" max="5" width="11.19921875" style="65" customWidth="1"/>
    <col min="6" max="6" width="11.3984375" style="65" customWidth="1"/>
    <col min="7" max="7" width="15.59765625" style="65" customWidth="1"/>
    <col min="8" max="9" width="18.8984375" style="65" customWidth="1"/>
    <col min="10" max="12" width="11.19921875" style="65" customWidth="1"/>
    <col min="13" max="13" width="14.3984375" style="65" customWidth="1"/>
    <col min="14" max="14" width="9.59765625" style="65" bestFit="1" customWidth="1"/>
    <col min="15" max="16384" width="9" style="65"/>
  </cols>
  <sheetData>
    <row r="1" spans="1:14" ht="28.8" x14ac:dyDescent="0.55000000000000004">
      <c r="A1" s="1710" t="s">
        <v>957</v>
      </c>
      <c r="B1" s="1710"/>
      <c r="C1" s="1710"/>
      <c r="D1" s="1710"/>
      <c r="E1" s="1710"/>
      <c r="F1" s="1710"/>
      <c r="G1" s="1710"/>
      <c r="H1" s="1710"/>
      <c r="I1" s="1710"/>
      <c r="J1" s="1710"/>
      <c r="K1" s="1710"/>
      <c r="L1" s="1710"/>
      <c r="M1" s="1710"/>
      <c r="N1" s="29"/>
    </row>
    <row r="2" spans="1:14" ht="28.8" x14ac:dyDescent="0.55000000000000004">
      <c r="A2" s="1710" t="s">
        <v>958</v>
      </c>
      <c r="B2" s="1710"/>
      <c r="C2" s="1710"/>
      <c r="D2" s="1710"/>
      <c r="E2" s="1710"/>
      <c r="F2" s="1710"/>
      <c r="G2" s="1710"/>
      <c r="H2" s="1710"/>
      <c r="I2" s="1710"/>
      <c r="J2" s="1710"/>
      <c r="K2" s="1710"/>
      <c r="L2" s="1710"/>
      <c r="M2" s="1710"/>
      <c r="N2" s="29"/>
    </row>
    <row r="3" spans="1:14" ht="23.4" x14ac:dyDescent="0.45">
      <c r="A3" s="52"/>
      <c r="B3" s="53"/>
      <c r="C3" s="170">
        <v>1000</v>
      </c>
      <c r="D3" s="53"/>
      <c r="E3" s="53"/>
      <c r="F3" s="53"/>
      <c r="G3" s="53"/>
      <c r="H3" s="53"/>
      <c r="I3" s="53"/>
      <c r="J3" s="1711" t="s">
        <v>249</v>
      </c>
      <c r="K3" s="1711"/>
      <c r="L3" s="1711"/>
      <c r="M3" s="1711"/>
      <c r="N3" s="1711"/>
    </row>
    <row r="4" spans="1:14" ht="48" customHeight="1" x14ac:dyDescent="0.3">
      <c r="A4" s="1718" t="s">
        <v>780</v>
      </c>
      <c r="B4" s="1719"/>
      <c r="C4" s="1712" t="s">
        <v>779</v>
      </c>
      <c r="D4" s="1713"/>
      <c r="E4" s="1713"/>
      <c r="F4" s="1713"/>
      <c r="G4" s="1713"/>
      <c r="H4" s="1713"/>
      <c r="I4" s="1713"/>
      <c r="J4" s="1713"/>
      <c r="K4" s="1713"/>
      <c r="L4" s="1714"/>
      <c r="M4" s="1715" t="s">
        <v>595</v>
      </c>
      <c r="N4" s="1727" t="s">
        <v>382</v>
      </c>
    </row>
    <row r="5" spans="1:14" ht="48" customHeight="1" x14ac:dyDescent="0.3">
      <c r="A5" s="1720"/>
      <c r="B5" s="1721"/>
      <c r="C5" s="1712" t="s">
        <v>777</v>
      </c>
      <c r="D5" s="1713"/>
      <c r="E5" s="1713"/>
      <c r="F5" s="1713"/>
      <c r="G5" s="1713"/>
      <c r="H5" s="1713"/>
      <c r="I5" s="1714"/>
      <c r="J5" s="1724" t="s">
        <v>778</v>
      </c>
      <c r="K5" s="1725"/>
      <c r="L5" s="1726"/>
      <c r="M5" s="1716"/>
      <c r="N5" s="1728"/>
    </row>
    <row r="6" spans="1:14" ht="39.6" x14ac:dyDescent="0.3">
      <c r="A6" s="1722"/>
      <c r="B6" s="1723"/>
      <c r="C6" s="1374" t="s">
        <v>767</v>
      </c>
      <c r="D6" s="1375" t="s">
        <v>768</v>
      </c>
      <c r="E6" s="1375" t="s">
        <v>769</v>
      </c>
      <c r="F6" s="1375" t="s">
        <v>770</v>
      </c>
      <c r="G6" s="1375" t="s">
        <v>771</v>
      </c>
      <c r="H6" s="1375" t="s">
        <v>772</v>
      </c>
      <c r="I6" s="1375" t="s">
        <v>773</v>
      </c>
      <c r="J6" s="1376" t="s">
        <v>774</v>
      </c>
      <c r="K6" s="1376" t="s">
        <v>775</v>
      </c>
      <c r="L6" s="1376" t="s">
        <v>776</v>
      </c>
      <c r="M6" s="1717"/>
      <c r="N6" s="1729"/>
    </row>
    <row r="7" spans="1:14" ht="21" hidden="1" x14ac:dyDescent="0.4">
      <c r="A7" s="30">
        <v>2527</v>
      </c>
      <c r="B7" s="31" t="s">
        <v>278</v>
      </c>
      <c r="C7" s="54">
        <v>3415.2249999999999</v>
      </c>
      <c r="D7" s="54">
        <v>2028.0729999999999</v>
      </c>
      <c r="E7" s="54">
        <v>72.992999999999995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171">
        <v>1563.481</v>
      </c>
      <c r="N7" s="34"/>
    </row>
    <row r="8" spans="1:14" ht="21" hidden="1" x14ac:dyDescent="0.4">
      <c r="A8" s="30">
        <v>2528</v>
      </c>
      <c r="B8" s="31" t="s">
        <v>279</v>
      </c>
      <c r="C8" s="54">
        <v>4096.7939999999999</v>
      </c>
      <c r="D8" s="54">
        <v>2045.0240000000001</v>
      </c>
      <c r="E8" s="54">
        <v>91.143000000000001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172">
        <v>1561.04</v>
      </c>
      <c r="N8" s="34">
        <v>12.991881682819125</v>
      </c>
    </row>
    <row r="9" spans="1:14" ht="21" hidden="1" x14ac:dyDescent="0.4">
      <c r="A9" s="30">
        <v>2529</v>
      </c>
      <c r="B9" s="31" t="s">
        <v>280</v>
      </c>
      <c r="C9" s="54">
        <v>4697.5289999999995</v>
      </c>
      <c r="D9" s="54">
        <v>2190.4499999999998</v>
      </c>
      <c r="E9" s="54">
        <v>101.904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173">
        <v>1828.915</v>
      </c>
      <c r="N9" s="55">
        <v>12.143859074362883</v>
      </c>
    </row>
    <row r="10" spans="1:14" ht="21" hidden="1" x14ac:dyDescent="0.4">
      <c r="A10" s="30">
        <v>2530</v>
      </c>
      <c r="B10" s="31" t="s">
        <v>281</v>
      </c>
      <c r="C10" s="54">
        <v>5979.6920000000009</v>
      </c>
      <c r="D10" s="54">
        <v>2541.8309999999997</v>
      </c>
      <c r="E10" s="54">
        <v>132.80000000000001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159">
        <v>2614.567</v>
      </c>
      <c r="N10" s="55">
        <v>23.812129616475708</v>
      </c>
    </row>
    <row r="11" spans="1:14" ht="21" hidden="1" x14ac:dyDescent="0.4">
      <c r="A11" s="30">
        <v>2531</v>
      </c>
      <c r="B11" s="31" t="s">
        <v>282</v>
      </c>
      <c r="C11" s="54">
        <v>7917.1239999999998</v>
      </c>
      <c r="D11" s="54">
        <v>2921.1410000000001</v>
      </c>
      <c r="E11" s="54">
        <v>172.47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159">
        <v>3523.902</v>
      </c>
      <c r="N11" s="55">
        <v>27.228149446236273</v>
      </c>
    </row>
    <row r="12" spans="1:14" ht="21" hidden="1" x14ac:dyDescent="0.4">
      <c r="A12" s="30">
        <v>2532</v>
      </c>
      <c r="B12" s="31" t="s">
        <v>283</v>
      </c>
      <c r="C12" s="54">
        <v>10867.098</v>
      </c>
      <c r="D12" s="54">
        <v>3337.2470000000003</v>
      </c>
      <c r="E12" s="54">
        <v>217.78800000000001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159">
        <v>4852.8450000000003</v>
      </c>
      <c r="N12" s="55">
        <v>30.982473013836071</v>
      </c>
    </row>
    <row r="13" spans="1:14" ht="21" hidden="1" x14ac:dyDescent="0.4">
      <c r="A13" s="30">
        <v>2533</v>
      </c>
      <c r="B13" s="31" t="s">
        <v>284</v>
      </c>
      <c r="C13" s="54">
        <v>14957.272000000001</v>
      </c>
      <c r="D13" s="54">
        <v>4132.482</v>
      </c>
      <c r="E13" s="54">
        <v>325.64100000000002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159">
        <v>6642.2820000000002</v>
      </c>
      <c r="N13" s="55">
        <v>34.622215729115787</v>
      </c>
    </row>
    <row r="14" spans="1:14" ht="21" hidden="1" x14ac:dyDescent="0.4">
      <c r="A14" s="30">
        <v>2534</v>
      </c>
      <c r="B14" s="31" t="s">
        <v>285</v>
      </c>
      <c r="C14" s="54">
        <v>19271.543000000001</v>
      </c>
      <c r="D14" s="54">
        <v>3700.06</v>
      </c>
      <c r="E14" s="54">
        <v>409.77199999999999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159">
        <v>7305.4740000000002</v>
      </c>
      <c r="N14" s="55">
        <v>20.426985904742104</v>
      </c>
    </row>
    <row r="15" spans="1:14" ht="21" hidden="1" x14ac:dyDescent="0.4">
      <c r="A15" s="30">
        <v>2535</v>
      </c>
      <c r="B15" s="31" t="s">
        <v>286</v>
      </c>
      <c r="C15" s="54">
        <v>23762.649000000001</v>
      </c>
      <c r="D15" s="54">
        <v>4174.6040000000003</v>
      </c>
      <c r="E15" s="54">
        <v>578.33300000000008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159">
        <v>8198.2160000000003</v>
      </c>
      <c r="N15" s="55">
        <v>21.958550341885346</v>
      </c>
    </row>
    <row r="16" spans="1:14" ht="21" hidden="1" x14ac:dyDescent="0.4">
      <c r="A16" s="30">
        <v>2536</v>
      </c>
      <c r="B16" s="31" t="s">
        <v>287</v>
      </c>
      <c r="C16" s="54">
        <v>28195.282999999999</v>
      </c>
      <c r="D16" s="54">
        <v>4665.5789999999997</v>
      </c>
      <c r="E16" s="54">
        <v>842.1389999999999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159">
        <v>9110.4589999999989</v>
      </c>
      <c r="N16" s="55">
        <v>18.191507619727698</v>
      </c>
    </row>
    <row r="17" spans="1:14" ht="21" hidden="1" x14ac:dyDescent="0.4">
      <c r="A17" s="30">
        <v>2537</v>
      </c>
      <c r="B17" s="31" t="s">
        <v>288</v>
      </c>
      <c r="C17" s="54">
        <v>33526.078000000001</v>
      </c>
      <c r="D17" s="54">
        <v>5247.7880000000005</v>
      </c>
      <c r="E17" s="54">
        <v>1109.17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59">
        <v>10543.962</v>
      </c>
      <c r="N17" s="55">
        <v>18.336749893577714</v>
      </c>
    </row>
    <row r="18" spans="1:14" ht="21" hidden="1" x14ac:dyDescent="0.4">
      <c r="A18" s="30">
        <v>2538</v>
      </c>
      <c r="B18" s="31" t="s">
        <v>289</v>
      </c>
      <c r="C18" s="54">
        <v>39516.552000000003</v>
      </c>
      <c r="D18" s="54">
        <v>6007.6679999999997</v>
      </c>
      <c r="E18" s="54">
        <v>1466.9480000000001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159">
        <v>12543.849</v>
      </c>
      <c r="N18" s="55">
        <v>17.822444610284926</v>
      </c>
    </row>
    <row r="19" spans="1:14" ht="21" hidden="1" x14ac:dyDescent="0.4">
      <c r="A19" s="30">
        <v>2539</v>
      </c>
      <c r="B19" s="31" t="s">
        <v>290</v>
      </c>
      <c r="C19" s="54">
        <v>46077.278999999995</v>
      </c>
      <c r="D19" s="54">
        <v>6737.3269999999993</v>
      </c>
      <c r="E19" s="54">
        <v>1756.383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159">
        <v>14616.698999999999</v>
      </c>
      <c r="N19" s="55">
        <v>16.130309848863508</v>
      </c>
    </row>
    <row r="20" spans="1:14" ht="21" hidden="1" x14ac:dyDescent="0.4">
      <c r="A20" s="30">
        <v>2540</v>
      </c>
      <c r="B20" s="31" t="s">
        <v>291</v>
      </c>
      <c r="C20" s="54">
        <v>47973.647000000004</v>
      </c>
      <c r="D20" s="54">
        <v>7120.4839999999995</v>
      </c>
      <c r="E20" s="54">
        <v>2118.808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159">
        <v>12671.138999999999</v>
      </c>
      <c r="N20" s="55">
        <v>4.8413086301221426</v>
      </c>
    </row>
    <row r="21" spans="1:14" ht="21" hidden="1" x14ac:dyDescent="0.4">
      <c r="A21" s="30">
        <v>2541</v>
      </c>
      <c r="B21" s="31" t="s">
        <v>292</v>
      </c>
      <c r="C21" s="54">
        <v>45983.281999999999</v>
      </c>
      <c r="D21" s="54">
        <v>6910.5469999999996</v>
      </c>
      <c r="E21" s="54">
        <v>1918.6280000000002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159">
        <v>9771.4149999999991</v>
      </c>
      <c r="N21" s="55">
        <v>-4.1956977599070795</v>
      </c>
    </row>
    <row r="22" spans="1:14" ht="21" hidden="1" x14ac:dyDescent="0.4">
      <c r="A22" s="30">
        <v>2542</v>
      </c>
      <c r="B22" s="31" t="s">
        <v>293</v>
      </c>
      <c r="C22" s="54">
        <v>51513.724000000002</v>
      </c>
      <c r="D22" s="54">
        <v>6919.8780000000006</v>
      </c>
      <c r="E22" s="54">
        <v>2317.6959999999999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159">
        <v>13525.031999999999</v>
      </c>
      <c r="N22" s="56">
        <v>10.83483814637246</v>
      </c>
    </row>
    <row r="23" spans="1:14" ht="21" hidden="1" x14ac:dyDescent="0.4">
      <c r="A23" s="30">
        <v>2543</v>
      </c>
      <c r="B23" s="31" t="s">
        <v>294</v>
      </c>
      <c r="C23" s="54">
        <v>63531</v>
      </c>
      <c r="D23" s="54">
        <v>7163</v>
      </c>
      <c r="E23" s="54">
        <v>2657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159">
        <v>17202</v>
      </c>
      <c r="N23" s="56">
        <v>20.739807073751749</v>
      </c>
    </row>
    <row r="24" spans="1:14" ht="21" hidden="1" x14ac:dyDescent="0.4">
      <c r="A24" s="30">
        <v>2544</v>
      </c>
      <c r="B24" s="31" t="s">
        <v>295</v>
      </c>
      <c r="C24" s="32">
        <v>80474</v>
      </c>
      <c r="D24" s="32">
        <v>7452</v>
      </c>
      <c r="E24" s="32">
        <v>3699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159">
        <v>20929</v>
      </c>
      <c r="N24" s="56">
        <v>24.913089119439409</v>
      </c>
    </row>
    <row r="25" spans="1:14" ht="21" hidden="1" x14ac:dyDescent="0.4">
      <c r="A25" s="30">
        <v>2546</v>
      </c>
      <c r="B25" s="31" t="s">
        <v>296</v>
      </c>
      <c r="C25" s="32">
        <v>115670.48497147999</v>
      </c>
      <c r="D25" s="32">
        <v>8016.4504412599999</v>
      </c>
      <c r="E25" s="32">
        <v>6289.9226221599993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</row>
    <row r="26" spans="1:14" ht="21" hidden="1" x14ac:dyDescent="0.4">
      <c r="A26" s="30">
        <v>2547</v>
      </c>
      <c r="B26" s="31" t="s">
        <v>297</v>
      </c>
      <c r="C26" s="32">
        <v>127828.65482430131</v>
      </c>
      <c r="D26" s="32">
        <v>8317.2142904700013</v>
      </c>
      <c r="E26" s="32">
        <v>8720.5965694099996</v>
      </c>
      <c r="F26" s="66">
        <v>0</v>
      </c>
      <c r="G26" s="66">
        <v>0</v>
      </c>
      <c r="H26" s="66">
        <v>0</v>
      </c>
      <c r="I26" s="66">
        <v>2332.388891188672</v>
      </c>
      <c r="J26" s="66">
        <v>0</v>
      </c>
      <c r="K26" s="66">
        <v>0</v>
      </c>
      <c r="L26" s="66">
        <v>0</v>
      </c>
      <c r="M26" s="165">
        <v>147198.85457536997</v>
      </c>
      <c r="N26" s="166">
        <v>13.2500483554124</v>
      </c>
    </row>
    <row r="27" spans="1:14" ht="21" hidden="1" x14ac:dyDescent="0.4">
      <c r="A27" s="30">
        <v>2548</v>
      </c>
      <c r="B27" s="31" t="s">
        <v>298</v>
      </c>
      <c r="C27" s="32">
        <v>139997.36696425002</v>
      </c>
      <c r="D27" s="32">
        <v>8459.3903138700007</v>
      </c>
      <c r="E27" s="32">
        <v>11952.546410134521</v>
      </c>
      <c r="F27" s="66">
        <v>0</v>
      </c>
      <c r="G27" s="66">
        <v>0</v>
      </c>
      <c r="H27" s="66">
        <v>0</v>
      </c>
      <c r="I27" s="66">
        <v>2691.2367023500001</v>
      </c>
      <c r="J27" s="66">
        <v>0</v>
      </c>
      <c r="K27" s="66">
        <v>0</v>
      </c>
      <c r="L27" s="66">
        <v>0</v>
      </c>
      <c r="M27" s="165">
        <v>163100.54039060455</v>
      </c>
      <c r="N27" s="166">
        <v>10.802859751257417</v>
      </c>
    </row>
    <row r="28" spans="1:14" ht="21" hidden="1" x14ac:dyDescent="0.4">
      <c r="A28" s="30">
        <v>2549</v>
      </c>
      <c r="B28" s="31" t="s">
        <v>299</v>
      </c>
      <c r="C28" s="32">
        <v>143555.82325538094</v>
      </c>
      <c r="D28" s="32">
        <v>8581.18161865</v>
      </c>
      <c r="E28" s="32">
        <v>14002.501191442585</v>
      </c>
      <c r="F28" s="66">
        <v>0</v>
      </c>
      <c r="G28" s="66">
        <v>0</v>
      </c>
      <c r="H28" s="66">
        <v>0</v>
      </c>
      <c r="I28" s="66">
        <v>3220.6795610600002</v>
      </c>
      <c r="J28" s="66">
        <v>0</v>
      </c>
      <c r="K28" s="66">
        <v>0</v>
      </c>
      <c r="L28" s="66">
        <v>0</v>
      </c>
      <c r="M28" s="165">
        <v>169360.18562653355</v>
      </c>
      <c r="N28" s="166">
        <v>3.8379058836579958</v>
      </c>
    </row>
    <row r="29" spans="1:14" ht="21" hidden="1" x14ac:dyDescent="0.4">
      <c r="A29" s="30">
        <v>2550</v>
      </c>
      <c r="B29" s="31" t="s">
        <v>300</v>
      </c>
      <c r="C29" s="32">
        <v>167579.93521230991</v>
      </c>
      <c r="D29" s="32">
        <v>8711.4234975200015</v>
      </c>
      <c r="E29" s="32">
        <v>17708.271397290002</v>
      </c>
      <c r="F29" s="66">
        <v>0</v>
      </c>
      <c r="G29" s="66">
        <v>0</v>
      </c>
      <c r="H29" s="66">
        <v>0</v>
      </c>
      <c r="I29" s="66">
        <v>3623.85449092</v>
      </c>
      <c r="J29" s="66">
        <v>0</v>
      </c>
      <c r="K29" s="66">
        <v>0</v>
      </c>
      <c r="L29" s="66">
        <v>0</v>
      </c>
      <c r="M29" s="165">
        <v>197623.48459803991</v>
      </c>
      <c r="N29" s="166">
        <v>16.688278220142884</v>
      </c>
    </row>
    <row r="30" spans="1:14" ht="21" hidden="1" x14ac:dyDescent="0.4">
      <c r="A30" s="30">
        <v>2551</v>
      </c>
      <c r="B30" s="31" t="s">
        <v>301</v>
      </c>
      <c r="C30" s="32">
        <v>182011.08103289257</v>
      </c>
      <c r="D30" s="32">
        <v>9104.1402978000006</v>
      </c>
      <c r="E30" s="32">
        <v>22159.808586320003</v>
      </c>
      <c r="F30" s="66">
        <v>0</v>
      </c>
      <c r="G30" s="66">
        <v>0</v>
      </c>
      <c r="H30" s="66">
        <v>0</v>
      </c>
      <c r="I30" s="66">
        <v>3946.3161061199994</v>
      </c>
      <c r="J30" s="66">
        <v>0</v>
      </c>
      <c r="K30" s="66">
        <v>0</v>
      </c>
      <c r="L30" s="66">
        <v>0</v>
      </c>
      <c r="M30" s="165">
        <v>217221.34602313259</v>
      </c>
      <c r="N30" s="166">
        <v>9.916767465645151</v>
      </c>
    </row>
    <row r="31" spans="1:14" ht="21" hidden="1" x14ac:dyDescent="0.4">
      <c r="A31" s="162">
        <v>2552</v>
      </c>
      <c r="B31" s="163" t="s">
        <v>302</v>
      </c>
      <c r="C31" s="164">
        <v>212010.17726581235</v>
      </c>
      <c r="D31" s="164">
        <v>9067.0721020599995</v>
      </c>
      <c r="E31" s="164">
        <v>28997.273578059965</v>
      </c>
      <c r="F31" s="441">
        <v>0</v>
      </c>
      <c r="G31" s="441">
        <v>0</v>
      </c>
      <c r="H31" s="441">
        <v>0</v>
      </c>
      <c r="I31" s="175">
        <v>4055.8101102799992</v>
      </c>
      <c r="J31" s="441">
        <v>0</v>
      </c>
      <c r="K31" s="441">
        <v>0</v>
      </c>
      <c r="L31" s="441">
        <v>0</v>
      </c>
      <c r="M31" s="444">
        <v>254130.33305621232</v>
      </c>
      <c r="N31" s="506">
        <v>28.593184951224593</v>
      </c>
    </row>
    <row r="32" spans="1:14" ht="21" hidden="1" x14ac:dyDescent="0.4">
      <c r="A32" s="57">
        <v>2553</v>
      </c>
      <c r="B32" s="58" t="s">
        <v>303</v>
      </c>
      <c r="C32" s="59">
        <v>244576.10913903758</v>
      </c>
      <c r="D32" s="59">
        <v>9001.1913244999996</v>
      </c>
      <c r="E32" s="59">
        <v>33651.942234844224</v>
      </c>
      <c r="F32" s="441">
        <v>0</v>
      </c>
      <c r="G32" s="441">
        <v>0</v>
      </c>
      <c r="H32" s="441">
        <v>0</v>
      </c>
      <c r="I32" s="174">
        <v>4149.445802227694</v>
      </c>
      <c r="J32" s="441">
        <v>0</v>
      </c>
      <c r="K32" s="441">
        <v>0</v>
      </c>
      <c r="L32" s="441">
        <v>0</v>
      </c>
      <c r="M32" s="445">
        <v>291378.68850060948</v>
      </c>
      <c r="N32" s="507">
        <v>14.657185939373093</v>
      </c>
    </row>
    <row r="33" spans="1:14" ht="36" hidden="1" customHeight="1" x14ac:dyDescent="0.4">
      <c r="A33" s="57">
        <v>2554</v>
      </c>
      <c r="B33" s="60" t="s">
        <v>304</v>
      </c>
      <c r="C33" s="59">
        <v>277313</v>
      </c>
      <c r="D33" s="59">
        <v>8535</v>
      </c>
      <c r="E33" s="59">
        <v>33331</v>
      </c>
      <c r="F33" s="441">
        <v>0</v>
      </c>
      <c r="G33" s="441">
        <v>0</v>
      </c>
      <c r="H33" s="441">
        <v>0</v>
      </c>
      <c r="I33" s="174">
        <v>4576</v>
      </c>
      <c r="J33" s="441">
        <v>0</v>
      </c>
      <c r="K33" s="441">
        <v>0</v>
      </c>
      <c r="L33" s="441">
        <v>0</v>
      </c>
      <c r="M33" s="152">
        <v>323755</v>
      </c>
      <c r="N33" s="507">
        <v>11.11142055927086</v>
      </c>
    </row>
    <row r="34" spans="1:14" ht="36" hidden="1" customHeight="1" x14ac:dyDescent="0.4">
      <c r="A34" s="57">
        <v>2555</v>
      </c>
      <c r="B34" s="60" t="s">
        <v>305</v>
      </c>
      <c r="C34" s="59">
        <v>326866</v>
      </c>
      <c r="D34" s="59">
        <v>8292</v>
      </c>
      <c r="E34" s="59">
        <v>43993</v>
      </c>
      <c r="F34" s="441">
        <v>0</v>
      </c>
      <c r="G34" s="441">
        <v>0</v>
      </c>
      <c r="H34" s="441">
        <v>0</v>
      </c>
      <c r="I34" s="174">
        <v>5063</v>
      </c>
      <c r="J34" s="441">
        <v>0</v>
      </c>
      <c r="K34" s="441">
        <v>0</v>
      </c>
      <c r="L34" s="441">
        <v>0</v>
      </c>
      <c r="M34" s="152">
        <v>384214</v>
      </c>
      <c r="N34" s="507">
        <v>18.674306188321417</v>
      </c>
    </row>
    <row r="35" spans="1:14" ht="36" hidden="1" customHeight="1" x14ac:dyDescent="0.4">
      <c r="A35" s="57">
        <v>2556</v>
      </c>
      <c r="B35" s="60" t="s">
        <v>306</v>
      </c>
      <c r="C35" s="59">
        <v>368610.85533726687</v>
      </c>
      <c r="D35" s="59">
        <v>7912.9066101400003</v>
      </c>
      <c r="E35" s="59">
        <v>52662.704677927992</v>
      </c>
      <c r="F35" s="441">
        <v>0</v>
      </c>
      <c r="G35" s="441">
        <v>0</v>
      </c>
      <c r="H35" s="441">
        <v>0</v>
      </c>
      <c r="I35" s="174">
        <v>5299.973672760003</v>
      </c>
      <c r="J35" s="441">
        <v>0</v>
      </c>
      <c r="K35" s="441">
        <v>0</v>
      </c>
      <c r="L35" s="441">
        <v>0</v>
      </c>
      <c r="M35" s="152">
        <v>434486.44029809488</v>
      </c>
      <c r="N35" s="507">
        <v>13.084489450695413</v>
      </c>
    </row>
    <row r="36" spans="1:14" ht="36" hidden="1" customHeight="1" x14ac:dyDescent="0.4">
      <c r="A36" s="57">
        <v>2557</v>
      </c>
      <c r="B36" s="60" t="s">
        <v>307</v>
      </c>
      <c r="C36" s="59">
        <v>425982.28967813594</v>
      </c>
      <c r="D36" s="59">
        <v>7727.0309603000014</v>
      </c>
      <c r="E36" s="59">
        <v>52510.330300413654</v>
      </c>
      <c r="F36" s="441">
        <v>0</v>
      </c>
      <c r="G36" s="441">
        <v>0</v>
      </c>
      <c r="H36" s="441">
        <v>0</v>
      </c>
      <c r="I36" s="174">
        <v>5490.2019873623003</v>
      </c>
      <c r="J36" s="441">
        <v>0</v>
      </c>
      <c r="K36" s="441">
        <v>0</v>
      </c>
      <c r="L36" s="441">
        <v>0</v>
      </c>
      <c r="M36" s="152">
        <v>491709.8529262119</v>
      </c>
      <c r="N36" s="507">
        <v>13.170356384161691</v>
      </c>
    </row>
    <row r="37" spans="1:14" ht="36" hidden="1" customHeight="1" x14ac:dyDescent="0.4">
      <c r="A37" s="57">
        <v>2558</v>
      </c>
      <c r="B37" s="60" t="s">
        <v>310</v>
      </c>
      <c r="C37" s="151">
        <v>389794.12204576773</v>
      </c>
      <c r="D37" s="151">
        <v>7118.2080459620001</v>
      </c>
      <c r="E37" s="151">
        <v>37881.021959637299</v>
      </c>
      <c r="F37" s="174">
        <v>6572.6641463300002</v>
      </c>
      <c r="G37" s="174">
        <v>6239.6725582428389</v>
      </c>
      <c r="H37" s="174">
        <v>2081.2191921499998</v>
      </c>
      <c r="I37" s="174">
        <v>5440.5496625192727</v>
      </c>
      <c r="J37" s="174">
        <v>13757.351590671693</v>
      </c>
      <c r="K37" s="174">
        <v>55004.196246593943</v>
      </c>
      <c r="L37" s="174">
        <v>5902.5714893365111</v>
      </c>
      <c r="M37" s="152">
        <v>529791.57693721121</v>
      </c>
      <c r="N37" s="507">
        <v>7.7447551201936191</v>
      </c>
    </row>
    <row r="38" spans="1:14" ht="36" hidden="1" customHeight="1" x14ac:dyDescent="0.3">
      <c r="A38" s="57">
        <v>2559</v>
      </c>
      <c r="B38" s="60" t="s">
        <v>634</v>
      </c>
      <c r="C38" s="151">
        <v>412679.54210877174</v>
      </c>
      <c r="D38" s="151">
        <v>6715.2822578780006</v>
      </c>
      <c r="E38" s="151">
        <v>39039.819823977203</v>
      </c>
      <c r="F38" s="151">
        <v>8667.7911008400006</v>
      </c>
      <c r="G38" s="151">
        <v>7034.9536277758889</v>
      </c>
      <c r="H38" s="151">
        <v>2114.5778331199999</v>
      </c>
      <c r="I38" s="151">
        <v>5059.1713699579786</v>
      </c>
      <c r="J38" s="151">
        <v>14234.723769127006</v>
      </c>
      <c r="K38" s="151">
        <v>59191.955726590502</v>
      </c>
      <c r="L38" s="151">
        <v>5771.1234248241281</v>
      </c>
      <c r="M38" s="152">
        <v>560508.94104286237</v>
      </c>
      <c r="N38" s="507">
        <v>5.7980091497928168</v>
      </c>
    </row>
    <row r="39" spans="1:14" ht="36" hidden="1" customHeight="1" x14ac:dyDescent="0.3">
      <c r="A39" s="57">
        <v>2560</v>
      </c>
      <c r="B39" s="60" t="s">
        <v>637</v>
      </c>
      <c r="C39" s="151">
        <v>427747.81523459259</v>
      </c>
      <c r="D39" s="151">
        <v>6466.5031631640004</v>
      </c>
      <c r="E39" s="151">
        <v>42773.348404713674</v>
      </c>
      <c r="F39" s="151">
        <v>9927.0069718700015</v>
      </c>
      <c r="G39" s="151">
        <v>15315.549589362567</v>
      </c>
      <c r="H39" s="151">
        <v>1891.2216083599999</v>
      </c>
      <c r="I39" s="151">
        <v>4877.9839491126922</v>
      </c>
      <c r="J39" s="151">
        <v>12254.819041923567</v>
      </c>
      <c r="K39" s="151">
        <v>62654.790371551069</v>
      </c>
      <c r="L39" s="151">
        <v>7501.9870487965936</v>
      </c>
      <c r="M39" s="152">
        <v>591411.02538344683</v>
      </c>
      <c r="N39" s="507">
        <v>5.5132188048756507</v>
      </c>
    </row>
    <row r="40" spans="1:14" ht="36" customHeight="1" x14ac:dyDescent="0.3">
      <c r="A40" s="57">
        <v>2561</v>
      </c>
      <c r="B40" s="60" t="s">
        <v>651</v>
      </c>
      <c r="C40" s="151">
        <v>423517.72274458152</v>
      </c>
      <c r="D40" s="151">
        <v>6121.503610121621</v>
      </c>
      <c r="E40" s="151">
        <v>44067.393973908096</v>
      </c>
      <c r="F40" s="151">
        <v>10604.079533299999</v>
      </c>
      <c r="G40" s="151">
        <v>35997.654864347525</v>
      </c>
      <c r="H40" s="151">
        <v>1695.1709701400002</v>
      </c>
      <c r="I40" s="151">
        <v>4731.4594313734324</v>
      </c>
      <c r="J40" s="151">
        <v>13246.773046148661</v>
      </c>
      <c r="K40" s="151">
        <v>69151.245307447418</v>
      </c>
      <c r="L40" s="151">
        <v>7947.842197037764</v>
      </c>
      <c r="M40" s="152">
        <v>617080.84567840607</v>
      </c>
      <c r="N40" s="507">
        <v>4.3404365480531872</v>
      </c>
    </row>
    <row r="41" spans="1:14" ht="36" customHeight="1" x14ac:dyDescent="0.3">
      <c r="A41" s="57">
        <v>2562</v>
      </c>
      <c r="B41" s="60" t="s">
        <v>661</v>
      </c>
      <c r="C41" s="151">
        <v>407802.26524760562</v>
      </c>
      <c r="D41" s="151">
        <v>5805.0034351495906</v>
      </c>
      <c r="E41" s="151">
        <v>43288.413084588625</v>
      </c>
      <c r="F41" s="151">
        <v>11776.195478101692</v>
      </c>
      <c r="G41" s="151">
        <v>24486.289313756177</v>
      </c>
      <c r="H41" s="151">
        <v>1603.7423775810416</v>
      </c>
      <c r="I41" s="151">
        <v>4668.878254819655</v>
      </c>
      <c r="J41" s="151">
        <v>14133.865639538442</v>
      </c>
      <c r="K41" s="151">
        <v>75284.854093313028</v>
      </c>
      <c r="L41" s="151">
        <v>9247.6348753727725</v>
      </c>
      <c r="M41" s="152">
        <v>598097.14179982664</v>
      </c>
      <c r="N41" s="778">
        <v>-3.0763722470933499</v>
      </c>
    </row>
    <row r="42" spans="1:14" ht="36" customHeight="1" x14ac:dyDescent="0.3">
      <c r="A42" s="57">
        <v>2563</v>
      </c>
      <c r="B42" s="60" t="s">
        <v>663</v>
      </c>
      <c r="C42" s="151">
        <v>387986.56102784927</v>
      </c>
      <c r="D42" s="151">
        <v>5409.7642208200004</v>
      </c>
      <c r="E42" s="151">
        <v>39250.830594089901</v>
      </c>
      <c r="F42" s="151">
        <v>13768.983696140001</v>
      </c>
      <c r="G42" s="151">
        <v>24759.0848543381</v>
      </c>
      <c r="H42" s="151">
        <v>2062.5079152719004</v>
      </c>
      <c r="I42" s="151">
        <v>4626.0163614850007</v>
      </c>
      <c r="J42" s="151">
        <v>16244.01369773586</v>
      </c>
      <c r="K42" s="151">
        <v>79593.860287464209</v>
      </c>
      <c r="L42" s="151">
        <v>10943.32791390381</v>
      </c>
      <c r="M42" s="152">
        <v>584644.950569098</v>
      </c>
      <c r="N42" s="778">
        <v>-2.249164941709545</v>
      </c>
    </row>
    <row r="43" spans="1:14" ht="36" customHeight="1" x14ac:dyDescent="0.3">
      <c r="A43" s="57">
        <v>2564</v>
      </c>
      <c r="B43" s="60" t="s">
        <v>689</v>
      </c>
      <c r="C43" s="151">
        <v>370441.10171684093</v>
      </c>
      <c r="D43" s="151">
        <v>4945.7295506800001</v>
      </c>
      <c r="E43" s="151">
        <v>39071.584824480102</v>
      </c>
      <c r="F43" s="151">
        <v>14233.593956390003</v>
      </c>
      <c r="G43" s="151">
        <v>45468.630199271807</v>
      </c>
      <c r="H43" s="151">
        <v>3093.3726926200002</v>
      </c>
      <c r="I43" s="151">
        <v>4348.6855984599997</v>
      </c>
      <c r="J43" s="151">
        <v>19515.550178641519</v>
      </c>
      <c r="K43" s="151">
        <v>86530.021459378448</v>
      </c>
      <c r="L43" s="151">
        <v>8276.9303093014096</v>
      </c>
      <c r="M43" s="152">
        <v>595925.20048606407</v>
      </c>
      <c r="N43" s="778">
        <v>-0.36314189819176235</v>
      </c>
    </row>
    <row r="44" spans="1:14" ht="36" customHeight="1" x14ac:dyDescent="0.3">
      <c r="A44" s="57">
        <v>2565</v>
      </c>
      <c r="B44" s="60" t="s">
        <v>702</v>
      </c>
      <c r="C44" s="151">
        <v>361900.52858521004</v>
      </c>
      <c r="D44" s="151">
        <v>4526.5019510500006</v>
      </c>
      <c r="E44" s="151">
        <v>42590.504541680006</v>
      </c>
      <c r="F44" s="151">
        <v>15734.677829969998</v>
      </c>
      <c r="G44" s="151">
        <v>34900.462864642788</v>
      </c>
      <c r="H44" s="151">
        <v>2873.25453741</v>
      </c>
      <c r="I44" s="151">
        <v>4296.2353990100009</v>
      </c>
      <c r="J44" s="151">
        <v>20696.652991479998</v>
      </c>
      <c r="K44" s="151">
        <v>93534.467258009987</v>
      </c>
      <c r="L44" s="151">
        <v>8763.025056479999</v>
      </c>
      <c r="M44" s="152">
        <v>589816.31101494282</v>
      </c>
      <c r="N44" s="778">
        <v>-1.0251101088087158</v>
      </c>
    </row>
    <row r="45" spans="1:14" ht="36" customHeight="1" x14ac:dyDescent="0.3">
      <c r="A45" s="62">
        <v>2566</v>
      </c>
      <c r="B45" s="503" t="s">
        <v>955</v>
      </c>
      <c r="C45" s="504">
        <v>374345.47757078725</v>
      </c>
      <c r="D45" s="504">
        <v>4085.18065626</v>
      </c>
      <c r="E45" s="504">
        <v>44833.459276473994</v>
      </c>
      <c r="F45" s="504">
        <v>17684.437506809991</v>
      </c>
      <c r="G45" s="504">
        <v>31208.636270159994</v>
      </c>
      <c r="H45" s="504">
        <v>2662.21111716</v>
      </c>
      <c r="I45" s="504">
        <v>4363.2962042900008</v>
      </c>
      <c r="J45" s="504">
        <v>20370.256702710001</v>
      </c>
      <c r="K45" s="504">
        <v>99917.984928258025</v>
      </c>
      <c r="L45" s="504">
        <v>9185.3534881299984</v>
      </c>
      <c r="M45" s="555">
        <v>608656.29372103931</v>
      </c>
      <c r="N45" s="779">
        <v>2.1363575872594702</v>
      </c>
    </row>
    <row r="46" spans="1:14" ht="36" customHeight="1" x14ac:dyDescent="0.3">
      <c r="A46" s="38"/>
      <c r="B46" s="1430"/>
      <c r="C46" s="1434"/>
      <c r="D46" s="1434"/>
      <c r="E46" s="1434"/>
      <c r="F46" s="1434"/>
      <c r="G46" s="1434"/>
      <c r="H46" s="1434"/>
      <c r="I46" s="1434"/>
      <c r="J46" s="1434"/>
      <c r="K46" s="1434"/>
      <c r="L46" s="1434"/>
      <c r="M46" s="1433"/>
      <c r="N46" s="1437"/>
    </row>
    <row r="47" spans="1:14" ht="21" x14ac:dyDescent="0.4">
      <c r="A47" s="37"/>
      <c r="B47" s="63"/>
      <c r="C47" s="33"/>
      <c r="D47" s="33"/>
      <c r="E47" s="33"/>
      <c r="F47" s="33"/>
      <c r="G47" s="33"/>
      <c r="H47" s="33"/>
      <c r="I47" s="33"/>
      <c r="J47" s="36"/>
      <c r="K47" s="36"/>
      <c r="L47" s="36"/>
      <c r="M47" s="36"/>
      <c r="N47" s="64"/>
    </row>
    <row r="48" spans="1:14" ht="2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1:14" ht="2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</sheetData>
  <mergeCells count="9">
    <mergeCell ref="A2:M2"/>
    <mergeCell ref="A1:M1"/>
    <mergeCell ref="J3:N3"/>
    <mergeCell ref="C4:L4"/>
    <mergeCell ref="M4:M6"/>
    <mergeCell ref="A4:B6"/>
    <mergeCell ref="C5:I5"/>
    <mergeCell ref="J5:L5"/>
    <mergeCell ref="N4:N6"/>
  </mergeCells>
  <phoneticPr fontId="88" type="noConversion"/>
  <pageMargins left="0.25" right="0.25" top="0.75" bottom="0.75" header="0.3" footer="0.3"/>
  <pageSetup paperSize="9" scale="75" orientation="landscape" r:id="rId1"/>
  <headerFooter>
    <oddFooter>&amp;C&amp;16 37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C51"/>
  <sheetViews>
    <sheetView view="pageBreakPreview" topLeftCell="A38" zoomScaleNormal="100" zoomScaleSheetLayoutView="100" workbookViewId="0">
      <selection activeCell="C45" sqref="C45"/>
    </sheetView>
  </sheetViews>
  <sheetFormatPr defaultColWidth="9" defaultRowHeight="21" x14ac:dyDescent="0.25"/>
  <cols>
    <col min="1" max="1" width="5.59765625" style="150" customWidth="1"/>
    <col min="2" max="2" width="76.69921875" style="333" customWidth="1"/>
    <col min="3" max="3" width="9.8984375" style="337" customWidth="1"/>
    <col min="4" max="16384" width="9" style="150"/>
  </cols>
  <sheetData>
    <row r="1" spans="1:3" s="455" customFormat="1" ht="36" customHeight="1" x14ac:dyDescent="0.25">
      <c r="A1" s="1514" t="s">
        <v>895</v>
      </c>
      <c r="B1" s="1514"/>
      <c r="C1" s="571"/>
    </row>
    <row r="2" spans="1:3" s="455" customFormat="1" ht="36" customHeight="1" x14ac:dyDescent="0.25">
      <c r="A2" s="1519" t="s">
        <v>947</v>
      </c>
      <c r="B2" s="1519"/>
      <c r="C2" s="572"/>
    </row>
    <row r="3" spans="1:3" ht="36" customHeight="1" x14ac:dyDescent="0.25">
      <c r="A3" s="493" t="s">
        <v>622</v>
      </c>
      <c r="B3" s="496" t="s">
        <v>620</v>
      </c>
      <c r="C3" s="494" t="s">
        <v>618</v>
      </c>
    </row>
    <row r="4" spans="1:3" s="341" customFormat="1" ht="24" customHeight="1" x14ac:dyDescent="0.25">
      <c r="A4" s="497">
        <v>1</v>
      </c>
      <c r="B4" s="498" t="s">
        <v>942</v>
      </c>
      <c r="C4" s="573">
        <v>7</v>
      </c>
    </row>
    <row r="5" spans="1:3" ht="24" customHeight="1" x14ac:dyDescent="0.25">
      <c r="A5" s="342">
        <v>2</v>
      </c>
      <c r="B5" s="478" t="s">
        <v>896</v>
      </c>
      <c r="C5" s="574">
        <v>8</v>
      </c>
    </row>
    <row r="6" spans="1:3" ht="24" customHeight="1" x14ac:dyDescent="0.25">
      <c r="A6" s="486">
        <v>3</v>
      </c>
      <c r="B6" s="487" t="s">
        <v>897</v>
      </c>
      <c r="C6" s="574">
        <v>9</v>
      </c>
    </row>
    <row r="7" spans="1:3" ht="24" customHeight="1" x14ac:dyDescent="0.25">
      <c r="A7" s="342">
        <v>4</v>
      </c>
      <c r="B7" s="487" t="s">
        <v>898</v>
      </c>
      <c r="C7" s="574">
        <v>10</v>
      </c>
    </row>
    <row r="8" spans="1:3" s="341" customFormat="1" ht="24" customHeight="1" x14ac:dyDescent="0.25">
      <c r="A8" s="486">
        <v>5</v>
      </c>
      <c r="B8" s="487" t="s">
        <v>899</v>
      </c>
      <c r="C8" s="575">
        <v>11</v>
      </c>
    </row>
    <row r="9" spans="1:3" s="341" customFormat="1" ht="24" customHeight="1" x14ac:dyDescent="0.25">
      <c r="A9" s="342">
        <v>6</v>
      </c>
      <c r="B9" s="487" t="s">
        <v>900</v>
      </c>
      <c r="C9" s="576">
        <v>12</v>
      </c>
    </row>
    <row r="10" spans="1:3" ht="24" customHeight="1" x14ac:dyDescent="0.25">
      <c r="A10" s="486">
        <v>7</v>
      </c>
      <c r="B10" s="487" t="s">
        <v>901</v>
      </c>
      <c r="C10" s="574">
        <v>13</v>
      </c>
    </row>
    <row r="11" spans="1:3" ht="24" customHeight="1" x14ac:dyDescent="0.25">
      <c r="A11" s="342">
        <v>8</v>
      </c>
      <c r="B11" s="487" t="s">
        <v>902</v>
      </c>
      <c r="C11" s="574">
        <v>13</v>
      </c>
    </row>
    <row r="12" spans="1:3" ht="24" customHeight="1" x14ac:dyDescent="0.25">
      <c r="A12" s="486">
        <v>9</v>
      </c>
      <c r="B12" s="487" t="s">
        <v>903</v>
      </c>
      <c r="C12" s="574">
        <v>14</v>
      </c>
    </row>
    <row r="13" spans="1:3" s="341" customFormat="1" ht="24" customHeight="1" x14ac:dyDescent="0.25">
      <c r="A13" s="342">
        <v>10</v>
      </c>
      <c r="B13" s="487" t="s">
        <v>904</v>
      </c>
      <c r="C13" s="574">
        <v>15</v>
      </c>
    </row>
    <row r="14" spans="1:3" ht="24" customHeight="1" x14ac:dyDescent="0.25">
      <c r="A14" s="486">
        <v>11</v>
      </c>
      <c r="B14" s="487" t="s">
        <v>905</v>
      </c>
      <c r="C14" s="574">
        <v>16</v>
      </c>
    </row>
    <row r="15" spans="1:3" ht="24" customHeight="1" x14ac:dyDescent="0.25">
      <c r="A15" s="342">
        <v>12</v>
      </c>
      <c r="B15" s="478" t="s">
        <v>906</v>
      </c>
      <c r="C15" s="574">
        <v>17</v>
      </c>
    </row>
    <row r="16" spans="1:3" ht="24" customHeight="1" x14ac:dyDescent="0.25">
      <c r="A16" s="486">
        <v>13</v>
      </c>
      <c r="B16" s="478" t="s">
        <v>907</v>
      </c>
      <c r="C16" s="574">
        <v>18</v>
      </c>
    </row>
    <row r="17" spans="1:3" s="341" customFormat="1" ht="24" customHeight="1" x14ac:dyDescent="0.25">
      <c r="A17" s="342">
        <v>14</v>
      </c>
      <c r="B17" s="478" t="s">
        <v>908</v>
      </c>
      <c r="C17" s="574">
        <v>19</v>
      </c>
    </row>
    <row r="18" spans="1:3" ht="24" customHeight="1" x14ac:dyDescent="0.25">
      <c r="A18" s="486">
        <v>15</v>
      </c>
      <c r="B18" s="487" t="s">
        <v>909</v>
      </c>
      <c r="C18" s="574">
        <v>20</v>
      </c>
    </row>
    <row r="19" spans="1:3" ht="24" customHeight="1" x14ac:dyDescent="0.25">
      <c r="A19" s="342">
        <v>16</v>
      </c>
      <c r="B19" s="487" t="s">
        <v>910</v>
      </c>
      <c r="C19" s="574">
        <v>21</v>
      </c>
    </row>
    <row r="20" spans="1:3" ht="24" customHeight="1" x14ac:dyDescent="0.25">
      <c r="A20" s="486">
        <v>17</v>
      </c>
      <c r="B20" s="487" t="s">
        <v>911</v>
      </c>
      <c r="C20" s="574">
        <v>22</v>
      </c>
    </row>
    <row r="21" spans="1:3" ht="24" customHeight="1" x14ac:dyDescent="0.25">
      <c r="A21" s="342">
        <v>18</v>
      </c>
      <c r="B21" s="487" t="s">
        <v>912</v>
      </c>
      <c r="C21" s="574">
        <v>23</v>
      </c>
    </row>
    <row r="22" spans="1:3" ht="24" customHeight="1" x14ac:dyDescent="0.25">
      <c r="A22" s="486">
        <v>19</v>
      </c>
      <c r="B22" s="487" t="s">
        <v>913</v>
      </c>
      <c r="C22" s="574">
        <v>24</v>
      </c>
    </row>
    <row r="23" spans="1:3" ht="24" customHeight="1" x14ac:dyDescent="0.25">
      <c r="A23" s="342">
        <v>20</v>
      </c>
      <c r="B23" s="489" t="s">
        <v>914</v>
      </c>
      <c r="C23" s="574">
        <v>25</v>
      </c>
    </row>
    <row r="24" spans="1:3" ht="24" customHeight="1" x14ac:dyDescent="0.25">
      <c r="A24" s="486">
        <v>21</v>
      </c>
      <c r="B24" s="489" t="s">
        <v>915</v>
      </c>
      <c r="C24" s="574">
        <v>26</v>
      </c>
    </row>
    <row r="25" spans="1:3" ht="24" customHeight="1" x14ac:dyDescent="0.25">
      <c r="A25" s="342">
        <v>22</v>
      </c>
      <c r="B25" s="489" t="s">
        <v>916</v>
      </c>
      <c r="C25" s="574">
        <v>27</v>
      </c>
    </row>
    <row r="26" spans="1:3" ht="24" customHeight="1" x14ac:dyDescent="0.25">
      <c r="A26" s="486">
        <v>23</v>
      </c>
      <c r="B26" s="489" t="s">
        <v>917</v>
      </c>
      <c r="C26" s="574">
        <v>28</v>
      </c>
    </row>
    <row r="27" spans="1:3" ht="24" customHeight="1" x14ac:dyDescent="0.25">
      <c r="A27" s="486">
        <v>24</v>
      </c>
      <c r="B27" s="489" t="s">
        <v>918</v>
      </c>
      <c r="C27" s="574">
        <v>29</v>
      </c>
    </row>
    <row r="28" spans="1:3" ht="24" customHeight="1" x14ac:dyDescent="0.25">
      <c r="A28" s="486">
        <v>25</v>
      </c>
      <c r="B28" s="489" t="s">
        <v>919</v>
      </c>
      <c r="C28" s="574">
        <v>30</v>
      </c>
    </row>
    <row r="29" spans="1:3" ht="24" customHeight="1" x14ac:dyDescent="0.25">
      <c r="A29" s="495">
        <v>26</v>
      </c>
      <c r="B29" s="492" t="s">
        <v>920</v>
      </c>
      <c r="C29" s="577">
        <v>31</v>
      </c>
    </row>
    <row r="30" spans="1:3" ht="24" customHeight="1" x14ac:dyDescent="0.25">
      <c r="A30" s="486">
        <v>27</v>
      </c>
      <c r="B30" s="489" t="s">
        <v>921</v>
      </c>
      <c r="C30" s="574">
        <v>32</v>
      </c>
    </row>
    <row r="31" spans="1:3" ht="24" customHeight="1" x14ac:dyDescent="0.25">
      <c r="A31" s="486">
        <v>28</v>
      </c>
      <c r="B31" s="489" t="s">
        <v>922</v>
      </c>
      <c r="C31" s="574">
        <v>33</v>
      </c>
    </row>
    <row r="32" spans="1:3" ht="24" customHeight="1" x14ac:dyDescent="0.25">
      <c r="A32" s="486">
        <v>29</v>
      </c>
      <c r="B32" s="489" t="s">
        <v>923</v>
      </c>
      <c r="C32" s="574">
        <v>34</v>
      </c>
    </row>
    <row r="33" spans="1:3" s="341" customFormat="1" ht="24" customHeight="1" x14ac:dyDescent="0.25">
      <c r="A33" s="486">
        <v>30</v>
      </c>
      <c r="B33" s="489" t="s">
        <v>924</v>
      </c>
      <c r="C33" s="574">
        <v>35</v>
      </c>
    </row>
    <row r="34" spans="1:3" ht="24" customHeight="1" x14ac:dyDescent="0.25">
      <c r="A34" s="486">
        <v>31</v>
      </c>
      <c r="B34" s="489" t="s">
        <v>925</v>
      </c>
      <c r="C34" s="574">
        <v>36</v>
      </c>
    </row>
    <row r="35" spans="1:3" ht="24" customHeight="1" x14ac:dyDescent="0.25">
      <c r="A35" s="486">
        <v>32</v>
      </c>
      <c r="B35" s="489" t="s">
        <v>926</v>
      </c>
      <c r="C35" s="574">
        <v>37</v>
      </c>
    </row>
    <row r="36" spans="1:3" ht="24" customHeight="1" x14ac:dyDescent="0.25">
      <c r="A36" s="486">
        <v>33</v>
      </c>
      <c r="B36" s="489" t="s">
        <v>927</v>
      </c>
      <c r="C36" s="574">
        <v>38</v>
      </c>
    </row>
    <row r="37" spans="1:3" s="341" customFormat="1" ht="24" customHeight="1" x14ac:dyDescent="0.25">
      <c r="A37" s="486">
        <v>34</v>
      </c>
      <c r="B37" s="489" t="s">
        <v>928</v>
      </c>
      <c r="C37" s="574">
        <v>39</v>
      </c>
    </row>
    <row r="38" spans="1:3" ht="24" customHeight="1" x14ac:dyDescent="0.25">
      <c r="A38" s="486">
        <v>35</v>
      </c>
      <c r="B38" s="489" t="s">
        <v>929</v>
      </c>
      <c r="C38" s="578">
        <v>40</v>
      </c>
    </row>
    <row r="39" spans="1:3" ht="42" x14ac:dyDescent="0.25">
      <c r="A39" s="486">
        <v>36</v>
      </c>
      <c r="B39" s="489" t="s">
        <v>930</v>
      </c>
      <c r="C39" s="574">
        <v>41</v>
      </c>
    </row>
    <row r="40" spans="1:3" ht="42" x14ac:dyDescent="0.25">
      <c r="A40" s="486">
        <v>37</v>
      </c>
      <c r="B40" s="489" t="s">
        <v>931</v>
      </c>
      <c r="C40" s="574">
        <v>42</v>
      </c>
    </row>
    <row r="41" spans="1:3" s="341" customFormat="1" ht="24" customHeight="1" x14ac:dyDescent="0.25">
      <c r="A41" s="486">
        <v>38</v>
      </c>
      <c r="B41" s="489" t="s">
        <v>932</v>
      </c>
      <c r="C41" s="574">
        <v>43</v>
      </c>
    </row>
    <row r="42" spans="1:3" ht="24" customHeight="1" x14ac:dyDescent="0.25">
      <c r="A42" s="486">
        <v>39</v>
      </c>
      <c r="B42" s="489" t="s">
        <v>933</v>
      </c>
      <c r="C42" s="578">
        <v>44</v>
      </c>
    </row>
    <row r="43" spans="1:3" ht="24" customHeight="1" x14ac:dyDescent="0.25">
      <c r="A43" s="486">
        <v>40</v>
      </c>
      <c r="B43" s="489" t="s">
        <v>934</v>
      </c>
      <c r="C43" s="574">
        <v>46</v>
      </c>
    </row>
    <row r="44" spans="1:3" ht="24" customHeight="1" x14ac:dyDescent="0.25">
      <c r="A44" s="486">
        <v>41</v>
      </c>
      <c r="B44" s="489" t="s">
        <v>935</v>
      </c>
      <c r="C44" s="578">
        <v>48</v>
      </c>
    </row>
    <row r="45" spans="1:3" s="341" customFormat="1" ht="24" customHeight="1" x14ac:dyDescent="0.25">
      <c r="A45" s="486">
        <v>42</v>
      </c>
      <c r="B45" s="489" t="s">
        <v>936</v>
      </c>
      <c r="C45" s="574">
        <v>50</v>
      </c>
    </row>
    <row r="46" spans="1:3" ht="24" customHeight="1" x14ac:dyDescent="0.25">
      <c r="A46" s="486">
        <v>43</v>
      </c>
      <c r="B46" s="489" t="s">
        <v>937</v>
      </c>
      <c r="C46" s="578">
        <v>52</v>
      </c>
    </row>
    <row r="47" spans="1:3" ht="24" customHeight="1" x14ac:dyDescent="0.25">
      <c r="A47" s="486">
        <v>44</v>
      </c>
      <c r="B47" s="489" t="s">
        <v>938</v>
      </c>
      <c r="C47" s="574">
        <v>52</v>
      </c>
    </row>
    <row r="48" spans="1:3" ht="24" customHeight="1" x14ac:dyDescent="0.25">
      <c r="A48" s="486">
        <v>45</v>
      </c>
      <c r="B48" s="489" t="s">
        <v>939</v>
      </c>
      <c r="C48" s="578">
        <v>53</v>
      </c>
    </row>
    <row r="49" spans="1:3" s="341" customFormat="1" ht="24" customHeight="1" x14ac:dyDescent="0.25">
      <c r="A49" s="486">
        <v>46</v>
      </c>
      <c r="B49" s="489" t="s">
        <v>940</v>
      </c>
      <c r="C49" s="574">
        <v>54</v>
      </c>
    </row>
    <row r="50" spans="1:3" ht="24" customHeight="1" x14ac:dyDescent="0.25">
      <c r="A50" s="486">
        <v>47</v>
      </c>
      <c r="B50" s="489" t="s">
        <v>941</v>
      </c>
      <c r="C50" s="578">
        <v>54</v>
      </c>
    </row>
    <row r="51" spans="1:3" ht="24" customHeight="1" x14ac:dyDescent="0.25">
      <c r="A51" s="495">
        <v>48</v>
      </c>
      <c r="B51" s="492" t="s">
        <v>633</v>
      </c>
      <c r="C51" s="577">
        <v>55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2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 tint="0.79998168889431442"/>
    <pageSetUpPr fitToPage="1"/>
  </sheetPr>
  <dimension ref="A1:N49"/>
  <sheetViews>
    <sheetView view="pageBreakPreview" zoomScale="60" zoomScaleNormal="90" workbookViewId="0">
      <selection activeCell="M41" sqref="M41"/>
    </sheetView>
  </sheetViews>
  <sheetFormatPr defaultColWidth="9" defaultRowHeight="14.4" x14ac:dyDescent="0.3"/>
  <cols>
    <col min="1" max="2" width="9.59765625" style="65" customWidth="1"/>
    <col min="3" max="3" width="14.59765625" style="65" bestFit="1" customWidth="1"/>
    <col min="4" max="5" width="11.19921875" style="65" customWidth="1"/>
    <col min="6" max="6" width="11.3984375" style="65" customWidth="1"/>
    <col min="7" max="7" width="14" style="65" customWidth="1"/>
    <col min="8" max="8" width="18.19921875" style="65" bestFit="1" customWidth="1"/>
    <col min="9" max="9" width="16" style="65" bestFit="1" customWidth="1"/>
    <col min="10" max="12" width="11.19921875" style="65" customWidth="1"/>
    <col min="13" max="13" width="14.3984375" style="65" customWidth="1"/>
    <col min="14" max="16384" width="9" style="65"/>
  </cols>
  <sheetData>
    <row r="1" spans="1:13" ht="28.8" x14ac:dyDescent="0.55000000000000004">
      <c r="A1" s="1710" t="s">
        <v>927</v>
      </c>
      <c r="B1" s="1710"/>
      <c r="C1" s="1710"/>
      <c r="D1" s="1710"/>
      <c r="E1" s="1710"/>
      <c r="F1" s="1710"/>
      <c r="G1" s="1710"/>
      <c r="H1" s="1710"/>
      <c r="I1" s="1710"/>
      <c r="J1" s="1710"/>
      <c r="K1" s="1710"/>
      <c r="L1" s="1710"/>
      <c r="M1" s="1710"/>
    </row>
    <row r="2" spans="1:13" ht="28.8" x14ac:dyDescent="0.55000000000000004">
      <c r="A2" s="1710" t="s">
        <v>959</v>
      </c>
      <c r="B2" s="1710"/>
      <c r="C2" s="1710"/>
      <c r="D2" s="1710"/>
      <c r="E2" s="1710"/>
      <c r="F2" s="1710"/>
      <c r="G2" s="1710"/>
      <c r="H2" s="1710"/>
      <c r="I2" s="1710"/>
      <c r="J2" s="1710"/>
      <c r="K2" s="1710"/>
      <c r="L2" s="1710"/>
      <c r="M2" s="1710"/>
    </row>
    <row r="3" spans="1:13" ht="70.5" customHeight="1" x14ac:dyDescent="0.45">
      <c r="A3" s="52"/>
      <c r="B3" s="53"/>
      <c r="C3" s="170">
        <v>1000</v>
      </c>
      <c r="D3" s="53"/>
      <c r="E3" s="53"/>
      <c r="F3" s="53"/>
      <c r="G3" s="53"/>
      <c r="H3" s="53"/>
      <c r="I3" s="1711" t="s">
        <v>249</v>
      </c>
      <c r="J3" s="1711"/>
      <c r="K3" s="1711"/>
      <c r="L3" s="1711"/>
      <c r="M3" s="1711"/>
    </row>
    <row r="4" spans="1:13" ht="48" customHeight="1" x14ac:dyDescent="0.3">
      <c r="A4" s="1718" t="s">
        <v>782</v>
      </c>
      <c r="B4" s="1719"/>
      <c r="C4" s="1712" t="s">
        <v>781</v>
      </c>
      <c r="D4" s="1713"/>
      <c r="E4" s="1713"/>
      <c r="F4" s="1713"/>
      <c r="G4" s="1713"/>
      <c r="H4" s="1713"/>
      <c r="I4" s="1713"/>
      <c r="J4" s="1713"/>
      <c r="K4" s="1713"/>
      <c r="L4" s="1713"/>
      <c r="M4" s="1714"/>
    </row>
    <row r="5" spans="1:13" ht="48" customHeight="1" x14ac:dyDescent="0.3">
      <c r="A5" s="1720"/>
      <c r="B5" s="1721"/>
      <c r="C5" s="1712" t="s">
        <v>777</v>
      </c>
      <c r="D5" s="1713"/>
      <c r="E5" s="1713"/>
      <c r="F5" s="1713"/>
      <c r="G5" s="1713"/>
      <c r="H5" s="1713"/>
      <c r="I5" s="1714"/>
      <c r="J5" s="1724" t="s">
        <v>778</v>
      </c>
      <c r="K5" s="1725"/>
      <c r="L5" s="1726"/>
      <c r="M5" s="1730" t="s">
        <v>595</v>
      </c>
    </row>
    <row r="6" spans="1:13" ht="39.6" x14ac:dyDescent="0.3">
      <c r="A6" s="1722"/>
      <c r="B6" s="1723"/>
      <c r="C6" s="1374" t="s">
        <v>767</v>
      </c>
      <c r="D6" s="1375" t="s">
        <v>768</v>
      </c>
      <c r="E6" s="1375" t="s">
        <v>769</v>
      </c>
      <c r="F6" s="1375" t="s">
        <v>770</v>
      </c>
      <c r="G6" s="1375" t="s">
        <v>771</v>
      </c>
      <c r="H6" s="1375" t="s">
        <v>772</v>
      </c>
      <c r="I6" s="1375" t="s">
        <v>773</v>
      </c>
      <c r="J6" s="1376" t="s">
        <v>774</v>
      </c>
      <c r="K6" s="1376" t="s">
        <v>775</v>
      </c>
      <c r="L6" s="1376" t="s">
        <v>776</v>
      </c>
      <c r="M6" s="1731"/>
    </row>
    <row r="7" spans="1:13" ht="21" hidden="1" x14ac:dyDescent="0.4">
      <c r="A7" s="30">
        <v>2527</v>
      </c>
      <c r="B7" s="31" t="s">
        <v>278</v>
      </c>
      <c r="C7" s="54">
        <v>1087.6759999999999</v>
      </c>
      <c r="D7" s="54">
        <v>454.59500000000003</v>
      </c>
      <c r="E7" s="54">
        <v>21.21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171">
        <v>1563.481</v>
      </c>
    </row>
    <row r="8" spans="1:13" ht="21" hidden="1" x14ac:dyDescent="0.4">
      <c r="A8" s="30">
        <v>2528</v>
      </c>
      <c r="B8" s="31" t="s">
        <v>279</v>
      </c>
      <c r="C8" s="54">
        <v>1166.6510000000001</v>
      </c>
      <c r="D8" s="54">
        <v>374.36</v>
      </c>
      <c r="E8" s="54">
        <v>20.029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172">
        <v>1561.04</v>
      </c>
    </row>
    <row r="9" spans="1:13" ht="21" hidden="1" x14ac:dyDescent="0.4">
      <c r="A9" s="30">
        <v>2529</v>
      </c>
      <c r="B9" s="31" t="s">
        <v>280</v>
      </c>
      <c r="C9" s="54">
        <v>1338.9749999999999</v>
      </c>
      <c r="D9" s="54">
        <v>468.32400000000001</v>
      </c>
      <c r="E9" s="54">
        <v>21.616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173">
        <v>1828.915</v>
      </c>
    </row>
    <row r="10" spans="1:13" ht="21" hidden="1" x14ac:dyDescent="0.4">
      <c r="A10" s="30">
        <v>2530</v>
      </c>
      <c r="B10" s="31" t="s">
        <v>281</v>
      </c>
      <c r="C10" s="54">
        <v>1862.684</v>
      </c>
      <c r="D10" s="54">
        <v>710.13199999999995</v>
      </c>
      <c r="E10" s="54">
        <v>41.750999999999998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159">
        <v>2614.567</v>
      </c>
    </row>
    <row r="11" spans="1:13" ht="21" hidden="1" x14ac:dyDescent="0.4">
      <c r="A11" s="30">
        <v>2531</v>
      </c>
      <c r="B11" s="31" t="s">
        <v>282</v>
      </c>
      <c r="C11" s="54">
        <v>2637.2370000000001</v>
      </c>
      <c r="D11" s="54">
        <v>839.53399999999999</v>
      </c>
      <c r="E11" s="54">
        <v>47.131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159">
        <v>3523.902</v>
      </c>
    </row>
    <row r="12" spans="1:13" ht="21" hidden="1" x14ac:dyDescent="0.4">
      <c r="A12" s="30">
        <v>2532</v>
      </c>
      <c r="B12" s="31" t="s">
        <v>283</v>
      </c>
      <c r="C12" s="54">
        <v>3821.4520000000002</v>
      </c>
      <c r="D12" s="54">
        <v>961.04600000000005</v>
      </c>
      <c r="E12" s="54">
        <v>70.346999999999994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159">
        <v>4852.8450000000003</v>
      </c>
    </row>
    <row r="13" spans="1:13" ht="21" hidden="1" x14ac:dyDescent="0.4">
      <c r="A13" s="30">
        <v>2533</v>
      </c>
      <c r="B13" s="31" t="s">
        <v>284</v>
      </c>
      <c r="C13" s="54">
        <v>5331.4880000000003</v>
      </c>
      <c r="D13" s="54">
        <v>1200.4110000000001</v>
      </c>
      <c r="E13" s="54">
        <v>110.383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159">
        <v>6642.2820000000002</v>
      </c>
    </row>
    <row r="14" spans="1:13" ht="21" hidden="1" x14ac:dyDescent="0.4">
      <c r="A14" s="30">
        <v>2534</v>
      </c>
      <c r="B14" s="31" t="s">
        <v>285</v>
      </c>
      <c r="C14" s="54">
        <v>6411.5950000000003</v>
      </c>
      <c r="D14" s="54">
        <v>773.79399999999998</v>
      </c>
      <c r="E14" s="54">
        <v>120.08499999999999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159">
        <v>7305.4740000000002</v>
      </c>
    </row>
    <row r="15" spans="1:13" ht="21" hidden="1" x14ac:dyDescent="0.4">
      <c r="A15" s="30">
        <v>2535</v>
      </c>
      <c r="B15" s="31" t="s">
        <v>286</v>
      </c>
      <c r="C15" s="54">
        <v>7088.567</v>
      </c>
      <c r="D15" s="54">
        <v>922.84</v>
      </c>
      <c r="E15" s="54">
        <v>186.809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159">
        <v>8198.2160000000003</v>
      </c>
    </row>
    <row r="16" spans="1:13" ht="21" hidden="1" x14ac:dyDescent="0.4">
      <c r="A16" s="30">
        <v>2536</v>
      </c>
      <c r="B16" s="31" t="s">
        <v>287</v>
      </c>
      <c r="C16" s="54">
        <v>7712.6210000000001</v>
      </c>
      <c r="D16" s="54">
        <v>1175.037</v>
      </c>
      <c r="E16" s="54">
        <v>222.80099999999999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159">
        <v>9110.4589999999989</v>
      </c>
    </row>
    <row r="17" spans="1:14" ht="21" hidden="1" x14ac:dyDescent="0.4">
      <c r="A17" s="30">
        <v>2537</v>
      </c>
      <c r="B17" s="31" t="s">
        <v>288</v>
      </c>
      <c r="C17" s="54">
        <v>8959.5339999999997</v>
      </c>
      <c r="D17" s="54">
        <v>1320.575</v>
      </c>
      <c r="E17" s="54">
        <v>263.85300000000001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59">
        <v>10543.962</v>
      </c>
    </row>
    <row r="18" spans="1:14" ht="21" hidden="1" x14ac:dyDescent="0.4">
      <c r="A18" s="30">
        <v>2538</v>
      </c>
      <c r="B18" s="31" t="s">
        <v>289</v>
      </c>
      <c r="C18" s="54">
        <v>10594.839</v>
      </c>
      <c r="D18" s="54">
        <v>1568.752</v>
      </c>
      <c r="E18" s="54">
        <v>380.25799999999998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159">
        <v>12543.849</v>
      </c>
    </row>
    <row r="19" spans="1:14" ht="21" hidden="1" x14ac:dyDescent="0.4">
      <c r="A19" s="30">
        <v>2539</v>
      </c>
      <c r="B19" s="31" t="s">
        <v>290</v>
      </c>
      <c r="C19" s="54">
        <v>12389.227999999999</v>
      </c>
      <c r="D19" s="54">
        <v>1710.7339999999999</v>
      </c>
      <c r="E19" s="54">
        <v>516.73699999999997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159">
        <v>14616.698999999999</v>
      </c>
    </row>
    <row r="20" spans="1:14" ht="21" hidden="1" x14ac:dyDescent="0.4">
      <c r="A20" s="30">
        <v>2540</v>
      </c>
      <c r="B20" s="31" t="s">
        <v>291</v>
      </c>
      <c r="C20" s="54">
        <v>10546.339</v>
      </c>
      <c r="D20" s="54">
        <v>1519.6780000000001</v>
      </c>
      <c r="E20" s="54">
        <v>605.12199999999996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159">
        <v>12671.138999999999</v>
      </c>
    </row>
    <row r="21" spans="1:14" ht="21" hidden="1" x14ac:dyDescent="0.4">
      <c r="A21" s="30">
        <v>2541</v>
      </c>
      <c r="B21" s="31" t="s">
        <v>292</v>
      </c>
      <c r="C21" s="54">
        <v>8045.9269999999997</v>
      </c>
      <c r="D21" s="54">
        <v>1170.5519999999999</v>
      </c>
      <c r="E21" s="54">
        <v>554.93600000000004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159">
        <v>9771.4149999999991</v>
      </c>
    </row>
    <row r="22" spans="1:14" ht="21" hidden="1" x14ac:dyDescent="0.4">
      <c r="A22" s="30">
        <v>2542</v>
      </c>
      <c r="B22" s="31" t="s">
        <v>293</v>
      </c>
      <c r="C22" s="54">
        <v>11562.393</v>
      </c>
      <c r="D22" s="54">
        <v>1087.077</v>
      </c>
      <c r="E22" s="54">
        <v>875.56200000000001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159">
        <v>13525.031999999999</v>
      </c>
    </row>
    <row r="23" spans="1:14" ht="21" hidden="1" x14ac:dyDescent="0.4">
      <c r="A23" s="30">
        <v>2543</v>
      </c>
      <c r="B23" s="31" t="s">
        <v>294</v>
      </c>
      <c r="C23" s="54">
        <v>15102</v>
      </c>
      <c r="D23" s="54">
        <v>1135</v>
      </c>
      <c r="E23" s="54">
        <v>965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159">
        <v>17202</v>
      </c>
    </row>
    <row r="24" spans="1:14" ht="21" hidden="1" x14ac:dyDescent="0.4">
      <c r="A24" s="30">
        <v>2544</v>
      </c>
      <c r="B24" s="31" t="s">
        <v>295</v>
      </c>
      <c r="C24" s="32">
        <v>18751</v>
      </c>
      <c r="D24" s="32">
        <v>1141</v>
      </c>
      <c r="E24" s="32">
        <v>1037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159">
        <v>20929</v>
      </c>
    </row>
    <row r="25" spans="1:14" ht="21" hidden="1" x14ac:dyDescent="0.4">
      <c r="A25" s="30">
        <v>2546</v>
      </c>
      <c r="B25" s="31" t="s">
        <v>296</v>
      </c>
      <c r="C25" s="32">
        <v>26779.532732300002</v>
      </c>
      <c r="D25" s="32">
        <v>1294.32321839</v>
      </c>
      <c r="E25" s="32">
        <v>1451.1233173599996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</row>
    <row r="26" spans="1:14" ht="21" hidden="1" x14ac:dyDescent="0.4">
      <c r="A26" s="30">
        <v>2547</v>
      </c>
      <c r="B26" s="31" t="s">
        <v>297</v>
      </c>
      <c r="C26" s="32">
        <v>23249.535102187267</v>
      </c>
      <c r="D26" s="32">
        <v>1269.2142935300001</v>
      </c>
      <c r="E26" s="32">
        <v>2074.5932641699997</v>
      </c>
      <c r="F26" s="66">
        <v>0</v>
      </c>
      <c r="G26" s="66">
        <v>0</v>
      </c>
      <c r="H26" s="66">
        <v>0</v>
      </c>
      <c r="I26" s="174">
        <v>2282.3151552586723</v>
      </c>
      <c r="J26" s="66">
        <v>0</v>
      </c>
      <c r="K26" s="66">
        <v>0</v>
      </c>
      <c r="L26" s="66">
        <v>0</v>
      </c>
      <c r="M26" s="159">
        <v>26593.342659887265</v>
      </c>
    </row>
    <row r="27" spans="1:14" ht="21" hidden="1" x14ac:dyDescent="0.4">
      <c r="A27" s="30">
        <v>2548</v>
      </c>
      <c r="B27" s="31" t="s">
        <v>298</v>
      </c>
      <c r="C27" s="32">
        <v>23712.258972529995</v>
      </c>
      <c r="D27" s="32">
        <v>976.97054331999993</v>
      </c>
      <c r="E27" s="32">
        <v>2832.8921378373952</v>
      </c>
      <c r="F27" s="66">
        <v>0</v>
      </c>
      <c r="G27" s="66">
        <v>0</v>
      </c>
      <c r="H27" s="66">
        <v>0</v>
      </c>
      <c r="I27" s="174">
        <v>2691.2367023500001</v>
      </c>
      <c r="J27" s="66">
        <v>0</v>
      </c>
      <c r="K27" s="66">
        <v>0</v>
      </c>
      <c r="L27" s="66">
        <v>0</v>
      </c>
      <c r="M27" s="159">
        <v>27522.121653687391</v>
      </c>
    </row>
    <row r="28" spans="1:14" ht="21" hidden="1" x14ac:dyDescent="0.4">
      <c r="A28" s="30">
        <v>2549</v>
      </c>
      <c r="B28" s="31" t="s">
        <v>299</v>
      </c>
      <c r="C28" s="32">
        <v>25048.991735609998</v>
      </c>
      <c r="D28" s="32">
        <v>991.96668653000006</v>
      </c>
      <c r="E28" s="32">
        <v>3327.1012826515484</v>
      </c>
      <c r="F28" s="66">
        <v>0</v>
      </c>
      <c r="G28" s="66">
        <v>0</v>
      </c>
      <c r="H28" s="66">
        <v>0</v>
      </c>
      <c r="I28" s="174">
        <v>3220.6795610600002</v>
      </c>
      <c r="J28" s="66">
        <v>0</v>
      </c>
      <c r="K28" s="66">
        <v>0</v>
      </c>
      <c r="L28" s="66">
        <v>0</v>
      </c>
      <c r="M28" s="159">
        <v>29368.059704791543</v>
      </c>
    </row>
    <row r="29" spans="1:14" ht="21" hidden="1" x14ac:dyDescent="0.4">
      <c r="A29" s="30">
        <v>2550</v>
      </c>
      <c r="B29" s="31" t="s">
        <v>300</v>
      </c>
      <c r="C29" s="32">
        <v>34433.808686059841</v>
      </c>
      <c r="D29" s="32">
        <v>1177.1773477500005</v>
      </c>
      <c r="E29" s="32">
        <v>3719.3412795937702</v>
      </c>
      <c r="F29" s="66">
        <v>0</v>
      </c>
      <c r="G29" s="66">
        <v>0</v>
      </c>
      <c r="H29" s="66">
        <v>0</v>
      </c>
      <c r="I29" s="174">
        <v>3623.85449092</v>
      </c>
      <c r="J29" s="66">
        <v>0</v>
      </c>
      <c r="K29" s="66">
        <v>0</v>
      </c>
      <c r="L29" s="66">
        <v>0</v>
      </c>
      <c r="M29" s="159">
        <v>39330.327313403614</v>
      </c>
    </row>
    <row r="30" spans="1:14" ht="21" hidden="1" x14ac:dyDescent="0.4">
      <c r="A30" s="30">
        <v>2551</v>
      </c>
      <c r="B30" s="31" t="s">
        <v>301</v>
      </c>
      <c r="C30" s="32">
        <v>35230.147654859997</v>
      </c>
      <c r="D30" s="32">
        <v>1467.9455365900003</v>
      </c>
      <c r="E30" s="32">
        <v>2374.1683741300003</v>
      </c>
      <c r="F30" s="66">
        <v>0</v>
      </c>
      <c r="G30" s="66">
        <v>0</v>
      </c>
      <c r="H30" s="66">
        <v>0</v>
      </c>
      <c r="I30" s="174">
        <v>3946.3161061199994</v>
      </c>
      <c r="J30" s="66">
        <v>0</v>
      </c>
      <c r="K30" s="66">
        <v>0</v>
      </c>
      <c r="L30" s="66">
        <v>0</v>
      </c>
      <c r="M30" s="159">
        <v>39072.261565579996</v>
      </c>
    </row>
    <row r="31" spans="1:14" ht="21" hidden="1" x14ac:dyDescent="0.4">
      <c r="A31" s="162">
        <v>2552</v>
      </c>
      <c r="B31" s="163" t="s">
        <v>302</v>
      </c>
      <c r="C31" s="164">
        <v>48482.924528714961</v>
      </c>
      <c r="D31" s="164">
        <v>1403.0225357300001</v>
      </c>
      <c r="E31" s="164">
        <v>2531.6052993720004</v>
      </c>
      <c r="F31" s="441">
        <v>0</v>
      </c>
      <c r="G31" s="441">
        <v>0</v>
      </c>
      <c r="H31" s="441">
        <v>0</v>
      </c>
      <c r="I31" s="167">
        <v>4055.8101102799992</v>
      </c>
      <c r="J31" s="441">
        <v>0</v>
      </c>
      <c r="K31" s="441">
        <v>0</v>
      </c>
      <c r="L31" s="441">
        <v>0</v>
      </c>
      <c r="M31" s="444">
        <v>56473.362474096961</v>
      </c>
    </row>
    <row r="32" spans="1:14" ht="21" hidden="1" x14ac:dyDescent="0.4">
      <c r="A32" s="57">
        <v>2553</v>
      </c>
      <c r="B32" s="58" t="s">
        <v>303</v>
      </c>
      <c r="C32" s="59">
        <v>54552.884523484303</v>
      </c>
      <c r="D32" s="59">
        <v>1356.79199976</v>
      </c>
      <c r="E32" s="59">
        <v>2836.2750562393976</v>
      </c>
      <c r="F32" s="441">
        <v>0</v>
      </c>
      <c r="G32" s="441">
        <v>0</v>
      </c>
      <c r="H32" s="441">
        <v>0</v>
      </c>
      <c r="I32" s="168">
        <v>4149.445802227694</v>
      </c>
      <c r="J32" s="441">
        <v>0</v>
      </c>
      <c r="K32" s="441">
        <v>0</v>
      </c>
      <c r="L32" s="441">
        <v>0</v>
      </c>
      <c r="M32" s="445">
        <v>62895.397381711395</v>
      </c>
    </row>
    <row r="33" spans="1:14" ht="36" hidden="1" customHeight="1" x14ac:dyDescent="0.4">
      <c r="A33" s="57">
        <v>2554</v>
      </c>
      <c r="B33" s="60" t="s">
        <v>304</v>
      </c>
      <c r="C33" s="59">
        <v>57159</v>
      </c>
      <c r="D33" s="59">
        <v>918</v>
      </c>
      <c r="E33" s="59">
        <v>3429</v>
      </c>
      <c r="F33" s="441">
        <v>0</v>
      </c>
      <c r="G33" s="441">
        <v>0</v>
      </c>
      <c r="H33" s="441">
        <v>0</v>
      </c>
      <c r="I33" s="168">
        <v>4576</v>
      </c>
      <c r="J33" s="441">
        <v>0</v>
      </c>
      <c r="K33" s="441">
        <v>0</v>
      </c>
      <c r="L33" s="441">
        <v>0</v>
      </c>
      <c r="M33" s="152">
        <v>66082</v>
      </c>
    </row>
    <row r="34" spans="1:14" ht="36" hidden="1" customHeight="1" x14ac:dyDescent="0.4">
      <c r="A34" s="57">
        <v>2555</v>
      </c>
      <c r="B34" s="60" t="s">
        <v>305</v>
      </c>
      <c r="C34" s="59">
        <v>70673</v>
      </c>
      <c r="D34" s="59">
        <v>968</v>
      </c>
      <c r="E34" s="59">
        <v>4117</v>
      </c>
      <c r="F34" s="441">
        <v>0</v>
      </c>
      <c r="G34" s="441">
        <v>0</v>
      </c>
      <c r="H34" s="441">
        <v>0</v>
      </c>
      <c r="I34" s="168">
        <v>5063</v>
      </c>
      <c r="J34" s="441">
        <v>0</v>
      </c>
      <c r="K34" s="441">
        <v>0</v>
      </c>
      <c r="L34" s="441">
        <v>0</v>
      </c>
      <c r="M34" s="152">
        <v>80821</v>
      </c>
    </row>
    <row r="35" spans="1:14" ht="36" hidden="1" customHeight="1" x14ac:dyDescent="0.4">
      <c r="A35" s="57">
        <v>2556</v>
      </c>
      <c r="B35" s="60" t="s">
        <v>306</v>
      </c>
      <c r="C35" s="61">
        <v>81184.065511619978</v>
      </c>
      <c r="D35" s="59">
        <v>1050.6059174499999</v>
      </c>
      <c r="E35" s="59">
        <v>4306.416351335999</v>
      </c>
      <c r="F35" s="441">
        <v>0</v>
      </c>
      <c r="G35" s="441">
        <v>0</v>
      </c>
      <c r="H35" s="441">
        <v>0</v>
      </c>
      <c r="I35" s="168">
        <v>5299.973672760003</v>
      </c>
      <c r="J35" s="441">
        <v>0</v>
      </c>
      <c r="K35" s="441">
        <v>0</v>
      </c>
      <c r="L35" s="441">
        <v>0</v>
      </c>
      <c r="M35" s="152">
        <v>91841.061453165981</v>
      </c>
    </row>
    <row r="36" spans="1:14" ht="36" hidden="1" customHeight="1" x14ac:dyDescent="0.4">
      <c r="A36" s="57">
        <v>2557</v>
      </c>
      <c r="B36" s="60" t="s">
        <v>307</v>
      </c>
      <c r="C36" s="61">
        <v>94069.71096080303</v>
      </c>
      <c r="D36" s="59">
        <v>925.83803592000015</v>
      </c>
      <c r="E36" s="59">
        <v>5245.7593342561022</v>
      </c>
      <c r="F36" s="441">
        <v>0</v>
      </c>
      <c r="G36" s="441">
        <v>0</v>
      </c>
      <c r="H36" s="441">
        <v>0</v>
      </c>
      <c r="I36" s="168">
        <v>5491.2574777423006</v>
      </c>
      <c r="J36" s="441">
        <v>0</v>
      </c>
      <c r="K36" s="441">
        <v>0</v>
      </c>
      <c r="L36" s="441">
        <v>0</v>
      </c>
      <c r="M36" s="152">
        <v>105732.56580872143</v>
      </c>
    </row>
    <row r="37" spans="1:14" ht="36" hidden="1" customHeight="1" x14ac:dyDescent="0.4">
      <c r="A37" s="57">
        <v>2558</v>
      </c>
      <c r="B37" s="60" t="s">
        <v>310</v>
      </c>
      <c r="C37" s="168">
        <v>92074.982897759633</v>
      </c>
      <c r="D37" s="168">
        <v>658.65355951800007</v>
      </c>
      <c r="E37" s="168">
        <v>2518.9712196458509</v>
      </c>
      <c r="F37" s="501">
        <v>1741.3888561099998</v>
      </c>
      <c r="G37" s="501">
        <v>2149.8327458828385</v>
      </c>
      <c r="H37" s="501">
        <v>79.474098069999997</v>
      </c>
      <c r="I37" s="168">
        <v>5435.1259833492732</v>
      </c>
      <c r="J37" s="501">
        <v>1688.9906998036008</v>
      </c>
      <c r="K37" s="501">
        <v>10802.294627518402</v>
      </c>
      <c r="L37" s="118">
        <v>477.09559035651142</v>
      </c>
      <c r="M37" s="152">
        <v>117626.81027801412</v>
      </c>
    </row>
    <row r="38" spans="1:14" ht="36" hidden="1" customHeight="1" x14ac:dyDescent="0.3">
      <c r="A38" s="57">
        <v>2559</v>
      </c>
      <c r="B38" s="60" t="s">
        <v>634</v>
      </c>
      <c r="C38" s="168">
        <v>79351.868807673003</v>
      </c>
      <c r="D38" s="168">
        <v>583.36883310000007</v>
      </c>
      <c r="E38" s="168">
        <v>3783.1928089163389</v>
      </c>
      <c r="F38" s="168">
        <v>2336.3141607100006</v>
      </c>
      <c r="G38" s="168">
        <v>2731.6380070358905</v>
      </c>
      <c r="H38" s="168">
        <v>77.979155390000017</v>
      </c>
      <c r="I38" s="168">
        <v>5060.8652349579788</v>
      </c>
      <c r="J38" s="168">
        <v>1704.0915299538963</v>
      </c>
      <c r="K38" s="168">
        <v>12256.645763499639</v>
      </c>
      <c r="L38" s="515">
        <v>620.00208253152027</v>
      </c>
      <c r="M38" s="152">
        <v>108505.96638376825</v>
      </c>
    </row>
    <row r="39" spans="1:14" ht="36" hidden="1" customHeight="1" x14ac:dyDescent="0.3">
      <c r="A39" s="57">
        <v>2560</v>
      </c>
      <c r="B39" s="60" t="s">
        <v>637</v>
      </c>
      <c r="C39" s="168">
        <v>70782.285568338295</v>
      </c>
      <c r="D39" s="168">
        <v>650.46494071200016</v>
      </c>
      <c r="E39" s="168">
        <v>4264.168510221848</v>
      </c>
      <c r="F39" s="168">
        <v>1838.0905375799996</v>
      </c>
      <c r="G39" s="168">
        <v>4320.2490582885657</v>
      </c>
      <c r="H39" s="168">
        <v>59.276708090000007</v>
      </c>
      <c r="I39" s="168">
        <v>4881.4153851126921</v>
      </c>
      <c r="J39" s="168">
        <v>1384.5947283677178</v>
      </c>
      <c r="K39" s="168">
        <v>12763.087423263987</v>
      </c>
      <c r="L39" s="515">
        <v>423.62275857223631</v>
      </c>
      <c r="M39" s="152">
        <v>101367.25561854735</v>
      </c>
    </row>
    <row r="40" spans="1:14" ht="36" customHeight="1" x14ac:dyDescent="0.3">
      <c r="A40" s="57">
        <v>2561</v>
      </c>
      <c r="B40" s="60" t="s">
        <v>651</v>
      </c>
      <c r="C40" s="168">
        <v>58494.098306501284</v>
      </c>
      <c r="D40" s="168">
        <v>574.41638720886829</v>
      </c>
      <c r="E40" s="168">
        <v>4883.1060415563488</v>
      </c>
      <c r="F40" s="168">
        <v>2007.6619487399994</v>
      </c>
      <c r="G40" s="168">
        <v>7280.5659780275264</v>
      </c>
      <c r="H40" s="168">
        <v>82.930440329999982</v>
      </c>
      <c r="I40" s="168">
        <v>4697.3076703734323</v>
      </c>
      <c r="J40" s="168">
        <v>1253.1249622309608</v>
      </c>
      <c r="K40" s="168">
        <v>14127.754581239495</v>
      </c>
      <c r="L40" s="515">
        <v>424.2129943035464</v>
      </c>
      <c r="M40" s="152">
        <v>93825.179310511405</v>
      </c>
      <c r="N40" s="780"/>
    </row>
    <row r="41" spans="1:14" ht="36" customHeight="1" x14ac:dyDescent="0.3">
      <c r="A41" s="57">
        <v>2562</v>
      </c>
      <c r="B41" s="60" t="s">
        <v>661</v>
      </c>
      <c r="C41" s="168">
        <v>71833.908888011894</v>
      </c>
      <c r="D41" s="168">
        <v>454.52889370473429</v>
      </c>
      <c r="E41" s="168">
        <v>5139.3648897508056</v>
      </c>
      <c r="F41" s="168">
        <v>2573.5209830523563</v>
      </c>
      <c r="G41" s="168">
        <v>3624.5458399496711</v>
      </c>
      <c r="H41" s="168">
        <v>132.91383661625906</v>
      </c>
      <c r="I41" s="168">
        <v>4629.3431565696546</v>
      </c>
      <c r="J41" s="168">
        <v>1711.5519299392936</v>
      </c>
      <c r="K41" s="168">
        <v>15264.134929136593</v>
      </c>
      <c r="L41" s="515">
        <v>498.01478328470961</v>
      </c>
      <c r="M41" s="152">
        <v>105861.828130016</v>
      </c>
      <c r="N41" s="780"/>
    </row>
    <row r="42" spans="1:14" ht="36" customHeight="1" x14ac:dyDescent="0.3">
      <c r="A42" s="57">
        <v>2563</v>
      </c>
      <c r="B42" s="60" t="s">
        <v>663</v>
      </c>
      <c r="C42" s="168">
        <v>61998.332306355813</v>
      </c>
      <c r="D42" s="168">
        <v>315.77213560999996</v>
      </c>
      <c r="E42" s="168">
        <v>4143.4034835425282</v>
      </c>
      <c r="F42" s="168">
        <v>2640.1458512499994</v>
      </c>
      <c r="G42" s="168">
        <v>4577.4203235839213</v>
      </c>
      <c r="H42" s="168">
        <v>438.45880597190001</v>
      </c>
      <c r="I42" s="168">
        <v>4586.9628853150007</v>
      </c>
      <c r="J42" s="168">
        <v>2427.7736699474885</v>
      </c>
      <c r="K42" s="168">
        <v>14691.8882805743</v>
      </c>
      <c r="L42" s="515">
        <v>1181.1179867630544</v>
      </c>
      <c r="M42" s="152">
        <v>97001.275728914014</v>
      </c>
      <c r="N42" s="780"/>
    </row>
    <row r="43" spans="1:14" ht="36" customHeight="1" x14ac:dyDescent="0.3">
      <c r="A43" s="57">
        <v>2564</v>
      </c>
      <c r="B43" s="60" t="s">
        <v>689</v>
      </c>
      <c r="C43" s="168">
        <v>48558.851865405326</v>
      </c>
      <c r="D43" s="168">
        <v>261.00130417999998</v>
      </c>
      <c r="E43" s="168">
        <v>5206.8271456731391</v>
      </c>
      <c r="F43" s="168">
        <v>2019.1145778800001</v>
      </c>
      <c r="G43" s="168">
        <v>9752.4246311900188</v>
      </c>
      <c r="H43" s="168">
        <v>743.58692530999997</v>
      </c>
      <c r="I43" s="168">
        <v>4305.2662516999999</v>
      </c>
      <c r="J43" s="168">
        <v>2387.6330783689386</v>
      </c>
      <c r="K43" s="168">
        <v>17665.787100739824</v>
      </c>
      <c r="L43" s="515">
        <v>830.74872550682085</v>
      </c>
      <c r="M43" s="152">
        <v>91731.241605954099</v>
      </c>
      <c r="N43" s="780"/>
    </row>
    <row r="44" spans="1:14" ht="36" customHeight="1" x14ac:dyDescent="0.3">
      <c r="A44" s="57">
        <v>2565</v>
      </c>
      <c r="B44" s="58" t="s">
        <v>702</v>
      </c>
      <c r="C44" s="168">
        <v>57872.101932819372</v>
      </c>
      <c r="D44" s="515">
        <v>204.01544148000002</v>
      </c>
      <c r="E44" s="151">
        <v>5195.2289978455392</v>
      </c>
      <c r="F44" s="168">
        <v>2657.4330271700001</v>
      </c>
      <c r="G44" s="168">
        <v>9366.9485694099985</v>
      </c>
      <c r="H44" s="168">
        <v>413.78654302000001</v>
      </c>
      <c r="I44" s="168">
        <v>4252.3125940900009</v>
      </c>
      <c r="J44" s="168">
        <v>2119.5925471099999</v>
      </c>
      <c r="K44" s="168">
        <v>17883.078314276692</v>
      </c>
      <c r="L44" s="515">
        <v>920.52724130695776</v>
      </c>
      <c r="M44" s="152">
        <v>100885.02520852858</v>
      </c>
      <c r="N44" s="780"/>
    </row>
    <row r="45" spans="1:14" ht="36" customHeight="1" x14ac:dyDescent="0.3">
      <c r="A45" s="62">
        <v>2566</v>
      </c>
      <c r="B45" s="503" t="s">
        <v>955</v>
      </c>
      <c r="C45" s="1435">
        <v>64231.475446523094</v>
      </c>
      <c r="D45" s="1432">
        <v>153.03837779</v>
      </c>
      <c r="E45" s="1435">
        <v>6451.7030611786859</v>
      </c>
      <c r="F45" s="1435">
        <v>3605.1309439199999</v>
      </c>
      <c r="G45" s="1435">
        <v>6588.9975520199996</v>
      </c>
      <c r="H45" s="59">
        <v>341.00452562999999</v>
      </c>
      <c r="I45" s="168">
        <v>4316.7805935700007</v>
      </c>
      <c r="J45" s="59">
        <v>1914.0822690099999</v>
      </c>
      <c r="K45" s="61">
        <v>19377.762272420478</v>
      </c>
      <c r="L45" s="1435">
        <v>1012.4307037492368</v>
      </c>
      <c r="M45" s="555">
        <v>107992.4057458115</v>
      </c>
    </row>
    <row r="46" spans="1:14" ht="36" customHeight="1" x14ac:dyDescent="0.3">
      <c r="A46" s="38"/>
      <c r="B46" s="1430"/>
      <c r="C46" s="1434"/>
      <c r="D46" s="1436"/>
      <c r="E46" s="1434"/>
      <c r="F46" s="1434"/>
      <c r="G46" s="1434"/>
      <c r="H46" s="1436"/>
      <c r="I46" s="1436"/>
      <c r="J46" s="1436"/>
      <c r="K46" s="1436"/>
      <c r="L46" s="1434"/>
      <c r="M46" s="1433"/>
    </row>
    <row r="47" spans="1:14" ht="21" x14ac:dyDescent="0.3">
      <c r="A47" s="38"/>
      <c r="B47" s="1430"/>
      <c r="C47" s="515"/>
      <c r="D47" s="515"/>
      <c r="E47" s="515"/>
      <c r="F47" s="515"/>
      <c r="G47" s="515"/>
      <c r="H47" s="515"/>
      <c r="I47" s="515"/>
      <c r="J47" s="515"/>
      <c r="K47" s="515"/>
      <c r="L47" s="515"/>
      <c r="M47" s="1433"/>
      <c r="N47" s="1431"/>
    </row>
    <row r="48" spans="1:14" ht="2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 ht="2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88" type="noConversion"/>
  <pageMargins left="0.25" right="0.25" top="0.75" bottom="0.75" header="0.3" footer="0.3"/>
  <pageSetup paperSize="9" scale="80" orientation="landscape" horizontalDpi="200" verticalDpi="200" r:id="rId1"/>
  <headerFooter>
    <oddFooter>&amp;C&amp;16 38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79998168889431442"/>
    <pageSetUpPr fitToPage="1"/>
  </sheetPr>
  <dimension ref="A1:N49"/>
  <sheetViews>
    <sheetView view="pageBreakPreview" zoomScale="60" zoomScaleNormal="90" workbookViewId="0">
      <selection activeCell="C64" sqref="C64"/>
    </sheetView>
  </sheetViews>
  <sheetFormatPr defaultColWidth="9" defaultRowHeight="14.4" x14ac:dyDescent="0.3"/>
  <cols>
    <col min="1" max="2" width="8.3984375" style="65" customWidth="1"/>
    <col min="3" max="3" width="14.59765625" style="65" bestFit="1" customWidth="1"/>
    <col min="4" max="5" width="11.19921875" style="65" customWidth="1"/>
    <col min="6" max="6" width="11.3984375" style="65" customWidth="1"/>
    <col min="7" max="7" width="15.09765625" style="65" customWidth="1"/>
    <col min="8" max="8" width="19" style="65" customWidth="1"/>
    <col min="9" max="9" width="18.19921875" style="65" customWidth="1"/>
    <col min="10" max="12" width="11.19921875" style="65" customWidth="1"/>
    <col min="13" max="13" width="14.3984375" style="65" customWidth="1"/>
    <col min="14" max="16384" width="9" style="65"/>
  </cols>
  <sheetData>
    <row r="1" spans="1:13" ht="28.8" x14ac:dyDescent="0.3">
      <c r="A1" s="1662" t="s">
        <v>928</v>
      </c>
      <c r="B1" s="1662"/>
      <c r="C1" s="1662"/>
      <c r="D1" s="1662"/>
      <c r="E1" s="1662"/>
      <c r="F1" s="1662"/>
      <c r="G1" s="1662"/>
      <c r="H1" s="1662"/>
      <c r="I1" s="1662"/>
      <c r="J1" s="1662"/>
      <c r="K1" s="1662"/>
      <c r="L1" s="1662"/>
      <c r="M1" s="1662"/>
    </row>
    <row r="2" spans="1:13" ht="28.8" x14ac:dyDescent="0.3">
      <c r="A2" s="1662" t="s">
        <v>960</v>
      </c>
      <c r="B2" s="1662"/>
      <c r="C2" s="1662"/>
      <c r="D2" s="1662"/>
      <c r="E2" s="1662"/>
      <c r="F2" s="1662"/>
      <c r="G2" s="1662"/>
      <c r="H2" s="1662"/>
      <c r="I2" s="1662"/>
      <c r="J2" s="1662"/>
      <c r="K2" s="1662"/>
      <c r="L2" s="1662"/>
      <c r="M2" s="1662"/>
    </row>
    <row r="3" spans="1:13" ht="23.4" x14ac:dyDescent="0.45">
      <c r="A3" s="52"/>
      <c r="B3" s="53"/>
      <c r="C3" s="170">
        <v>1000</v>
      </c>
      <c r="D3" s="53"/>
      <c r="E3" s="53"/>
      <c r="F3" s="53"/>
      <c r="G3" s="53"/>
      <c r="H3" s="53"/>
      <c r="I3" s="1711" t="s">
        <v>249</v>
      </c>
      <c r="J3" s="1711"/>
      <c r="K3" s="1711"/>
      <c r="L3" s="1711"/>
      <c r="M3" s="1711"/>
    </row>
    <row r="4" spans="1:13" ht="48" customHeight="1" x14ac:dyDescent="0.3">
      <c r="A4" s="1718" t="s">
        <v>782</v>
      </c>
      <c r="B4" s="1719"/>
      <c r="C4" s="1712" t="s">
        <v>783</v>
      </c>
      <c r="D4" s="1713"/>
      <c r="E4" s="1713"/>
      <c r="F4" s="1713"/>
      <c r="G4" s="1713"/>
      <c r="H4" s="1713"/>
      <c r="I4" s="1713"/>
      <c r="J4" s="1713"/>
      <c r="K4" s="1713"/>
      <c r="L4" s="1713"/>
      <c r="M4" s="1714"/>
    </row>
    <row r="5" spans="1:13" ht="48" customHeight="1" x14ac:dyDescent="0.3">
      <c r="A5" s="1720"/>
      <c r="B5" s="1721"/>
      <c r="C5" s="1712" t="s">
        <v>777</v>
      </c>
      <c r="D5" s="1713"/>
      <c r="E5" s="1713"/>
      <c r="F5" s="1713"/>
      <c r="G5" s="1713"/>
      <c r="H5" s="1713"/>
      <c r="I5" s="1714"/>
      <c r="J5" s="1724" t="s">
        <v>778</v>
      </c>
      <c r="K5" s="1725"/>
      <c r="L5" s="1726"/>
      <c r="M5" s="1732" t="s">
        <v>595</v>
      </c>
    </row>
    <row r="6" spans="1:13" ht="64.2" customHeight="1" x14ac:dyDescent="0.3">
      <c r="A6" s="1722"/>
      <c r="B6" s="1723"/>
      <c r="C6" s="1374" t="s">
        <v>767</v>
      </c>
      <c r="D6" s="1375" t="s">
        <v>768</v>
      </c>
      <c r="E6" s="1375" t="s">
        <v>769</v>
      </c>
      <c r="F6" s="1375" t="s">
        <v>770</v>
      </c>
      <c r="G6" s="1375" t="s">
        <v>771</v>
      </c>
      <c r="H6" s="1375" t="s">
        <v>772</v>
      </c>
      <c r="I6" s="1375" t="s">
        <v>773</v>
      </c>
      <c r="J6" s="1376" t="s">
        <v>774</v>
      </c>
      <c r="K6" s="1376" t="s">
        <v>775</v>
      </c>
      <c r="L6" s="1376" t="s">
        <v>776</v>
      </c>
      <c r="M6" s="1732"/>
    </row>
    <row r="7" spans="1:13" ht="21" hidden="1" x14ac:dyDescent="0.4">
      <c r="A7" s="30">
        <v>2527</v>
      </c>
      <c r="B7" s="31" t="s">
        <v>278</v>
      </c>
      <c r="C7" s="54">
        <v>2327.549</v>
      </c>
      <c r="D7" s="54">
        <v>1573.4079999999999</v>
      </c>
      <c r="E7" s="54">
        <v>51.783000000000001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171">
        <v>1563.481</v>
      </c>
    </row>
    <row r="8" spans="1:13" ht="21" hidden="1" x14ac:dyDescent="0.4">
      <c r="A8" s="30">
        <v>2528</v>
      </c>
      <c r="B8" s="31" t="s">
        <v>279</v>
      </c>
      <c r="C8" s="54">
        <v>2930.143</v>
      </c>
      <c r="D8" s="54">
        <v>1670.6179999999999</v>
      </c>
      <c r="E8" s="54">
        <v>71.114000000000004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172">
        <v>1561.04</v>
      </c>
    </row>
    <row r="9" spans="1:13" ht="21" hidden="1" x14ac:dyDescent="0.4">
      <c r="A9" s="30">
        <v>2529</v>
      </c>
      <c r="B9" s="31" t="s">
        <v>280</v>
      </c>
      <c r="C9" s="54">
        <v>3357.5419999999999</v>
      </c>
      <c r="D9" s="54">
        <v>1722.0930000000001</v>
      </c>
      <c r="E9" s="54">
        <v>80.287999999999997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173">
        <v>1828.915</v>
      </c>
    </row>
    <row r="10" spans="1:13" ht="21" hidden="1" x14ac:dyDescent="0.4">
      <c r="A10" s="30">
        <v>2530</v>
      </c>
      <c r="B10" s="31" t="s">
        <v>281</v>
      </c>
      <c r="C10" s="54">
        <v>4108.2070000000003</v>
      </c>
      <c r="D10" s="54">
        <v>1831.6679999999999</v>
      </c>
      <c r="E10" s="54">
        <v>91.049000000000007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159">
        <v>2614.567</v>
      </c>
    </row>
    <row r="11" spans="1:13" ht="21" hidden="1" x14ac:dyDescent="0.4">
      <c r="A11" s="30">
        <v>2531</v>
      </c>
      <c r="B11" s="31" t="s">
        <v>282</v>
      </c>
      <c r="C11" s="54">
        <v>5276.0140000000001</v>
      </c>
      <c r="D11" s="54">
        <v>2081.607</v>
      </c>
      <c r="E11" s="54">
        <v>125.339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159">
        <v>3523.902</v>
      </c>
    </row>
    <row r="12" spans="1:13" ht="21" hidden="1" x14ac:dyDescent="0.4">
      <c r="A12" s="30">
        <v>2532</v>
      </c>
      <c r="B12" s="31" t="s">
        <v>283</v>
      </c>
      <c r="C12" s="54">
        <v>7041.73</v>
      </c>
      <c r="D12" s="54">
        <v>2376.201</v>
      </c>
      <c r="E12" s="54">
        <v>147.441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159">
        <v>4852.8450000000003</v>
      </c>
    </row>
    <row r="13" spans="1:13" ht="21" hidden="1" x14ac:dyDescent="0.4">
      <c r="A13" s="30">
        <v>2533</v>
      </c>
      <c r="B13" s="31" t="s">
        <v>284</v>
      </c>
      <c r="C13" s="54">
        <v>9617.9459999999999</v>
      </c>
      <c r="D13" s="54">
        <v>2932.0709999999999</v>
      </c>
      <c r="E13" s="54">
        <v>215.25800000000001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159">
        <v>6642.2820000000002</v>
      </c>
    </row>
    <row r="14" spans="1:13" ht="21" hidden="1" x14ac:dyDescent="0.4">
      <c r="A14" s="30">
        <v>2534</v>
      </c>
      <c r="B14" s="31" t="s">
        <v>285</v>
      </c>
      <c r="C14" s="54">
        <v>12811.963</v>
      </c>
      <c r="D14" s="54">
        <v>2926.2660000000001</v>
      </c>
      <c r="E14" s="54">
        <v>289.68700000000001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159">
        <v>7305.4740000000002</v>
      </c>
    </row>
    <row r="15" spans="1:13" ht="21" hidden="1" x14ac:dyDescent="0.4">
      <c r="A15" s="30">
        <v>2535</v>
      </c>
      <c r="B15" s="31" t="s">
        <v>286</v>
      </c>
      <c r="C15" s="54">
        <v>16579.309000000001</v>
      </c>
      <c r="D15" s="54">
        <v>3251.7640000000001</v>
      </c>
      <c r="E15" s="54">
        <v>380.04500000000002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159">
        <v>8198.2160000000003</v>
      </c>
    </row>
    <row r="16" spans="1:13" ht="21" hidden="1" x14ac:dyDescent="0.4">
      <c r="A16" s="30">
        <v>2536</v>
      </c>
      <c r="B16" s="31" t="s">
        <v>287</v>
      </c>
      <c r="C16" s="54">
        <v>20392.735000000001</v>
      </c>
      <c r="D16" s="54">
        <v>3490.5419999999999</v>
      </c>
      <c r="E16" s="54">
        <v>519.20399999999995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159">
        <v>9110.4589999999989</v>
      </c>
    </row>
    <row r="17" spans="1:14" ht="21" hidden="1" x14ac:dyDescent="0.4">
      <c r="A17" s="30">
        <v>2537</v>
      </c>
      <c r="B17" s="31" t="s">
        <v>288</v>
      </c>
      <c r="C17" s="54">
        <v>24526.808000000001</v>
      </c>
      <c r="D17" s="54">
        <v>3927.2130000000002</v>
      </c>
      <c r="E17" s="54">
        <v>686.75900000000001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159">
        <v>10543.962</v>
      </c>
    </row>
    <row r="18" spans="1:14" ht="21" hidden="1" x14ac:dyDescent="0.4">
      <c r="A18" s="30">
        <v>2538</v>
      </c>
      <c r="B18" s="31" t="s">
        <v>289</v>
      </c>
      <c r="C18" s="54">
        <v>28873.388999999999</v>
      </c>
      <c r="D18" s="54">
        <v>4438.9160000000002</v>
      </c>
      <c r="E18" s="54">
        <v>851.03899999999999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159">
        <v>12543.849</v>
      </c>
    </row>
    <row r="19" spans="1:14" ht="21" hidden="1" x14ac:dyDescent="0.4">
      <c r="A19" s="30">
        <v>2539</v>
      </c>
      <c r="B19" s="31" t="s">
        <v>290</v>
      </c>
      <c r="C19" s="54">
        <v>33651.086000000003</v>
      </c>
      <c r="D19" s="54">
        <v>5026.5929999999998</v>
      </c>
      <c r="E19" s="54">
        <v>931.09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159">
        <v>14616.698999999999</v>
      </c>
    </row>
    <row r="20" spans="1:14" ht="21" hidden="1" x14ac:dyDescent="0.4">
      <c r="A20" s="30">
        <v>2540</v>
      </c>
      <c r="B20" s="31" t="s">
        <v>291</v>
      </c>
      <c r="C20" s="54">
        <v>37401.951000000001</v>
      </c>
      <c r="D20" s="54">
        <v>5600.8059999999996</v>
      </c>
      <c r="E20" s="54">
        <v>1128.8140000000001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159">
        <v>12671.138999999999</v>
      </c>
    </row>
    <row r="21" spans="1:14" ht="21" hidden="1" x14ac:dyDescent="0.4">
      <c r="A21" s="30">
        <v>2541</v>
      </c>
      <c r="B21" s="31" t="s">
        <v>292</v>
      </c>
      <c r="C21" s="54">
        <v>37929.205999999998</v>
      </c>
      <c r="D21" s="54">
        <v>5739.9949999999999</v>
      </c>
      <c r="E21" s="54">
        <v>1040.9570000000001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159">
        <v>9771.4149999999991</v>
      </c>
    </row>
    <row r="22" spans="1:14" ht="21" hidden="1" x14ac:dyDescent="0.4">
      <c r="A22" s="30">
        <v>2542</v>
      </c>
      <c r="B22" s="31" t="s">
        <v>293</v>
      </c>
      <c r="C22" s="54">
        <v>39946.247000000003</v>
      </c>
      <c r="D22" s="54">
        <v>5832.8010000000004</v>
      </c>
      <c r="E22" s="54">
        <v>1084.7860000000001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159">
        <v>13525.031999999999</v>
      </c>
    </row>
    <row r="23" spans="1:14" ht="21" hidden="1" x14ac:dyDescent="0.4">
      <c r="A23" s="30">
        <v>2543</v>
      </c>
      <c r="B23" s="31" t="s">
        <v>294</v>
      </c>
      <c r="C23" s="54">
        <v>46212</v>
      </c>
      <c r="D23" s="54">
        <v>6028</v>
      </c>
      <c r="E23" s="54">
        <v>1260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159">
        <v>17202</v>
      </c>
    </row>
    <row r="24" spans="1:14" ht="21" hidden="1" x14ac:dyDescent="0.4">
      <c r="A24" s="30">
        <v>2544</v>
      </c>
      <c r="B24" s="31" t="s">
        <v>295</v>
      </c>
      <c r="C24" s="32">
        <v>53265</v>
      </c>
      <c r="D24" s="32">
        <v>6311</v>
      </c>
      <c r="E24" s="32">
        <v>1559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159">
        <v>20929</v>
      </c>
    </row>
    <row r="25" spans="1:14" ht="21" hidden="1" x14ac:dyDescent="0.4">
      <c r="A25" s="30">
        <v>2546</v>
      </c>
      <c r="B25" s="31" t="s">
        <v>296</v>
      </c>
      <c r="C25" s="32">
        <v>79365.121923649989</v>
      </c>
      <c r="D25" s="32">
        <v>6722.12722287</v>
      </c>
      <c r="E25" s="32">
        <v>2229.8518935499997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</row>
    <row r="26" spans="1:14" ht="21" hidden="1" x14ac:dyDescent="0.4">
      <c r="A26" s="30">
        <v>2547</v>
      </c>
      <c r="B26" s="31" t="s">
        <v>297</v>
      </c>
      <c r="C26" s="32">
        <v>94415.685100944043</v>
      </c>
      <c r="D26" s="32">
        <v>7047.9999969400005</v>
      </c>
      <c r="E26" s="32">
        <v>2591.0991378300005</v>
      </c>
      <c r="F26" s="54">
        <v>0</v>
      </c>
      <c r="G26" s="54">
        <v>0</v>
      </c>
      <c r="H26" s="54">
        <v>0</v>
      </c>
      <c r="I26" s="54">
        <v>50.073735930000005</v>
      </c>
      <c r="J26" s="54">
        <v>0</v>
      </c>
      <c r="K26" s="54">
        <v>0</v>
      </c>
      <c r="L26" s="54">
        <v>0</v>
      </c>
      <c r="M26" s="159">
        <v>26593.342659887265</v>
      </c>
    </row>
    <row r="27" spans="1:14" ht="21" hidden="1" x14ac:dyDescent="0.4">
      <c r="A27" s="30">
        <v>2548</v>
      </c>
      <c r="B27" s="31" t="s">
        <v>298</v>
      </c>
      <c r="C27" s="32">
        <v>108307.30885997</v>
      </c>
      <c r="D27" s="32">
        <v>7482.4197705500001</v>
      </c>
      <c r="E27" s="32">
        <v>2962.5455618071251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159">
        <v>27522.121653687391</v>
      </c>
    </row>
    <row r="28" spans="1:14" ht="21" hidden="1" x14ac:dyDescent="0.4">
      <c r="A28" s="30">
        <v>2549</v>
      </c>
      <c r="B28" s="31" t="s">
        <v>299</v>
      </c>
      <c r="C28" s="32">
        <v>116899.54209916094</v>
      </c>
      <c r="D28" s="32">
        <v>7589.2149321199995</v>
      </c>
      <c r="E28" s="32">
        <v>4022.0544880410366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159">
        <v>29368.059704791543</v>
      </c>
    </row>
    <row r="29" spans="1:14" ht="21" hidden="1" x14ac:dyDescent="0.4">
      <c r="A29" s="30">
        <v>2550</v>
      </c>
      <c r="B29" s="31" t="s">
        <v>300</v>
      </c>
      <c r="C29" s="32">
        <v>124834.52184657006</v>
      </c>
      <c r="D29" s="32">
        <v>7534.2461497700006</v>
      </c>
      <c r="E29" s="32">
        <v>5007.8127857662303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159">
        <v>39330.327313403614</v>
      </c>
    </row>
    <row r="30" spans="1:14" ht="21" hidden="1" x14ac:dyDescent="0.4">
      <c r="A30" s="30">
        <v>2551</v>
      </c>
      <c r="B30" s="31" t="s">
        <v>301</v>
      </c>
      <c r="C30" s="32">
        <v>136027.20688108259</v>
      </c>
      <c r="D30" s="32">
        <v>7636.1947612100003</v>
      </c>
      <c r="E30" s="32">
        <v>6780.6102163100004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159">
        <v>39072.261565579996</v>
      </c>
    </row>
    <row r="31" spans="1:14" ht="21" hidden="1" x14ac:dyDescent="0.4">
      <c r="A31" s="162">
        <v>2552</v>
      </c>
      <c r="B31" s="163" t="s">
        <v>302</v>
      </c>
      <c r="C31" s="164">
        <v>152373.70743629738</v>
      </c>
      <c r="D31" s="164">
        <v>7664.0495663299998</v>
      </c>
      <c r="E31" s="164">
        <v>7150.8176039283544</v>
      </c>
      <c r="F31" s="441">
        <v>0</v>
      </c>
      <c r="G31" s="441">
        <v>0</v>
      </c>
      <c r="H31" s="441">
        <v>0</v>
      </c>
      <c r="I31" s="442">
        <v>0</v>
      </c>
      <c r="J31" s="441">
        <v>0</v>
      </c>
      <c r="K31" s="441">
        <v>0</v>
      </c>
      <c r="L31" s="441">
        <v>0</v>
      </c>
      <c r="M31" s="444">
        <v>167188.57460655575</v>
      </c>
    </row>
    <row r="32" spans="1:14" ht="21" hidden="1" x14ac:dyDescent="0.4">
      <c r="A32" s="57">
        <v>2553</v>
      </c>
      <c r="B32" s="58" t="s">
        <v>303</v>
      </c>
      <c r="C32" s="59">
        <v>183067.57962921329</v>
      </c>
      <c r="D32" s="59">
        <v>7644.3993247399994</v>
      </c>
      <c r="E32" s="59">
        <v>8365.3639051567261</v>
      </c>
      <c r="F32" s="441">
        <v>0</v>
      </c>
      <c r="G32" s="441">
        <v>0</v>
      </c>
      <c r="H32" s="441">
        <v>0</v>
      </c>
      <c r="I32" s="443">
        <v>0</v>
      </c>
      <c r="J32" s="441">
        <v>0</v>
      </c>
      <c r="K32" s="441">
        <v>0</v>
      </c>
      <c r="L32" s="441">
        <v>0</v>
      </c>
      <c r="M32" s="445">
        <v>199077.34285911001</v>
      </c>
    </row>
    <row r="33" spans="1:13" ht="36" hidden="1" customHeight="1" x14ac:dyDescent="0.4">
      <c r="A33" s="57">
        <v>2554</v>
      </c>
      <c r="B33" s="60" t="s">
        <v>304</v>
      </c>
      <c r="C33" s="59">
        <v>210387</v>
      </c>
      <c r="D33" s="59">
        <v>7617</v>
      </c>
      <c r="E33" s="59">
        <v>8980</v>
      </c>
      <c r="F33" s="441">
        <v>0</v>
      </c>
      <c r="G33" s="441">
        <v>0</v>
      </c>
      <c r="H33" s="441">
        <v>0</v>
      </c>
      <c r="I33" s="443">
        <v>0</v>
      </c>
      <c r="J33" s="441">
        <v>0</v>
      </c>
      <c r="K33" s="441">
        <v>0</v>
      </c>
      <c r="L33" s="441">
        <v>0</v>
      </c>
      <c r="M33" s="152">
        <v>226984</v>
      </c>
    </row>
    <row r="34" spans="1:13" ht="36" hidden="1" customHeight="1" x14ac:dyDescent="0.4">
      <c r="A34" s="57">
        <v>2555</v>
      </c>
      <c r="B34" s="60" t="s">
        <v>305</v>
      </c>
      <c r="C34" s="59">
        <v>239348</v>
      </c>
      <c r="D34" s="59">
        <v>7324</v>
      </c>
      <c r="E34" s="59">
        <v>9475</v>
      </c>
      <c r="F34" s="441">
        <v>0</v>
      </c>
      <c r="G34" s="441">
        <v>0</v>
      </c>
      <c r="H34" s="441">
        <v>0</v>
      </c>
      <c r="I34" s="443">
        <v>1.05549038</v>
      </c>
      <c r="J34" s="441">
        <v>0</v>
      </c>
      <c r="K34" s="441">
        <v>0</v>
      </c>
      <c r="L34" s="441">
        <v>0</v>
      </c>
      <c r="M34" s="152">
        <v>256148.05549038001</v>
      </c>
    </row>
    <row r="35" spans="1:13" ht="36" hidden="1" customHeight="1" x14ac:dyDescent="0.4">
      <c r="A35" s="57">
        <v>2556</v>
      </c>
      <c r="B35" s="60" t="s">
        <v>306</v>
      </c>
      <c r="C35" s="61">
        <v>273082.01718192693</v>
      </c>
      <c r="D35" s="59">
        <v>6862.3006926900007</v>
      </c>
      <c r="E35" s="59">
        <v>10285.594666151999</v>
      </c>
      <c r="F35" s="441">
        <v>0</v>
      </c>
      <c r="G35" s="441">
        <v>0</v>
      </c>
      <c r="H35" s="441">
        <v>0</v>
      </c>
      <c r="I35" s="443">
        <v>0</v>
      </c>
      <c r="J35" s="441">
        <v>0</v>
      </c>
      <c r="K35" s="441">
        <v>0</v>
      </c>
      <c r="L35" s="441">
        <v>0</v>
      </c>
      <c r="M35" s="152">
        <v>290229.91254076897</v>
      </c>
    </row>
    <row r="36" spans="1:13" ht="36" hidden="1" customHeight="1" x14ac:dyDescent="0.4">
      <c r="A36" s="57">
        <v>2557</v>
      </c>
      <c r="B36" s="60" t="s">
        <v>307</v>
      </c>
      <c r="C36" s="61">
        <v>307172.30241003289</v>
      </c>
      <c r="D36" s="59">
        <v>6801.1929243800014</v>
      </c>
      <c r="E36" s="59">
        <v>11184.423502719328</v>
      </c>
      <c r="F36" s="441">
        <v>0</v>
      </c>
      <c r="G36" s="441">
        <v>0</v>
      </c>
      <c r="H36" s="441">
        <v>0</v>
      </c>
      <c r="I36" s="443">
        <v>-1.05549038</v>
      </c>
      <c r="J36" s="441">
        <v>0</v>
      </c>
      <c r="K36" s="441">
        <v>0</v>
      </c>
      <c r="L36" s="441">
        <v>0</v>
      </c>
      <c r="M36" s="152">
        <v>325156.86334675224</v>
      </c>
    </row>
    <row r="37" spans="1:13" ht="36" hidden="1" customHeight="1" x14ac:dyDescent="0.4">
      <c r="A37" s="57">
        <v>2558</v>
      </c>
      <c r="B37" s="60" t="s">
        <v>310</v>
      </c>
      <c r="C37" s="168">
        <v>285561.4827377281</v>
      </c>
      <c r="D37" s="168">
        <v>6459.5544864439998</v>
      </c>
      <c r="E37" s="168">
        <v>4582.488435136449</v>
      </c>
      <c r="F37" s="501">
        <v>4791.93352942</v>
      </c>
      <c r="G37" s="501">
        <v>1545.7207885800001</v>
      </c>
      <c r="H37" s="501">
        <v>1987.57719331</v>
      </c>
      <c r="I37" s="501">
        <v>5.4236791700000007</v>
      </c>
      <c r="J37" s="501">
        <v>9736.1909958978649</v>
      </c>
      <c r="K37" s="501">
        <v>43883.8132150073</v>
      </c>
      <c r="L37" s="118">
        <v>2546.1836605299995</v>
      </c>
      <c r="M37" s="152">
        <v>361100.36872122379</v>
      </c>
    </row>
    <row r="38" spans="1:13" ht="36" hidden="1" customHeight="1" x14ac:dyDescent="0.3">
      <c r="A38" s="57">
        <v>2559</v>
      </c>
      <c r="B38" s="60" t="s">
        <v>634</v>
      </c>
      <c r="C38" s="168">
        <v>320550.44947019324</v>
      </c>
      <c r="D38" s="168">
        <v>6131.9134247780003</v>
      </c>
      <c r="E38" s="168">
        <v>5130.3354517558882</v>
      </c>
      <c r="F38" s="168">
        <v>6280.3542608999987</v>
      </c>
      <c r="G38" s="168">
        <v>3214.4795312299993</v>
      </c>
      <c r="H38" s="168">
        <v>1829.91386934</v>
      </c>
      <c r="I38" s="168">
        <v>-1.693865</v>
      </c>
      <c r="J38" s="168">
        <v>10269.106983531296</v>
      </c>
      <c r="K38" s="168">
        <v>46576.643348771482</v>
      </c>
      <c r="L38" s="515">
        <v>2584.0806640326073</v>
      </c>
      <c r="M38" s="152">
        <v>402565.58313953248</v>
      </c>
    </row>
    <row r="39" spans="1:13" ht="36" hidden="1" customHeight="1" x14ac:dyDescent="0.3">
      <c r="A39" s="57">
        <v>2560</v>
      </c>
      <c r="B39" s="60" t="s">
        <v>637</v>
      </c>
      <c r="C39" s="168">
        <v>340211.24578116002</v>
      </c>
      <c r="D39" s="168">
        <v>5816.0382224519999</v>
      </c>
      <c r="E39" s="168">
        <v>5055.2457915511932</v>
      </c>
      <c r="F39" s="168">
        <v>7536.7821393300019</v>
      </c>
      <c r="G39" s="168">
        <v>5124.0299070000001</v>
      </c>
      <c r="H39" s="168">
        <v>1708.7012257699998</v>
      </c>
      <c r="I39" s="1042">
        <v>-3.4314359999999997</v>
      </c>
      <c r="J39" s="168">
        <v>8934.4361204237903</v>
      </c>
      <c r="K39" s="168">
        <v>49477.431856459771</v>
      </c>
      <c r="L39" s="515">
        <v>4628.6339977043572</v>
      </c>
      <c r="M39" s="152">
        <v>428489.11360585113</v>
      </c>
    </row>
    <row r="40" spans="1:13" ht="36" customHeight="1" x14ac:dyDescent="0.3">
      <c r="A40" s="57">
        <v>2561</v>
      </c>
      <c r="B40" s="60" t="s">
        <v>651</v>
      </c>
      <c r="C40" s="168">
        <v>342547.33855858742</v>
      </c>
      <c r="D40" s="168">
        <v>5547.0872229127526</v>
      </c>
      <c r="E40" s="168">
        <v>5778.3533110607559</v>
      </c>
      <c r="F40" s="168">
        <v>8279.8667331499983</v>
      </c>
      <c r="G40" s="168">
        <v>9951.3777267400019</v>
      </c>
      <c r="H40" s="168">
        <v>1583.7420393000002</v>
      </c>
      <c r="I40" s="168">
        <v>34.151761</v>
      </c>
      <c r="J40" s="168">
        <v>8322.6487697554167</v>
      </c>
      <c r="K40" s="168">
        <v>54401.222768117543</v>
      </c>
      <c r="L40" s="515">
        <v>4077.5503135542172</v>
      </c>
      <c r="M40" s="152">
        <v>440523.33920417813</v>
      </c>
    </row>
    <row r="41" spans="1:13" ht="36" customHeight="1" x14ac:dyDescent="0.3">
      <c r="A41" s="57">
        <v>2562</v>
      </c>
      <c r="B41" s="60" t="s">
        <v>661</v>
      </c>
      <c r="C41" s="168">
        <v>316289.7559057895</v>
      </c>
      <c r="D41" s="168">
        <v>5350.4745414448562</v>
      </c>
      <c r="E41" s="168">
        <v>6377.0980225678168</v>
      </c>
      <c r="F41" s="168">
        <v>8928.9029835793353</v>
      </c>
      <c r="G41" s="168">
        <v>14238.745860236508</v>
      </c>
      <c r="H41" s="168">
        <v>1463.8187838947827</v>
      </c>
      <c r="I41" s="168">
        <v>39.535098250000004</v>
      </c>
      <c r="J41" s="168">
        <v>7899.3264640591497</v>
      </c>
      <c r="K41" s="168">
        <v>59405.883074406425</v>
      </c>
      <c r="L41" s="515">
        <v>4339.3913167992641</v>
      </c>
      <c r="M41" s="152">
        <v>424332.9320510276</v>
      </c>
    </row>
    <row r="42" spans="1:13" ht="36" customHeight="1" x14ac:dyDescent="0.3">
      <c r="A42" s="57">
        <v>2563</v>
      </c>
      <c r="B42" s="60" t="s">
        <v>663</v>
      </c>
      <c r="C42" s="168">
        <v>316121.77505915344</v>
      </c>
      <c r="D42" s="168">
        <v>5093.9920852100004</v>
      </c>
      <c r="E42" s="168">
        <v>6493.9883199525184</v>
      </c>
      <c r="F42" s="168">
        <v>10986.698439860002</v>
      </c>
      <c r="G42" s="168">
        <v>14411.79616019419</v>
      </c>
      <c r="H42" s="168">
        <v>1264.5469473300002</v>
      </c>
      <c r="I42" s="168">
        <v>39.053476170000003</v>
      </c>
      <c r="J42" s="168">
        <v>8261.2994211983714</v>
      </c>
      <c r="K42" s="168">
        <v>64552.810562629908</v>
      </c>
      <c r="L42" s="515">
        <v>4877.2516504907553</v>
      </c>
      <c r="M42" s="152">
        <v>432103.21212218917</v>
      </c>
    </row>
    <row r="43" spans="1:13" ht="36" customHeight="1" x14ac:dyDescent="0.3">
      <c r="A43" s="57">
        <v>2564</v>
      </c>
      <c r="B43" s="60" t="s">
        <v>689</v>
      </c>
      <c r="C43" s="168">
        <v>308687.53108530707</v>
      </c>
      <c r="D43" s="168">
        <v>4684.7282464999998</v>
      </c>
      <c r="E43" s="168">
        <v>6927.8579913569629</v>
      </c>
      <c r="F43" s="168">
        <v>12183.352685510003</v>
      </c>
      <c r="G43" s="168">
        <v>15358.270098771793</v>
      </c>
      <c r="H43" s="168">
        <v>1474.3013866000001</v>
      </c>
      <c r="I43" s="168">
        <v>43.419346760000003</v>
      </c>
      <c r="J43" s="168">
        <v>8657.4871050525817</v>
      </c>
      <c r="K43" s="168">
        <v>68481.894758468625</v>
      </c>
      <c r="L43" s="515">
        <v>4767.1744214245891</v>
      </c>
      <c r="M43" s="152">
        <v>431266.01712575165</v>
      </c>
    </row>
    <row r="44" spans="1:13" ht="36" customHeight="1" x14ac:dyDescent="0.3">
      <c r="A44" s="57">
        <v>2565</v>
      </c>
      <c r="B44" s="58" t="s">
        <v>702</v>
      </c>
      <c r="C44" s="168">
        <v>291025.39702383068</v>
      </c>
      <c r="D44" s="168">
        <v>4322.4941715700006</v>
      </c>
      <c r="E44" s="168">
        <v>6199.0042987544657</v>
      </c>
      <c r="F44" s="168">
        <v>12877.428915469998</v>
      </c>
      <c r="G44" s="168">
        <v>20719.248481532788</v>
      </c>
      <c r="H44" s="168">
        <v>1892.4509097600001</v>
      </c>
      <c r="I44" s="168">
        <v>43.922804919999997</v>
      </c>
      <c r="J44" s="168">
        <v>9016.2054788200021</v>
      </c>
      <c r="K44" s="168">
        <v>75124.805323603301</v>
      </c>
      <c r="L44" s="515">
        <v>4846.7217605130418</v>
      </c>
      <c r="M44" s="152">
        <v>426067.67916877428</v>
      </c>
    </row>
    <row r="45" spans="1:13" ht="36" customHeight="1" x14ac:dyDescent="0.3">
      <c r="A45" s="62">
        <v>2566</v>
      </c>
      <c r="B45" s="503" t="s">
        <v>955</v>
      </c>
      <c r="C45" s="169">
        <v>293160.06744092412</v>
      </c>
      <c r="D45" s="169">
        <v>3932.1422784699998</v>
      </c>
      <c r="E45" s="169">
        <v>6426.7742305113143</v>
      </c>
      <c r="F45" s="504">
        <v>13849.81680534999</v>
      </c>
      <c r="G45" s="504">
        <v>23355.037222019997</v>
      </c>
      <c r="H45" s="169">
        <v>2047.5666978100001</v>
      </c>
      <c r="I45" s="169">
        <v>46.517507739999999</v>
      </c>
      <c r="J45" s="169">
        <v>9110.5534159100007</v>
      </c>
      <c r="K45" s="504">
        <v>80042.556619127557</v>
      </c>
      <c r="L45" s="504">
        <v>4671.761796520761</v>
      </c>
      <c r="M45" s="555">
        <v>436642.79401438381</v>
      </c>
    </row>
    <row r="46" spans="1:13" ht="36" customHeight="1" x14ac:dyDescent="0.3">
      <c r="A46" s="162"/>
      <c r="B46" s="1430"/>
      <c r="C46" s="1434"/>
      <c r="D46" s="1434"/>
      <c r="E46" s="1434"/>
      <c r="F46" s="1434"/>
      <c r="G46" s="1434"/>
      <c r="H46" s="1434"/>
      <c r="I46" s="1434"/>
      <c r="J46" s="1434"/>
      <c r="K46" s="1434"/>
      <c r="L46" s="1434"/>
      <c r="M46" s="1433"/>
    </row>
    <row r="47" spans="1:13" ht="21" x14ac:dyDescent="0.4">
      <c r="A47" s="37"/>
      <c r="B47" s="63"/>
      <c r="C47" s="33"/>
      <c r="D47" s="33"/>
      <c r="E47" s="33"/>
      <c r="F47" s="33"/>
      <c r="G47" s="33"/>
      <c r="H47" s="33"/>
      <c r="I47" s="33"/>
      <c r="J47" s="36"/>
      <c r="K47" s="36"/>
      <c r="L47" s="36"/>
      <c r="M47" s="36"/>
    </row>
    <row r="48" spans="1:13" ht="2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 ht="2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88" type="noConversion"/>
  <pageMargins left="0.25" right="0.25" top="0.75" bottom="0.75" header="0.3" footer="0.3"/>
  <pageSetup paperSize="9" scale="79" orientation="landscape" horizontalDpi="200" verticalDpi="200" r:id="rId1"/>
  <headerFooter>
    <oddFooter>&amp;C&amp;16 39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79998168889431442"/>
    <pageSetUpPr fitToPage="1"/>
  </sheetPr>
  <dimension ref="A1:N49"/>
  <sheetViews>
    <sheetView view="pageBreakPreview" zoomScale="60" zoomScaleNormal="90" workbookViewId="0">
      <selection activeCell="C64" sqref="C64"/>
    </sheetView>
  </sheetViews>
  <sheetFormatPr defaultColWidth="9" defaultRowHeight="14.4" x14ac:dyDescent="0.3"/>
  <cols>
    <col min="1" max="1" width="6.8984375" style="65" customWidth="1"/>
    <col min="2" max="2" width="8.69921875" style="65" customWidth="1"/>
    <col min="3" max="3" width="14.59765625" style="65" bestFit="1" customWidth="1"/>
    <col min="4" max="5" width="11.19921875" style="65" customWidth="1"/>
    <col min="6" max="6" width="11.3984375" style="65" customWidth="1"/>
    <col min="7" max="7" width="14.8984375" style="65" customWidth="1"/>
    <col min="8" max="8" width="19" style="65" customWidth="1"/>
    <col min="9" max="9" width="18.19921875" style="65" customWidth="1"/>
    <col min="10" max="12" width="11.19921875" style="65" customWidth="1"/>
    <col min="13" max="13" width="14.3984375" style="65" customWidth="1"/>
    <col min="14" max="16384" width="9" style="65"/>
  </cols>
  <sheetData>
    <row r="1" spans="1:13" ht="28.8" x14ac:dyDescent="0.55000000000000004">
      <c r="A1" s="1710" t="s">
        <v>929</v>
      </c>
      <c r="B1" s="1710"/>
      <c r="C1" s="1710"/>
      <c r="D1" s="1710"/>
      <c r="E1" s="1710"/>
      <c r="F1" s="1710"/>
      <c r="G1" s="1710"/>
      <c r="H1" s="1710"/>
      <c r="I1" s="1710"/>
      <c r="J1" s="1710"/>
      <c r="K1" s="1710"/>
      <c r="L1" s="1710"/>
      <c r="M1" s="1710"/>
    </row>
    <row r="2" spans="1:13" ht="28.8" x14ac:dyDescent="0.55000000000000004">
      <c r="A2" s="1710" t="s">
        <v>961</v>
      </c>
      <c r="B2" s="1710"/>
      <c r="C2" s="1710"/>
      <c r="D2" s="1710"/>
      <c r="E2" s="1710"/>
      <c r="F2" s="1710"/>
      <c r="G2" s="1710"/>
      <c r="H2" s="1710"/>
      <c r="I2" s="1710"/>
      <c r="J2" s="1710"/>
      <c r="K2" s="1710"/>
      <c r="L2" s="1710"/>
      <c r="M2" s="1710"/>
    </row>
    <row r="3" spans="1:13" ht="23.4" x14ac:dyDescent="0.45">
      <c r="A3" s="52"/>
      <c r="B3" s="53"/>
      <c r="C3" s="170">
        <v>1000</v>
      </c>
      <c r="E3" s="160"/>
      <c r="F3" s="160"/>
      <c r="G3" s="160"/>
      <c r="H3" s="160"/>
      <c r="I3" s="160"/>
      <c r="J3" s="1733" t="s">
        <v>249</v>
      </c>
      <c r="K3" s="1733"/>
      <c r="L3" s="1733"/>
      <c r="M3" s="1733"/>
    </row>
    <row r="4" spans="1:13" ht="48" customHeight="1" x14ac:dyDescent="0.3">
      <c r="A4" s="1718" t="s">
        <v>782</v>
      </c>
      <c r="B4" s="1719"/>
      <c r="C4" s="1734" t="s">
        <v>784</v>
      </c>
      <c r="D4" s="1734"/>
      <c r="E4" s="1734"/>
      <c r="F4" s="1734"/>
      <c r="G4" s="1734"/>
      <c r="H4" s="1734"/>
      <c r="I4" s="1734"/>
      <c r="J4" s="1734"/>
      <c r="K4" s="1734"/>
      <c r="L4" s="1734"/>
      <c r="M4" s="1734"/>
    </row>
    <row r="5" spans="1:13" s="161" customFormat="1" ht="48" customHeight="1" x14ac:dyDescent="0.25">
      <c r="A5" s="1720"/>
      <c r="B5" s="1721"/>
      <c r="C5" s="1712" t="s">
        <v>777</v>
      </c>
      <c r="D5" s="1713"/>
      <c r="E5" s="1713"/>
      <c r="F5" s="1713"/>
      <c r="G5" s="1713"/>
      <c r="H5" s="1713"/>
      <c r="I5" s="1714"/>
      <c r="J5" s="1724" t="s">
        <v>778</v>
      </c>
      <c r="K5" s="1725"/>
      <c r="L5" s="1726"/>
      <c r="M5" s="1732" t="s">
        <v>595</v>
      </c>
    </row>
    <row r="6" spans="1:13" ht="56.25" customHeight="1" x14ac:dyDescent="0.3">
      <c r="A6" s="1722"/>
      <c r="B6" s="1723"/>
      <c r="C6" s="1374" t="s">
        <v>767</v>
      </c>
      <c r="D6" s="1375" t="s">
        <v>768</v>
      </c>
      <c r="E6" s="1375" t="s">
        <v>769</v>
      </c>
      <c r="F6" s="1375" t="s">
        <v>770</v>
      </c>
      <c r="G6" s="1375" t="s">
        <v>771</v>
      </c>
      <c r="H6" s="1375" t="s">
        <v>772</v>
      </c>
      <c r="I6" s="1375" t="s">
        <v>773</v>
      </c>
      <c r="J6" s="1376" t="s">
        <v>774</v>
      </c>
      <c r="K6" s="1376" t="s">
        <v>775</v>
      </c>
      <c r="L6" s="1376" t="s">
        <v>776</v>
      </c>
      <c r="M6" s="1732"/>
    </row>
    <row r="7" spans="1:13" ht="21" hidden="1" x14ac:dyDescent="0.4">
      <c r="A7" s="30">
        <v>2527</v>
      </c>
      <c r="B7" s="31" t="s">
        <v>278</v>
      </c>
      <c r="C7" s="54">
        <v>0</v>
      </c>
      <c r="D7" s="54">
        <v>7.0000000000000007E-2</v>
      </c>
      <c r="E7" s="54">
        <v>0</v>
      </c>
      <c r="F7" s="66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171">
        <v>1563.481</v>
      </c>
    </row>
    <row r="8" spans="1:13" ht="21" hidden="1" x14ac:dyDescent="0.4">
      <c r="A8" s="30">
        <v>2528</v>
      </c>
      <c r="B8" s="31" t="s">
        <v>279</v>
      </c>
      <c r="C8" s="54">
        <v>0</v>
      </c>
      <c r="D8" s="54">
        <v>4.5999999999999999E-2</v>
      </c>
      <c r="E8" s="54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172">
        <v>1561.04</v>
      </c>
    </row>
    <row r="9" spans="1:13" ht="21" hidden="1" x14ac:dyDescent="0.4">
      <c r="A9" s="30">
        <v>2529</v>
      </c>
      <c r="B9" s="31" t="s">
        <v>280</v>
      </c>
      <c r="C9" s="54">
        <v>1.012</v>
      </c>
      <c r="D9" s="54">
        <v>3.3000000000000002E-2</v>
      </c>
      <c r="E9" s="54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66">
        <v>0</v>
      </c>
      <c r="M9" s="173">
        <v>1828.915</v>
      </c>
    </row>
    <row r="10" spans="1:13" ht="21" hidden="1" x14ac:dyDescent="0.4">
      <c r="A10" s="30">
        <v>2530</v>
      </c>
      <c r="B10" s="31" t="s">
        <v>281</v>
      </c>
      <c r="C10" s="54">
        <v>8.8010000000000002</v>
      </c>
      <c r="D10" s="54">
        <v>3.1E-2</v>
      </c>
      <c r="E10" s="54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66">
        <v>0</v>
      </c>
      <c r="L10" s="66">
        <v>0</v>
      </c>
      <c r="M10" s="159">
        <v>2614.567</v>
      </c>
    </row>
    <row r="11" spans="1:13" ht="21" hidden="1" x14ac:dyDescent="0.4">
      <c r="A11" s="30">
        <v>2531</v>
      </c>
      <c r="B11" s="31" t="s">
        <v>282</v>
      </c>
      <c r="C11" s="54">
        <v>3.8730000000000002</v>
      </c>
      <c r="D11" s="54">
        <v>0</v>
      </c>
      <c r="E11" s="54">
        <v>0</v>
      </c>
      <c r="F11" s="66">
        <v>0</v>
      </c>
      <c r="G11" s="66">
        <v>0</v>
      </c>
      <c r="H11" s="66">
        <v>0</v>
      </c>
      <c r="I11" s="66">
        <v>0</v>
      </c>
      <c r="J11" s="66">
        <v>0</v>
      </c>
      <c r="K11" s="66">
        <v>0</v>
      </c>
      <c r="L11" s="66">
        <v>0</v>
      </c>
      <c r="M11" s="159">
        <v>3523.902</v>
      </c>
    </row>
    <row r="12" spans="1:13" ht="21" hidden="1" x14ac:dyDescent="0.4">
      <c r="A12" s="30">
        <v>2532</v>
      </c>
      <c r="B12" s="31" t="s">
        <v>283</v>
      </c>
      <c r="C12" s="54">
        <v>3.9159999999999999</v>
      </c>
      <c r="D12" s="54">
        <v>0</v>
      </c>
      <c r="E12" s="54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66">
        <v>0</v>
      </c>
      <c r="L12" s="66">
        <v>0</v>
      </c>
      <c r="M12" s="159">
        <v>4852.8450000000003</v>
      </c>
    </row>
    <row r="13" spans="1:13" ht="21" hidden="1" x14ac:dyDescent="0.4">
      <c r="A13" s="30">
        <v>2533</v>
      </c>
      <c r="B13" s="31" t="s">
        <v>284</v>
      </c>
      <c r="C13" s="54">
        <v>7.8380000000000001</v>
      </c>
      <c r="D13" s="54">
        <v>0</v>
      </c>
      <c r="E13" s="54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159">
        <v>6642.2820000000002</v>
      </c>
    </row>
    <row r="14" spans="1:13" ht="21" hidden="1" x14ac:dyDescent="0.4">
      <c r="A14" s="30">
        <v>2534</v>
      </c>
      <c r="B14" s="31" t="s">
        <v>285</v>
      </c>
      <c r="C14" s="54">
        <v>47.984999999999999</v>
      </c>
      <c r="D14" s="54">
        <v>0</v>
      </c>
      <c r="E14" s="54">
        <v>0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0</v>
      </c>
      <c r="L14" s="66">
        <v>0</v>
      </c>
      <c r="M14" s="159">
        <v>7305.4740000000002</v>
      </c>
    </row>
    <row r="15" spans="1:13" ht="21" hidden="1" x14ac:dyDescent="0.4">
      <c r="A15" s="30">
        <v>2535</v>
      </c>
      <c r="B15" s="31" t="s">
        <v>286</v>
      </c>
      <c r="C15" s="54">
        <v>94.772999999999996</v>
      </c>
      <c r="D15" s="54">
        <v>0</v>
      </c>
      <c r="E15" s="54">
        <v>11.478999999999999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159">
        <v>8198.2160000000003</v>
      </c>
    </row>
    <row r="16" spans="1:13" ht="21" hidden="1" x14ac:dyDescent="0.4">
      <c r="A16" s="30">
        <v>2536</v>
      </c>
      <c r="B16" s="31" t="s">
        <v>287</v>
      </c>
      <c r="C16" s="54">
        <v>89.927000000000007</v>
      </c>
      <c r="D16" s="54">
        <v>0</v>
      </c>
      <c r="E16" s="54">
        <v>100.134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159">
        <v>9110.4589999999989</v>
      </c>
    </row>
    <row r="17" spans="1:14" ht="21" hidden="1" x14ac:dyDescent="0.4">
      <c r="A17" s="30">
        <v>2537</v>
      </c>
      <c r="B17" s="31" t="s">
        <v>288</v>
      </c>
      <c r="C17" s="54">
        <v>39.735999999999997</v>
      </c>
      <c r="D17" s="54">
        <v>0</v>
      </c>
      <c r="E17" s="54">
        <v>158.55799999999999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6">
        <v>0</v>
      </c>
      <c r="M17" s="159">
        <v>10543.962</v>
      </c>
    </row>
    <row r="18" spans="1:14" ht="21" hidden="1" x14ac:dyDescent="0.4">
      <c r="A18" s="30">
        <v>2538</v>
      </c>
      <c r="B18" s="31" t="s">
        <v>289</v>
      </c>
      <c r="C18" s="54">
        <v>48.323999999999998</v>
      </c>
      <c r="D18" s="54">
        <v>0</v>
      </c>
      <c r="E18" s="54">
        <v>235.65100000000001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66">
        <v>0</v>
      </c>
      <c r="L18" s="66">
        <v>0</v>
      </c>
      <c r="M18" s="159">
        <v>12543.849</v>
      </c>
    </row>
    <row r="19" spans="1:14" ht="21" hidden="1" x14ac:dyDescent="0.4">
      <c r="A19" s="30">
        <v>2539</v>
      </c>
      <c r="B19" s="31" t="s">
        <v>290</v>
      </c>
      <c r="C19" s="54">
        <v>36.965000000000003</v>
      </c>
      <c r="D19" s="54">
        <v>0</v>
      </c>
      <c r="E19" s="54">
        <v>308.55599999999998</v>
      </c>
      <c r="F19" s="66">
        <v>0</v>
      </c>
      <c r="G19" s="66">
        <v>0</v>
      </c>
      <c r="H19" s="66">
        <v>0</v>
      </c>
      <c r="I19" s="66">
        <v>0</v>
      </c>
      <c r="J19" s="66">
        <v>0</v>
      </c>
      <c r="K19" s="66">
        <v>0</v>
      </c>
      <c r="L19" s="66">
        <v>0</v>
      </c>
      <c r="M19" s="159">
        <v>14616.698999999999</v>
      </c>
    </row>
    <row r="20" spans="1:14" ht="21" hidden="1" x14ac:dyDescent="0.4">
      <c r="A20" s="30">
        <v>2540</v>
      </c>
      <c r="B20" s="31" t="s">
        <v>291</v>
      </c>
      <c r="C20" s="54">
        <v>25.356999999999999</v>
      </c>
      <c r="D20" s="54">
        <v>0</v>
      </c>
      <c r="E20" s="54">
        <v>384.87200000000001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66">
        <v>0</v>
      </c>
      <c r="L20" s="66">
        <v>0</v>
      </c>
      <c r="M20" s="159">
        <v>12671.138999999999</v>
      </c>
    </row>
    <row r="21" spans="1:14" ht="21" hidden="1" x14ac:dyDescent="0.4">
      <c r="A21" s="30">
        <v>2541</v>
      </c>
      <c r="B21" s="31" t="s">
        <v>292</v>
      </c>
      <c r="C21" s="54">
        <v>8.1489999999999991</v>
      </c>
      <c r="D21" s="54">
        <v>0</v>
      </c>
      <c r="E21" s="54">
        <v>322.73500000000001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66">
        <v>0</v>
      </c>
      <c r="M21" s="159">
        <v>9771.4149999999991</v>
      </c>
    </row>
    <row r="22" spans="1:14" ht="21" hidden="1" x14ac:dyDescent="0.4">
      <c r="A22" s="30">
        <v>2542</v>
      </c>
      <c r="B22" s="31" t="s">
        <v>293</v>
      </c>
      <c r="C22" s="54">
        <v>5.0839999999999996</v>
      </c>
      <c r="D22" s="54">
        <v>0</v>
      </c>
      <c r="E22" s="54">
        <v>357.34800000000001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159">
        <v>13525.031999999999</v>
      </c>
    </row>
    <row r="23" spans="1:14" ht="21" hidden="1" x14ac:dyDescent="0.4">
      <c r="A23" s="30">
        <v>2543</v>
      </c>
      <c r="B23" s="31" t="s">
        <v>294</v>
      </c>
      <c r="C23" s="54">
        <v>2217</v>
      </c>
      <c r="D23" s="54">
        <v>0</v>
      </c>
      <c r="E23" s="54">
        <v>432</v>
      </c>
      <c r="F23" s="66">
        <v>0</v>
      </c>
      <c r="G23" s="66">
        <v>0</v>
      </c>
      <c r="H23" s="66">
        <v>0</v>
      </c>
      <c r="I23" s="66">
        <v>0</v>
      </c>
      <c r="J23" s="66">
        <v>0</v>
      </c>
      <c r="K23" s="66">
        <v>0</v>
      </c>
      <c r="L23" s="66">
        <v>0</v>
      </c>
      <c r="M23" s="159">
        <v>17202</v>
      </c>
    </row>
    <row r="24" spans="1:14" ht="21" hidden="1" x14ac:dyDescent="0.4">
      <c r="A24" s="30">
        <v>2544</v>
      </c>
      <c r="B24" s="31" t="s">
        <v>295</v>
      </c>
      <c r="C24" s="32">
        <v>8458</v>
      </c>
      <c r="D24" s="32">
        <v>0</v>
      </c>
      <c r="E24" s="32">
        <v>1103</v>
      </c>
      <c r="F24" s="66">
        <v>0</v>
      </c>
      <c r="G24" s="66">
        <v>0</v>
      </c>
      <c r="H24" s="66">
        <v>0</v>
      </c>
      <c r="I24" s="66">
        <v>0</v>
      </c>
      <c r="J24" s="66">
        <v>0</v>
      </c>
      <c r="K24" s="66">
        <v>0</v>
      </c>
      <c r="L24" s="66">
        <v>0</v>
      </c>
      <c r="M24" s="159">
        <v>20929</v>
      </c>
    </row>
    <row r="25" spans="1:14" ht="21" hidden="1" x14ac:dyDescent="0.4">
      <c r="A25" s="30">
        <v>2546</v>
      </c>
      <c r="B25" s="31" t="s">
        <v>296</v>
      </c>
      <c r="C25" s="32">
        <v>9525.83031553</v>
      </c>
      <c r="D25" s="32">
        <v>0</v>
      </c>
      <c r="E25" s="32">
        <v>2608.9474112500002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66">
        <v>0</v>
      </c>
      <c r="M25" s="66">
        <v>0</v>
      </c>
      <c r="N25" s="66">
        <v>0</v>
      </c>
    </row>
    <row r="26" spans="1:14" ht="21" hidden="1" x14ac:dyDescent="0.4">
      <c r="A26" s="30">
        <v>2547</v>
      </c>
      <c r="B26" s="31" t="s">
        <v>297</v>
      </c>
      <c r="C26" s="32">
        <v>10163.434621170001</v>
      </c>
      <c r="D26" s="32">
        <v>0</v>
      </c>
      <c r="E26" s="32">
        <v>4054.9041674099994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66">
        <v>0</v>
      </c>
      <c r="L26" s="66">
        <v>0</v>
      </c>
      <c r="M26" s="159">
        <v>26593.342659887265</v>
      </c>
    </row>
    <row r="27" spans="1:14" ht="21" hidden="1" x14ac:dyDescent="0.4">
      <c r="A27" s="30">
        <v>2548</v>
      </c>
      <c r="B27" s="31" t="s">
        <v>298</v>
      </c>
      <c r="C27" s="32">
        <v>7977.7991317500018</v>
      </c>
      <c r="D27" s="32">
        <v>0</v>
      </c>
      <c r="E27" s="32">
        <v>6157.1087104899989</v>
      </c>
      <c r="F27" s="66">
        <v>0</v>
      </c>
      <c r="G27" s="66">
        <v>0</v>
      </c>
      <c r="H27" s="66">
        <v>0</v>
      </c>
      <c r="I27" s="66">
        <v>0</v>
      </c>
      <c r="J27" s="66">
        <v>0</v>
      </c>
      <c r="K27" s="66">
        <v>0</v>
      </c>
      <c r="L27" s="66">
        <v>0</v>
      </c>
      <c r="M27" s="159">
        <v>27522.121653687391</v>
      </c>
    </row>
    <row r="28" spans="1:14" ht="21" hidden="1" x14ac:dyDescent="0.4">
      <c r="A28" s="30">
        <v>2549</v>
      </c>
      <c r="B28" s="31" t="s">
        <v>299</v>
      </c>
      <c r="C28" s="32">
        <v>1607.28942061</v>
      </c>
      <c r="D28" s="32">
        <v>0</v>
      </c>
      <c r="E28" s="32">
        <v>6653.345420749999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159">
        <v>29368.059704791543</v>
      </c>
    </row>
    <row r="29" spans="1:14" ht="21" hidden="1" x14ac:dyDescent="0.4">
      <c r="A29" s="30">
        <v>2550</v>
      </c>
      <c r="B29" s="31" t="s">
        <v>300</v>
      </c>
      <c r="C29" s="32">
        <v>8311.6046796800001</v>
      </c>
      <c r="D29" s="32">
        <v>0</v>
      </c>
      <c r="E29" s="32">
        <v>8981.1173319299996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66">
        <v>0</v>
      </c>
      <c r="M29" s="159">
        <v>39330.327313403614</v>
      </c>
    </row>
    <row r="30" spans="1:14" ht="21" hidden="1" x14ac:dyDescent="0.4">
      <c r="A30" s="30">
        <v>2551</v>
      </c>
      <c r="B30" s="31" t="s">
        <v>301</v>
      </c>
      <c r="C30" s="32">
        <v>10753.726496949999</v>
      </c>
      <c r="D30" s="32">
        <v>0</v>
      </c>
      <c r="E30" s="32">
        <v>13005.029995880001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159">
        <v>39072.261565579996</v>
      </c>
    </row>
    <row r="31" spans="1:14" ht="21" hidden="1" x14ac:dyDescent="0.4">
      <c r="A31" s="162">
        <v>2552</v>
      </c>
      <c r="B31" s="163" t="s">
        <v>302</v>
      </c>
      <c r="C31" s="164">
        <v>11153.5453008</v>
      </c>
      <c r="D31" s="505">
        <v>0</v>
      </c>
      <c r="E31" s="164">
        <v>19314.850674759611</v>
      </c>
      <c r="F31" s="441">
        <v>0</v>
      </c>
      <c r="G31" s="441">
        <v>0</v>
      </c>
      <c r="H31" s="441">
        <v>0</v>
      </c>
      <c r="I31" s="196">
        <v>0</v>
      </c>
      <c r="J31" s="441">
        <v>0</v>
      </c>
      <c r="K31" s="441">
        <v>0</v>
      </c>
      <c r="L31" s="441">
        <v>0</v>
      </c>
      <c r="M31" s="444">
        <v>30468.395975559612</v>
      </c>
    </row>
    <row r="32" spans="1:14" ht="36" hidden="1" customHeight="1" x14ac:dyDescent="0.4">
      <c r="A32" s="57">
        <v>2553</v>
      </c>
      <c r="B32" s="58" t="s">
        <v>303</v>
      </c>
      <c r="C32" s="59">
        <v>6955.6449863400003</v>
      </c>
      <c r="D32" s="196">
        <v>0</v>
      </c>
      <c r="E32" s="59">
        <v>22450.303273448102</v>
      </c>
      <c r="F32" s="441">
        <v>0</v>
      </c>
      <c r="G32" s="441">
        <v>0</v>
      </c>
      <c r="H32" s="441">
        <v>0</v>
      </c>
      <c r="I32" s="196">
        <v>0</v>
      </c>
      <c r="J32" s="441">
        <v>0</v>
      </c>
      <c r="K32" s="441">
        <v>0</v>
      </c>
      <c r="L32" s="441">
        <v>0</v>
      </c>
      <c r="M32" s="445">
        <v>29405.948259788103</v>
      </c>
    </row>
    <row r="33" spans="1:13" ht="36" hidden="1" customHeight="1" x14ac:dyDescent="0.4">
      <c r="A33" s="57">
        <v>2554</v>
      </c>
      <c r="B33" s="60" t="s">
        <v>304</v>
      </c>
      <c r="C33" s="59">
        <v>9767</v>
      </c>
      <c r="D33" s="196">
        <v>0</v>
      </c>
      <c r="E33" s="59">
        <v>20921</v>
      </c>
      <c r="F33" s="441">
        <v>0</v>
      </c>
      <c r="G33" s="441">
        <v>0</v>
      </c>
      <c r="H33" s="441">
        <v>0</v>
      </c>
      <c r="I33" s="196">
        <v>0</v>
      </c>
      <c r="J33" s="441">
        <v>0</v>
      </c>
      <c r="K33" s="441">
        <v>0</v>
      </c>
      <c r="L33" s="441">
        <v>0</v>
      </c>
      <c r="M33" s="152">
        <v>30688</v>
      </c>
    </row>
    <row r="34" spans="1:13" ht="36" hidden="1" customHeight="1" x14ac:dyDescent="0.4">
      <c r="A34" s="57">
        <v>2555</v>
      </c>
      <c r="B34" s="60" t="s">
        <v>305</v>
      </c>
      <c r="C34" s="59">
        <v>16845</v>
      </c>
      <c r="D34" s="196">
        <v>0</v>
      </c>
      <c r="E34" s="59">
        <v>30401</v>
      </c>
      <c r="F34" s="441">
        <v>0</v>
      </c>
      <c r="G34" s="441">
        <v>0</v>
      </c>
      <c r="H34" s="441">
        <v>0</v>
      </c>
      <c r="I34" s="196">
        <v>0</v>
      </c>
      <c r="J34" s="441">
        <v>0</v>
      </c>
      <c r="K34" s="441">
        <v>0</v>
      </c>
      <c r="L34" s="441">
        <v>0</v>
      </c>
      <c r="M34" s="152">
        <v>47246</v>
      </c>
    </row>
    <row r="35" spans="1:13" ht="36" hidden="1" customHeight="1" x14ac:dyDescent="0.4">
      <c r="A35" s="57">
        <v>2556</v>
      </c>
      <c r="B35" s="60" t="s">
        <v>306</v>
      </c>
      <c r="C35" s="61">
        <v>14344.772643719998</v>
      </c>
      <c r="D35" s="196">
        <v>0</v>
      </c>
      <c r="E35" s="59">
        <v>38070.693660439996</v>
      </c>
      <c r="F35" s="441">
        <v>0</v>
      </c>
      <c r="G35" s="441">
        <v>0</v>
      </c>
      <c r="H35" s="441">
        <v>0</v>
      </c>
      <c r="I35" s="196">
        <v>0</v>
      </c>
      <c r="J35" s="441">
        <v>0</v>
      </c>
      <c r="K35" s="441">
        <v>0</v>
      </c>
      <c r="L35" s="441">
        <v>0</v>
      </c>
      <c r="M35" s="152">
        <v>52415.466304159992</v>
      </c>
    </row>
    <row r="36" spans="1:13" ht="36" hidden="1" customHeight="1" x14ac:dyDescent="0.4">
      <c r="A36" s="57">
        <v>2557</v>
      </c>
      <c r="B36" s="60" t="s">
        <v>307</v>
      </c>
      <c r="C36" s="61">
        <v>24740.276307300002</v>
      </c>
      <c r="D36" s="196">
        <v>0</v>
      </c>
      <c r="E36" s="59">
        <v>36080.147463438225</v>
      </c>
      <c r="F36" s="441">
        <v>0</v>
      </c>
      <c r="G36" s="441">
        <v>0</v>
      </c>
      <c r="H36" s="441">
        <v>0</v>
      </c>
      <c r="I36" s="196">
        <v>0</v>
      </c>
      <c r="J36" s="441">
        <v>0</v>
      </c>
      <c r="K36" s="441">
        <v>0</v>
      </c>
      <c r="L36" s="441">
        <v>0</v>
      </c>
      <c r="M36" s="152">
        <v>60820.423770738227</v>
      </c>
    </row>
    <row r="37" spans="1:13" ht="36" hidden="1" customHeight="1" x14ac:dyDescent="0.4">
      <c r="A37" s="57">
        <v>2558</v>
      </c>
      <c r="B37" s="60" t="s">
        <v>310</v>
      </c>
      <c r="C37" s="168">
        <v>12157.65641028</v>
      </c>
      <c r="D37" s="502">
        <v>0</v>
      </c>
      <c r="E37" s="168">
        <v>30779.562304855001</v>
      </c>
      <c r="F37" s="501">
        <v>39.341760799999996</v>
      </c>
      <c r="G37" s="501">
        <v>2544.1190237799997</v>
      </c>
      <c r="H37" s="501">
        <v>14.167900770000001</v>
      </c>
      <c r="I37" s="151">
        <v>0</v>
      </c>
      <c r="J37" s="174">
        <v>2332.1698949702272</v>
      </c>
      <c r="K37" s="174">
        <v>318.08840406824413</v>
      </c>
      <c r="L37" s="174">
        <v>2879.2922384499998</v>
      </c>
      <c r="M37" s="152">
        <v>51064.397937973466</v>
      </c>
    </row>
    <row r="38" spans="1:13" ht="36" hidden="1" customHeight="1" x14ac:dyDescent="0.4">
      <c r="A38" s="57">
        <v>2559</v>
      </c>
      <c r="B38" s="60" t="s">
        <v>634</v>
      </c>
      <c r="C38" s="168">
        <v>12777.223830905512</v>
      </c>
      <c r="D38" s="502">
        <v>0</v>
      </c>
      <c r="E38" s="168">
        <v>30126.291563304974</v>
      </c>
      <c r="F38" s="501">
        <v>51.122679229999996</v>
      </c>
      <c r="G38" s="501">
        <v>1088.8360895099997</v>
      </c>
      <c r="H38" s="501">
        <v>206.68480839000003</v>
      </c>
      <c r="I38" s="151">
        <v>0</v>
      </c>
      <c r="J38" s="174">
        <v>2261.5252556418145</v>
      </c>
      <c r="K38" s="174">
        <v>358.66661431938127</v>
      </c>
      <c r="L38" s="174">
        <v>2567.0406782600003</v>
      </c>
      <c r="M38" s="152">
        <v>49437.391519561672</v>
      </c>
    </row>
    <row r="39" spans="1:13" ht="36" hidden="1" customHeight="1" x14ac:dyDescent="0.4">
      <c r="A39" s="57">
        <v>2560</v>
      </c>
      <c r="B39" s="60" t="s">
        <v>637</v>
      </c>
      <c r="C39" s="168">
        <v>16754.283885094253</v>
      </c>
      <c r="D39" s="502">
        <v>0</v>
      </c>
      <c r="E39" s="168">
        <v>33453.934102940635</v>
      </c>
      <c r="F39" s="501">
        <v>552.13429496000003</v>
      </c>
      <c r="G39" s="501">
        <v>5871.2706240739999</v>
      </c>
      <c r="H39" s="501">
        <v>123.2436745</v>
      </c>
      <c r="I39" s="151">
        <v>0</v>
      </c>
      <c r="J39" s="174">
        <v>1935.7881931320594</v>
      </c>
      <c r="K39" s="174">
        <v>414.27109182731152</v>
      </c>
      <c r="L39" s="174">
        <v>2449.7302925200001</v>
      </c>
      <c r="M39" s="152">
        <v>61554.65615904826</v>
      </c>
    </row>
    <row r="40" spans="1:13" ht="36" customHeight="1" x14ac:dyDescent="0.4">
      <c r="A40" s="57">
        <v>2561</v>
      </c>
      <c r="B40" s="60" t="s">
        <v>651</v>
      </c>
      <c r="C40" s="168">
        <v>22476.285879492822</v>
      </c>
      <c r="D40" s="502">
        <v>0</v>
      </c>
      <c r="E40" s="168">
        <v>33405.934621290988</v>
      </c>
      <c r="F40" s="501">
        <v>316.55085140999995</v>
      </c>
      <c r="G40" s="501">
        <v>18765.711159579994</v>
      </c>
      <c r="H40" s="501">
        <v>28.49849051</v>
      </c>
      <c r="I40" s="151">
        <v>0</v>
      </c>
      <c r="J40" s="174">
        <v>3670.9993141622845</v>
      </c>
      <c r="K40" s="174">
        <v>622.26795809038356</v>
      </c>
      <c r="L40" s="174">
        <v>3446.0788891799998</v>
      </c>
      <c r="M40" s="152">
        <v>82732.327163716458</v>
      </c>
    </row>
    <row r="41" spans="1:13" ht="36" customHeight="1" x14ac:dyDescent="0.4">
      <c r="A41" s="57">
        <v>2562</v>
      </c>
      <c r="B41" s="60" t="s">
        <v>661</v>
      </c>
      <c r="C41" s="168">
        <v>19678.600453804254</v>
      </c>
      <c r="D41" s="502">
        <v>0</v>
      </c>
      <c r="E41" s="168">
        <v>31771.950172270004</v>
      </c>
      <c r="F41" s="501">
        <v>273.77151147000001</v>
      </c>
      <c r="G41" s="501">
        <v>6622.9976135699999</v>
      </c>
      <c r="H41" s="501">
        <v>7.00975707</v>
      </c>
      <c r="I41" s="151">
        <v>0</v>
      </c>
      <c r="J41" s="174">
        <v>4522.9872455400009</v>
      </c>
      <c r="K41" s="174">
        <v>614.83608976999994</v>
      </c>
      <c r="L41" s="174">
        <v>4410.2287752887996</v>
      </c>
      <c r="M41" s="152">
        <v>67902.381618783053</v>
      </c>
    </row>
    <row r="42" spans="1:13" ht="36" customHeight="1" x14ac:dyDescent="0.4">
      <c r="A42" s="57">
        <v>2563</v>
      </c>
      <c r="B42" s="60" t="s">
        <v>663</v>
      </c>
      <c r="C42" s="168">
        <v>9866.4536623400163</v>
      </c>
      <c r="D42" s="502">
        <v>0</v>
      </c>
      <c r="E42" s="168">
        <v>28613.438790594853</v>
      </c>
      <c r="F42" s="501">
        <v>142.13940503000001</v>
      </c>
      <c r="G42" s="501">
        <v>5769.8683705599906</v>
      </c>
      <c r="H42" s="501">
        <v>359.50216197000003</v>
      </c>
      <c r="I42" s="151">
        <v>0</v>
      </c>
      <c r="J42" s="174">
        <v>5554.9406065900002</v>
      </c>
      <c r="K42" s="174">
        <v>349.16144426</v>
      </c>
      <c r="L42" s="174">
        <v>4884.9582766499998</v>
      </c>
      <c r="M42" s="152">
        <v>55540.462717994866</v>
      </c>
    </row>
    <row r="43" spans="1:13" ht="36" customHeight="1" x14ac:dyDescent="0.4">
      <c r="A43" s="57">
        <v>2564</v>
      </c>
      <c r="B43" s="60" t="s">
        <v>689</v>
      </c>
      <c r="C43" s="168">
        <v>13194.718766128552</v>
      </c>
      <c r="D43" s="502">
        <v>0</v>
      </c>
      <c r="E43" s="168">
        <v>26936.899687450001</v>
      </c>
      <c r="F43" s="501">
        <v>31.126693000000003</v>
      </c>
      <c r="G43" s="501">
        <v>20357.935469309999</v>
      </c>
      <c r="H43" s="501">
        <v>875.4843807100001</v>
      </c>
      <c r="I43" s="151">
        <v>0</v>
      </c>
      <c r="J43" s="174">
        <v>8470.4299952199999</v>
      </c>
      <c r="K43" s="174">
        <v>382.33960017000004</v>
      </c>
      <c r="L43" s="174">
        <v>2679.0071623700001</v>
      </c>
      <c r="M43" s="152">
        <v>72927.941754358544</v>
      </c>
    </row>
    <row r="44" spans="1:13" ht="36" customHeight="1" x14ac:dyDescent="0.4">
      <c r="A44" s="57">
        <v>2565</v>
      </c>
      <c r="B44" s="58" t="s">
        <v>702</v>
      </c>
      <c r="C44" s="168">
        <v>13003.029628560002</v>
      </c>
      <c r="D44" s="502">
        <v>-7.6619999999999995E-3</v>
      </c>
      <c r="E44" s="168">
        <v>31196.271245080003</v>
      </c>
      <c r="F44" s="501">
        <v>199.81588733000004</v>
      </c>
      <c r="G44" s="501">
        <v>4814.2658137000008</v>
      </c>
      <c r="H44" s="501">
        <v>567.01708462999989</v>
      </c>
      <c r="I44" s="151">
        <v>0</v>
      </c>
      <c r="J44" s="174">
        <v>9560.8549655499974</v>
      </c>
      <c r="K44" s="174">
        <v>526.5836201300001</v>
      </c>
      <c r="L44" s="174">
        <v>2995.7760546599998</v>
      </c>
      <c r="M44" s="152">
        <v>62863.606637639998</v>
      </c>
    </row>
    <row r="45" spans="1:13" ht="36" customHeight="1" x14ac:dyDescent="0.3">
      <c r="A45" s="62">
        <v>2566</v>
      </c>
      <c r="B45" s="503" t="s">
        <v>955</v>
      </c>
      <c r="C45" s="504">
        <v>16953.934683339998</v>
      </c>
      <c r="D45" s="169">
        <v>0</v>
      </c>
      <c r="E45" s="169">
        <v>31954.981984783994</v>
      </c>
      <c r="F45" s="169">
        <v>229.48975754000003</v>
      </c>
      <c r="G45" s="169">
        <v>1264.6014961199999</v>
      </c>
      <c r="H45" s="169">
        <v>273.63989371999998</v>
      </c>
      <c r="I45" s="504">
        <v>-1.8970199999999999E-3</v>
      </c>
      <c r="J45" s="504">
        <v>9345.6210177900011</v>
      </c>
      <c r="K45" s="504">
        <v>497.66603670999996</v>
      </c>
      <c r="L45" s="504">
        <v>3501.1609878599998</v>
      </c>
      <c r="M45" s="555">
        <v>64021.09396084398</v>
      </c>
    </row>
    <row r="46" spans="1:13" ht="36" customHeight="1" x14ac:dyDescent="0.3">
      <c r="A46" s="38"/>
      <c r="B46" s="1430"/>
      <c r="C46" s="515"/>
      <c r="D46" s="515"/>
      <c r="E46" s="515"/>
      <c r="F46" s="515"/>
      <c r="G46" s="515"/>
      <c r="H46" s="515"/>
      <c r="I46" s="515"/>
      <c r="J46" s="515"/>
      <c r="K46" s="515"/>
      <c r="L46" s="515"/>
      <c r="M46" s="1433"/>
    </row>
    <row r="47" spans="1:13" ht="21" x14ac:dyDescent="0.4">
      <c r="A47" s="37"/>
      <c r="B47" s="63"/>
      <c r="C47" s="33"/>
      <c r="D47" s="33"/>
      <c r="E47" s="33"/>
      <c r="F47" s="33"/>
      <c r="G47" s="33"/>
      <c r="H47" s="33"/>
      <c r="I47" s="33"/>
      <c r="J47" s="36"/>
      <c r="K47" s="36"/>
      <c r="L47" s="36"/>
      <c r="M47" s="36"/>
    </row>
    <row r="48" spans="1:13" ht="21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49" spans="1:13" ht="21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</row>
  </sheetData>
  <mergeCells count="8">
    <mergeCell ref="A1:M1"/>
    <mergeCell ref="A2:M2"/>
    <mergeCell ref="J3:M3"/>
    <mergeCell ref="A4:B6"/>
    <mergeCell ref="C4:M4"/>
    <mergeCell ref="C5:I5"/>
    <mergeCell ref="J5:L5"/>
    <mergeCell ref="M5:M6"/>
  </mergeCells>
  <phoneticPr fontId="88" type="noConversion"/>
  <pageMargins left="0.25" right="0.25" top="0.75" bottom="0.75" header="0.3" footer="0.3"/>
  <pageSetup paperSize="9" scale="80" orientation="landscape" horizontalDpi="200" verticalDpi="200" r:id="rId1"/>
  <headerFooter>
    <oddFooter>&amp;C&amp;16 40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0.79998168889431442"/>
    <pageSetUpPr fitToPage="1"/>
  </sheetPr>
  <dimension ref="A1:S33"/>
  <sheetViews>
    <sheetView view="pageBreakPreview" zoomScale="55" zoomScaleNormal="90" zoomScaleSheetLayoutView="55" workbookViewId="0">
      <pane xSplit="1" ySplit="6" topLeftCell="B7" activePane="bottomRight" state="frozen"/>
      <selection activeCell="C64" sqref="C64"/>
      <selection pane="topRight" activeCell="C64" sqref="C64"/>
      <selection pane="bottomLeft" activeCell="C64" sqref="C64"/>
      <selection pane="bottomRight" activeCell="C64" sqref="C64"/>
    </sheetView>
  </sheetViews>
  <sheetFormatPr defaultRowHeight="21" x14ac:dyDescent="0.4"/>
  <cols>
    <col min="1" max="1" width="13.8984375" style="48" customWidth="1"/>
    <col min="2" max="7" width="17.69921875" style="48" customWidth="1"/>
    <col min="8" max="8" width="15.69921875" style="48" customWidth="1"/>
    <col min="9" max="9" width="20.09765625" style="48" bestFit="1" customWidth="1"/>
    <col min="10" max="11" width="18.69921875" style="48" customWidth="1"/>
    <col min="12" max="12" width="15.69921875" style="48" customWidth="1"/>
    <col min="13" max="13" width="17.59765625" style="48" customWidth="1"/>
    <col min="14" max="14" width="10.3984375" style="48" customWidth="1"/>
    <col min="15" max="15" width="7.8984375" style="48" customWidth="1"/>
    <col min="16" max="16" width="20.69921875" style="48" customWidth="1"/>
    <col min="17" max="17" width="13.8984375" style="48" bestFit="1" customWidth="1"/>
    <col min="18" max="18" width="24.3984375" style="48" customWidth="1"/>
    <col min="19" max="19" width="15.19921875" style="48" bestFit="1" customWidth="1"/>
    <col min="20" max="20" width="15" style="48" bestFit="1" customWidth="1"/>
    <col min="21" max="253" width="9" style="48"/>
    <col min="254" max="254" width="9.59765625" style="48" customWidth="1"/>
    <col min="255" max="255" width="20.19921875" style="48" customWidth="1"/>
    <col min="256" max="256" width="18.3984375" style="48" customWidth="1"/>
    <col min="257" max="257" width="18.19921875" style="48" customWidth="1"/>
    <col min="258" max="258" width="16" style="48" customWidth="1"/>
    <col min="259" max="259" width="18" style="48" customWidth="1"/>
    <col min="260" max="260" width="22.3984375" style="48" customWidth="1"/>
    <col min="261" max="261" width="20.19921875" style="48" customWidth="1"/>
    <col min="262" max="263" width="18.69921875" style="48" customWidth="1"/>
    <col min="264" max="264" width="22.59765625" style="48" customWidth="1"/>
    <col min="265" max="266" width="21.09765625" style="48" customWidth="1"/>
    <col min="267" max="267" width="13.3984375" style="48" customWidth="1"/>
    <col min="268" max="268" width="15.8984375" style="48" customWidth="1"/>
    <col min="269" max="269" width="17.69921875" style="48" customWidth="1"/>
    <col min="270" max="270" width="10.3984375" style="48" customWidth="1"/>
    <col min="271" max="509" width="9" style="48"/>
    <col min="510" max="510" width="9.59765625" style="48" customWidth="1"/>
    <col min="511" max="511" width="20.19921875" style="48" customWidth="1"/>
    <col min="512" max="512" width="18.3984375" style="48" customWidth="1"/>
    <col min="513" max="513" width="18.19921875" style="48" customWidth="1"/>
    <col min="514" max="514" width="16" style="48" customWidth="1"/>
    <col min="515" max="515" width="18" style="48" customWidth="1"/>
    <col min="516" max="516" width="22.3984375" style="48" customWidth="1"/>
    <col min="517" max="517" width="20.19921875" style="48" customWidth="1"/>
    <col min="518" max="519" width="18.69921875" style="48" customWidth="1"/>
    <col min="520" max="520" width="22.59765625" style="48" customWidth="1"/>
    <col min="521" max="522" width="21.09765625" style="48" customWidth="1"/>
    <col min="523" max="523" width="13.3984375" style="48" customWidth="1"/>
    <col min="524" max="524" width="15.8984375" style="48" customWidth="1"/>
    <col min="525" max="525" width="17.69921875" style="48" customWidth="1"/>
    <col min="526" max="526" width="10.3984375" style="48" customWidth="1"/>
    <col min="527" max="765" width="9" style="48"/>
    <col min="766" max="766" width="9.59765625" style="48" customWidth="1"/>
    <col min="767" max="767" width="20.19921875" style="48" customWidth="1"/>
    <col min="768" max="768" width="18.3984375" style="48" customWidth="1"/>
    <col min="769" max="769" width="18.19921875" style="48" customWidth="1"/>
    <col min="770" max="770" width="16" style="48" customWidth="1"/>
    <col min="771" max="771" width="18" style="48" customWidth="1"/>
    <col min="772" max="772" width="22.3984375" style="48" customWidth="1"/>
    <col min="773" max="773" width="20.19921875" style="48" customWidth="1"/>
    <col min="774" max="775" width="18.69921875" style="48" customWidth="1"/>
    <col min="776" max="776" width="22.59765625" style="48" customWidth="1"/>
    <col min="777" max="778" width="21.09765625" style="48" customWidth="1"/>
    <col min="779" max="779" width="13.3984375" style="48" customWidth="1"/>
    <col min="780" max="780" width="15.8984375" style="48" customWidth="1"/>
    <col min="781" max="781" width="17.69921875" style="48" customWidth="1"/>
    <col min="782" max="782" width="10.3984375" style="48" customWidth="1"/>
    <col min="783" max="1021" width="9" style="48"/>
    <col min="1022" max="1022" width="9.59765625" style="48" customWidth="1"/>
    <col min="1023" max="1023" width="20.19921875" style="48" customWidth="1"/>
    <col min="1024" max="1024" width="18.3984375" style="48" customWidth="1"/>
    <col min="1025" max="1025" width="18.19921875" style="48" customWidth="1"/>
    <col min="1026" max="1026" width="16" style="48" customWidth="1"/>
    <col min="1027" max="1027" width="18" style="48" customWidth="1"/>
    <col min="1028" max="1028" width="22.3984375" style="48" customWidth="1"/>
    <col min="1029" max="1029" width="20.19921875" style="48" customWidth="1"/>
    <col min="1030" max="1031" width="18.69921875" style="48" customWidth="1"/>
    <col min="1032" max="1032" width="22.59765625" style="48" customWidth="1"/>
    <col min="1033" max="1034" width="21.09765625" style="48" customWidth="1"/>
    <col min="1035" max="1035" width="13.3984375" style="48" customWidth="1"/>
    <col min="1036" max="1036" width="15.8984375" style="48" customWidth="1"/>
    <col min="1037" max="1037" width="17.69921875" style="48" customWidth="1"/>
    <col min="1038" max="1038" width="10.3984375" style="48" customWidth="1"/>
    <col min="1039" max="1277" width="9" style="48"/>
    <col min="1278" max="1278" width="9.59765625" style="48" customWidth="1"/>
    <col min="1279" max="1279" width="20.19921875" style="48" customWidth="1"/>
    <col min="1280" max="1280" width="18.3984375" style="48" customWidth="1"/>
    <col min="1281" max="1281" width="18.19921875" style="48" customWidth="1"/>
    <col min="1282" max="1282" width="16" style="48" customWidth="1"/>
    <col min="1283" max="1283" width="18" style="48" customWidth="1"/>
    <col min="1284" max="1284" width="22.3984375" style="48" customWidth="1"/>
    <col min="1285" max="1285" width="20.19921875" style="48" customWidth="1"/>
    <col min="1286" max="1287" width="18.69921875" style="48" customWidth="1"/>
    <col min="1288" max="1288" width="22.59765625" style="48" customWidth="1"/>
    <col min="1289" max="1290" width="21.09765625" style="48" customWidth="1"/>
    <col min="1291" max="1291" width="13.3984375" style="48" customWidth="1"/>
    <col min="1292" max="1292" width="15.8984375" style="48" customWidth="1"/>
    <col min="1293" max="1293" width="17.69921875" style="48" customWidth="1"/>
    <col min="1294" max="1294" width="10.3984375" style="48" customWidth="1"/>
    <col min="1295" max="1533" width="9" style="48"/>
    <col min="1534" max="1534" width="9.59765625" style="48" customWidth="1"/>
    <col min="1535" max="1535" width="20.19921875" style="48" customWidth="1"/>
    <col min="1536" max="1536" width="18.3984375" style="48" customWidth="1"/>
    <col min="1537" max="1537" width="18.19921875" style="48" customWidth="1"/>
    <col min="1538" max="1538" width="16" style="48" customWidth="1"/>
    <col min="1539" max="1539" width="18" style="48" customWidth="1"/>
    <col min="1540" max="1540" width="22.3984375" style="48" customWidth="1"/>
    <col min="1541" max="1541" width="20.19921875" style="48" customWidth="1"/>
    <col min="1542" max="1543" width="18.69921875" style="48" customWidth="1"/>
    <col min="1544" max="1544" width="22.59765625" style="48" customWidth="1"/>
    <col min="1545" max="1546" width="21.09765625" style="48" customWidth="1"/>
    <col min="1547" max="1547" width="13.3984375" style="48" customWidth="1"/>
    <col min="1548" max="1548" width="15.8984375" style="48" customWidth="1"/>
    <col min="1549" max="1549" width="17.69921875" style="48" customWidth="1"/>
    <col min="1550" max="1550" width="10.3984375" style="48" customWidth="1"/>
    <col min="1551" max="1789" width="9" style="48"/>
    <col min="1790" max="1790" width="9.59765625" style="48" customWidth="1"/>
    <col min="1791" max="1791" width="20.19921875" style="48" customWidth="1"/>
    <col min="1792" max="1792" width="18.3984375" style="48" customWidth="1"/>
    <col min="1793" max="1793" width="18.19921875" style="48" customWidth="1"/>
    <col min="1794" max="1794" width="16" style="48" customWidth="1"/>
    <col min="1795" max="1795" width="18" style="48" customWidth="1"/>
    <col min="1796" max="1796" width="22.3984375" style="48" customWidth="1"/>
    <col min="1797" max="1797" width="20.19921875" style="48" customWidth="1"/>
    <col min="1798" max="1799" width="18.69921875" style="48" customWidth="1"/>
    <col min="1800" max="1800" width="22.59765625" style="48" customWidth="1"/>
    <col min="1801" max="1802" width="21.09765625" style="48" customWidth="1"/>
    <col min="1803" max="1803" width="13.3984375" style="48" customWidth="1"/>
    <col min="1804" max="1804" width="15.8984375" style="48" customWidth="1"/>
    <col min="1805" max="1805" width="17.69921875" style="48" customWidth="1"/>
    <col min="1806" max="1806" width="10.3984375" style="48" customWidth="1"/>
    <col min="1807" max="2045" width="9" style="48"/>
    <col min="2046" max="2046" width="9.59765625" style="48" customWidth="1"/>
    <col min="2047" max="2047" width="20.19921875" style="48" customWidth="1"/>
    <col min="2048" max="2048" width="18.3984375" style="48" customWidth="1"/>
    <col min="2049" max="2049" width="18.19921875" style="48" customWidth="1"/>
    <col min="2050" max="2050" width="16" style="48" customWidth="1"/>
    <col min="2051" max="2051" width="18" style="48" customWidth="1"/>
    <col min="2052" max="2052" width="22.3984375" style="48" customWidth="1"/>
    <col min="2053" max="2053" width="20.19921875" style="48" customWidth="1"/>
    <col min="2054" max="2055" width="18.69921875" style="48" customWidth="1"/>
    <col min="2056" max="2056" width="22.59765625" style="48" customWidth="1"/>
    <col min="2057" max="2058" width="21.09765625" style="48" customWidth="1"/>
    <col min="2059" max="2059" width="13.3984375" style="48" customWidth="1"/>
    <col min="2060" max="2060" width="15.8984375" style="48" customWidth="1"/>
    <col min="2061" max="2061" width="17.69921875" style="48" customWidth="1"/>
    <col min="2062" max="2062" width="10.3984375" style="48" customWidth="1"/>
    <col min="2063" max="2301" width="9" style="48"/>
    <col min="2302" max="2302" width="9.59765625" style="48" customWidth="1"/>
    <col min="2303" max="2303" width="20.19921875" style="48" customWidth="1"/>
    <col min="2304" max="2304" width="18.3984375" style="48" customWidth="1"/>
    <col min="2305" max="2305" width="18.19921875" style="48" customWidth="1"/>
    <col min="2306" max="2306" width="16" style="48" customWidth="1"/>
    <col min="2307" max="2307" width="18" style="48" customWidth="1"/>
    <col min="2308" max="2308" width="22.3984375" style="48" customWidth="1"/>
    <col min="2309" max="2309" width="20.19921875" style="48" customWidth="1"/>
    <col min="2310" max="2311" width="18.69921875" style="48" customWidth="1"/>
    <col min="2312" max="2312" width="22.59765625" style="48" customWidth="1"/>
    <col min="2313" max="2314" width="21.09765625" style="48" customWidth="1"/>
    <col min="2315" max="2315" width="13.3984375" style="48" customWidth="1"/>
    <col min="2316" max="2316" width="15.8984375" style="48" customWidth="1"/>
    <col min="2317" max="2317" width="17.69921875" style="48" customWidth="1"/>
    <col min="2318" max="2318" width="10.3984375" style="48" customWidth="1"/>
    <col min="2319" max="2557" width="9" style="48"/>
    <col min="2558" max="2558" width="9.59765625" style="48" customWidth="1"/>
    <col min="2559" max="2559" width="20.19921875" style="48" customWidth="1"/>
    <col min="2560" max="2560" width="18.3984375" style="48" customWidth="1"/>
    <col min="2561" max="2561" width="18.19921875" style="48" customWidth="1"/>
    <col min="2562" max="2562" width="16" style="48" customWidth="1"/>
    <col min="2563" max="2563" width="18" style="48" customWidth="1"/>
    <col min="2564" max="2564" width="22.3984375" style="48" customWidth="1"/>
    <col min="2565" max="2565" width="20.19921875" style="48" customWidth="1"/>
    <col min="2566" max="2567" width="18.69921875" style="48" customWidth="1"/>
    <col min="2568" max="2568" width="22.59765625" style="48" customWidth="1"/>
    <col min="2569" max="2570" width="21.09765625" style="48" customWidth="1"/>
    <col min="2571" max="2571" width="13.3984375" style="48" customWidth="1"/>
    <col min="2572" max="2572" width="15.8984375" style="48" customWidth="1"/>
    <col min="2573" max="2573" width="17.69921875" style="48" customWidth="1"/>
    <col min="2574" max="2574" width="10.3984375" style="48" customWidth="1"/>
    <col min="2575" max="2813" width="9" style="48"/>
    <col min="2814" max="2814" width="9.59765625" style="48" customWidth="1"/>
    <col min="2815" max="2815" width="20.19921875" style="48" customWidth="1"/>
    <col min="2816" max="2816" width="18.3984375" style="48" customWidth="1"/>
    <col min="2817" max="2817" width="18.19921875" style="48" customWidth="1"/>
    <col min="2818" max="2818" width="16" style="48" customWidth="1"/>
    <col min="2819" max="2819" width="18" style="48" customWidth="1"/>
    <col min="2820" max="2820" width="22.3984375" style="48" customWidth="1"/>
    <col min="2821" max="2821" width="20.19921875" style="48" customWidth="1"/>
    <col min="2822" max="2823" width="18.69921875" style="48" customWidth="1"/>
    <col min="2824" max="2824" width="22.59765625" style="48" customWidth="1"/>
    <col min="2825" max="2826" width="21.09765625" style="48" customWidth="1"/>
    <col min="2827" max="2827" width="13.3984375" style="48" customWidth="1"/>
    <col min="2828" max="2828" width="15.8984375" style="48" customWidth="1"/>
    <col min="2829" max="2829" width="17.69921875" style="48" customWidth="1"/>
    <col min="2830" max="2830" width="10.3984375" style="48" customWidth="1"/>
    <col min="2831" max="3069" width="9" style="48"/>
    <col min="3070" max="3070" width="9.59765625" style="48" customWidth="1"/>
    <col min="3071" max="3071" width="20.19921875" style="48" customWidth="1"/>
    <col min="3072" max="3072" width="18.3984375" style="48" customWidth="1"/>
    <col min="3073" max="3073" width="18.19921875" style="48" customWidth="1"/>
    <col min="3074" max="3074" width="16" style="48" customWidth="1"/>
    <col min="3075" max="3075" width="18" style="48" customWidth="1"/>
    <col min="3076" max="3076" width="22.3984375" style="48" customWidth="1"/>
    <col min="3077" max="3077" width="20.19921875" style="48" customWidth="1"/>
    <col min="3078" max="3079" width="18.69921875" style="48" customWidth="1"/>
    <col min="3080" max="3080" width="22.59765625" style="48" customWidth="1"/>
    <col min="3081" max="3082" width="21.09765625" style="48" customWidth="1"/>
    <col min="3083" max="3083" width="13.3984375" style="48" customWidth="1"/>
    <col min="3084" max="3084" width="15.8984375" style="48" customWidth="1"/>
    <col min="3085" max="3085" width="17.69921875" style="48" customWidth="1"/>
    <col min="3086" max="3086" width="10.3984375" style="48" customWidth="1"/>
    <col min="3087" max="3325" width="9" style="48"/>
    <col min="3326" max="3326" width="9.59765625" style="48" customWidth="1"/>
    <col min="3327" max="3327" width="20.19921875" style="48" customWidth="1"/>
    <col min="3328" max="3328" width="18.3984375" style="48" customWidth="1"/>
    <col min="3329" max="3329" width="18.19921875" style="48" customWidth="1"/>
    <col min="3330" max="3330" width="16" style="48" customWidth="1"/>
    <col min="3331" max="3331" width="18" style="48" customWidth="1"/>
    <col min="3332" max="3332" width="22.3984375" style="48" customWidth="1"/>
    <col min="3333" max="3333" width="20.19921875" style="48" customWidth="1"/>
    <col min="3334" max="3335" width="18.69921875" style="48" customWidth="1"/>
    <col min="3336" max="3336" width="22.59765625" style="48" customWidth="1"/>
    <col min="3337" max="3338" width="21.09765625" style="48" customWidth="1"/>
    <col min="3339" max="3339" width="13.3984375" style="48" customWidth="1"/>
    <col min="3340" max="3340" width="15.8984375" style="48" customWidth="1"/>
    <col min="3341" max="3341" width="17.69921875" style="48" customWidth="1"/>
    <col min="3342" max="3342" width="10.3984375" style="48" customWidth="1"/>
    <col min="3343" max="3581" width="9" style="48"/>
    <col min="3582" max="3582" width="9.59765625" style="48" customWidth="1"/>
    <col min="3583" max="3583" width="20.19921875" style="48" customWidth="1"/>
    <col min="3584" max="3584" width="18.3984375" style="48" customWidth="1"/>
    <col min="3585" max="3585" width="18.19921875" style="48" customWidth="1"/>
    <col min="3586" max="3586" width="16" style="48" customWidth="1"/>
    <col min="3587" max="3587" width="18" style="48" customWidth="1"/>
    <col min="3588" max="3588" width="22.3984375" style="48" customWidth="1"/>
    <col min="3589" max="3589" width="20.19921875" style="48" customWidth="1"/>
    <col min="3590" max="3591" width="18.69921875" style="48" customWidth="1"/>
    <col min="3592" max="3592" width="22.59765625" style="48" customWidth="1"/>
    <col min="3593" max="3594" width="21.09765625" style="48" customWidth="1"/>
    <col min="3595" max="3595" width="13.3984375" style="48" customWidth="1"/>
    <col min="3596" max="3596" width="15.8984375" style="48" customWidth="1"/>
    <col min="3597" max="3597" width="17.69921875" style="48" customWidth="1"/>
    <col min="3598" max="3598" width="10.3984375" style="48" customWidth="1"/>
    <col min="3599" max="3837" width="9" style="48"/>
    <col min="3838" max="3838" width="9.59765625" style="48" customWidth="1"/>
    <col min="3839" max="3839" width="20.19921875" style="48" customWidth="1"/>
    <col min="3840" max="3840" width="18.3984375" style="48" customWidth="1"/>
    <col min="3841" max="3841" width="18.19921875" style="48" customWidth="1"/>
    <col min="3842" max="3842" width="16" style="48" customWidth="1"/>
    <col min="3843" max="3843" width="18" style="48" customWidth="1"/>
    <col min="3844" max="3844" width="22.3984375" style="48" customWidth="1"/>
    <col min="3845" max="3845" width="20.19921875" style="48" customWidth="1"/>
    <col min="3846" max="3847" width="18.69921875" style="48" customWidth="1"/>
    <col min="3848" max="3848" width="22.59765625" style="48" customWidth="1"/>
    <col min="3849" max="3850" width="21.09765625" style="48" customWidth="1"/>
    <col min="3851" max="3851" width="13.3984375" style="48" customWidth="1"/>
    <col min="3852" max="3852" width="15.8984375" style="48" customWidth="1"/>
    <col min="3853" max="3853" width="17.69921875" style="48" customWidth="1"/>
    <col min="3854" max="3854" width="10.3984375" style="48" customWidth="1"/>
    <col min="3855" max="4093" width="9" style="48"/>
    <col min="4094" max="4094" width="9.59765625" style="48" customWidth="1"/>
    <col min="4095" max="4095" width="20.19921875" style="48" customWidth="1"/>
    <col min="4096" max="4096" width="18.3984375" style="48" customWidth="1"/>
    <col min="4097" max="4097" width="18.19921875" style="48" customWidth="1"/>
    <col min="4098" max="4098" width="16" style="48" customWidth="1"/>
    <col min="4099" max="4099" width="18" style="48" customWidth="1"/>
    <col min="4100" max="4100" width="22.3984375" style="48" customWidth="1"/>
    <col min="4101" max="4101" width="20.19921875" style="48" customWidth="1"/>
    <col min="4102" max="4103" width="18.69921875" style="48" customWidth="1"/>
    <col min="4104" max="4104" width="22.59765625" style="48" customWidth="1"/>
    <col min="4105" max="4106" width="21.09765625" style="48" customWidth="1"/>
    <col min="4107" max="4107" width="13.3984375" style="48" customWidth="1"/>
    <col min="4108" max="4108" width="15.8984375" style="48" customWidth="1"/>
    <col min="4109" max="4109" width="17.69921875" style="48" customWidth="1"/>
    <col min="4110" max="4110" width="10.3984375" style="48" customWidth="1"/>
    <col min="4111" max="4349" width="9" style="48"/>
    <col min="4350" max="4350" width="9.59765625" style="48" customWidth="1"/>
    <col min="4351" max="4351" width="20.19921875" style="48" customWidth="1"/>
    <col min="4352" max="4352" width="18.3984375" style="48" customWidth="1"/>
    <col min="4353" max="4353" width="18.19921875" style="48" customWidth="1"/>
    <col min="4354" max="4354" width="16" style="48" customWidth="1"/>
    <col min="4355" max="4355" width="18" style="48" customWidth="1"/>
    <col min="4356" max="4356" width="22.3984375" style="48" customWidth="1"/>
    <col min="4357" max="4357" width="20.19921875" style="48" customWidth="1"/>
    <col min="4358" max="4359" width="18.69921875" style="48" customWidth="1"/>
    <col min="4360" max="4360" width="22.59765625" style="48" customWidth="1"/>
    <col min="4361" max="4362" width="21.09765625" style="48" customWidth="1"/>
    <col min="4363" max="4363" width="13.3984375" style="48" customWidth="1"/>
    <col min="4364" max="4364" width="15.8984375" style="48" customWidth="1"/>
    <col min="4365" max="4365" width="17.69921875" style="48" customWidth="1"/>
    <col min="4366" max="4366" width="10.3984375" style="48" customWidth="1"/>
    <col min="4367" max="4605" width="9" style="48"/>
    <col min="4606" max="4606" width="9.59765625" style="48" customWidth="1"/>
    <col min="4607" max="4607" width="20.19921875" style="48" customWidth="1"/>
    <col min="4608" max="4608" width="18.3984375" style="48" customWidth="1"/>
    <col min="4609" max="4609" width="18.19921875" style="48" customWidth="1"/>
    <col min="4610" max="4610" width="16" style="48" customWidth="1"/>
    <col min="4611" max="4611" width="18" style="48" customWidth="1"/>
    <col min="4612" max="4612" width="22.3984375" style="48" customWidth="1"/>
    <col min="4613" max="4613" width="20.19921875" style="48" customWidth="1"/>
    <col min="4614" max="4615" width="18.69921875" style="48" customWidth="1"/>
    <col min="4616" max="4616" width="22.59765625" style="48" customWidth="1"/>
    <col min="4617" max="4618" width="21.09765625" style="48" customWidth="1"/>
    <col min="4619" max="4619" width="13.3984375" style="48" customWidth="1"/>
    <col min="4620" max="4620" width="15.8984375" style="48" customWidth="1"/>
    <col min="4621" max="4621" width="17.69921875" style="48" customWidth="1"/>
    <col min="4622" max="4622" width="10.3984375" style="48" customWidth="1"/>
    <col min="4623" max="4861" width="9" style="48"/>
    <col min="4862" max="4862" width="9.59765625" style="48" customWidth="1"/>
    <col min="4863" max="4863" width="20.19921875" style="48" customWidth="1"/>
    <col min="4864" max="4864" width="18.3984375" style="48" customWidth="1"/>
    <col min="4865" max="4865" width="18.19921875" style="48" customWidth="1"/>
    <col min="4866" max="4866" width="16" style="48" customWidth="1"/>
    <col min="4867" max="4867" width="18" style="48" customWidth="1"/>
    <col min="4868" max="4868" width="22.3984375" style="48" customWidth="1"/>
    <col min="4869" max="4869" width="20.19921875" style="48" customWidth="1"/>
    <col min="4870" max="4871" width="18.69921875" style="48" customWidth="1"/>
    <col min="4872" max="4872" width="22.59765625" style="48" customWidth="1"/>
    <col min="4873" max="4874" width="21.09765625" style="48" customWidth="1"/>
    <col min="4875" max="4875" width="13.3984375" style="48" customWidth="1"/>
    <col min="4876" max="4876" width="15.8984375" style="48" customWidth="1"/>
    <col min="4877" max="4877" width="17.69921875" style="48" customWidth="1"/>
    <col min="4878" max="4878" width="10.3984375" style="48" customWidth="1"/>
    <col min="4879" max="5117" width="9" style="48"/>
    <col min="5118" max="5118" width="9.59765625" style="48" customWidth="1"/>
    <col min="5119" max="5119" width="20.19921875" style="48" customWidth="1"/>
    <col min="5120" max="5120" width="18.3984375" style="48" customWidth="1"/>
    <col min="5121" max="5121" width="18.19921875" style="48" customWidth="1"/>
    <col min="5122" max="5122" width="16" style="48" customWidth="1"/>
    <col min="5123" max="5123" width="18" style="48" customWidth="1"/>
    <col min="5124" max="5124" width="22.3984375" style="48" customWidth="1"/>
    <col min="5125" max="5125" width="20.19921875" style="48" customWidth="1"/>
    <col min="5126" max="5127" width="18.69921875" style="48" customWidth="1"/>
    <col min="5128" max="5128" width="22.59765625" style="48" customWidth="1"/>
    <col min="5129" max="5130" width="21.09765625" style="48" customWidth="1"/>
    <col min="5131" max="5131" width="13.3984375" style="48" customWidth="1"/>
    <col min="5132" max="5132" width="15.8984375" style="48" customWidth="1"/>
    <col min="5133" max="5133" width="17.69921875" style="48" customWidth="1"/>
    <col min="5134" max="5134" width="10.3984375" style="48" customWidth="1"/>
    <col min="5135" max="5373" width="9" style="48"/>
    <col min="5374" max="5374" width="9.59765625" style="48" customWidth="1"/>
    <col min="5375" max="5375" width="20.19921875" style="48" customWidth="1"/>
    <col min="5376" max="5376" width="18.3984375" style="48" customWidth="1"/>
    <col min="5377" max="5377" width="18.19921875" style="48" customWidth="1"/>
    <col min="5378" max="5378" width="16" style="48" customWidth="1"/>
    <col min="5379" max="5379" width="18" style="48" customWidth="1"/>
    <col min="5380" max="5380" width="22.3984375" style="48" customWidth="1"/>
    <col min="5381" max="5381" width="20.19921875" style="48" customWidth="1"/>
    <col min="5382" max="5383" width="18.69921875" style="48" customWidth="1"/>
    <col min="5384" max="5384" width="22.59765625" style="48" customWidth="1"/>
    <col min="5385" max="5386" width="21.09765625" style="48" customWidth="1"/>
    <col min="5387" max="5387" width="13.3984375" style="48" customWidth="1"/>
    <col min="5388" max="5388" width="15.8984375" style="48" customWidth="1"/>
    <col min="5389" max="5389" width="17.69921875" style="48" customWidth="1"/>
    <col min="5390" max="5390" width="10.3984375" style="48" customWidth="1"/>
    <col min="5391" max="5629" width="9" style="48"/>
    <col min="5630" max="5630" width="9.59765625" style="48" customWidth="1"/>
    <col min="5631" max="5631" width="20.19921875" style="48" customWidth="1"/>
    <col min="5632" max="5632" width="18.3984375" style="48" customWidth="1"/>
    <col min="5633" max="5633" width="18.19921875" style="48" customWidth="1"/>
    <col min="5634" max="5634" width="16" style="48" customWidth="1"/>
    <col min="5635" max="5635" width="18" style="48" customWidth="1"/>
    <col min="5636" max="5636" width="22.3984375" style="48" customWidth="1"/>
    <col min="5637" max="5637" width="20.19921875" style="48" customWidth="1"/>
    <col min="5638" max="5639" width="18.69921875" style="48" customWidth="1"/>
    <col min="5640" max="5640" width="22.59765625" style="48" customWidth="1"/>
    <col min="5641" max="5642" width="21.09765625" style="48" customWidth="1"/>
    <col min="5643" max="5643" width="13.3984375" style="48" customWidth="1"/>
    <col min="5644" max="5644" width="15.8984375" style="48" customWidth="1"/>
    <col min="5645" max="5645" width="17.69921875" style="48" customWidth="1"/>
    <col min="5646" max="5646" width="10.3984375" style="48" customWidth="1"/>
    <col min="5647" max="5885" width="9" style="48"/>
    <col min="5886" max="5886" width="9.59765625" style="48" customWidth="1"/>
    <col min="5887" max="5887" width="20.19921875" style="48" customWidth="1"/>
    <col min="5888" max="5888" width="18.3984375" style="48" customWidth="1"/>
    <col min="5889" max="5889" width="18.19921875" style="48" customWidth="1"/>
    <col min="5890" max="5890" width="16" style="48" customWidth="1"/>
    <col min="5891" max="5891" width="18" style="48" customWidth="1"/>
    <col min="5892" max="5892" width="22.3984375" style="48" customWidth="1"/>
    <col min="5893" max="5893" width="20.19921875" style="48" customWidth="1"/>
    <col min="5894" max="5895" width="18.69921875" style="48" customWidth="1"/>
    <col min="5896" max="5896" width="22.59765625" style="48" customWidth="1"/>
    <col min="5897" max="5898" width="21.09765625" style="48" customWidth="1"/>
    <col min="5899" max="5899" width="13.3984375" style="48" customWidth="1"/>
    <col min="5900" max="5900" width="15.8984375" style="48" customWidth="1"/>
    <col min="5901" max="5901" width="17.69921875" style="48" customWidth="1"/>
    <col min="5902" max="5902" width="10.3984375" style="48" customWidth="1"/>
    <col min="5903" max="6141" width="9" style="48"/>
    <col min="6142" max="6142" width="9.59765625" style="48" customWidth="1"/>
    <col min="6143" max="6143" width="20.19921875" style="48" customWidth="1"/>
    <col min="6144" max="6144" width="18.3984375" style="48" customWidth="1"/>
    <col min="6145" max="6145" width="18.19921875" style="48" customWidth="1"/>
    <col min="6146" max="6146" width="16" style="48" customWidth="1"/>
    <col min="6147" max="6147" width="18" style="48" customWidth="1"/>
    <col min="6148" max="6148" width="22.3984375" style="48" customWidth="1"/>
    <col min="6149" max="6149" width="20.19921875" style="48" customWidth="1"/>
    <col min="6150" max="6151" width="18.69921875" style="48" customWidth="1"/>
    <col min="6152" max="6152" width="22.59765625" style="48" customWidth="1"/>
    <col min="6153" max="6154" width="21.09765625" style="48" customWidth="1"/>
    <col min="6155" max="6155" width="13.3984375" style="48" customWidth="1"/>
    <col min="6156" max="6156" width="15.8984375" style="48" customWidth="1"/>
    <col min="6157" max="6157" width="17.69921875" style="48" customWidth="1"/>
    <col min="6158" max="6158" width="10.3984375" style="48" customWidth="1"/>
    <col min="6159" max="6397" width="9" style="48"/>
    <col min="6398" max="6398" width="9.59765625" style="48" customWidth="1"/>
    <col min="6399" max="6399" width="20.19921875" style="48" customWidth="1"/>
    <col min="6400" max="6400" width="18.3984375" style="48" customWidth="1"/>
    <col min="6401" max="6401" width="18.19921875" style="48" customWidth="1"/>
    <col min="6402" max="6402" width="16" style="48" customWidth="1"/>
    <col min="6403" max="6403" width="18" style="48" customWidth="1"/>
    <col min="6404" max="6404" width="22.3984375" style="48" customWidth="1"/>
    <col min="6405" max="6405" width="20.19921875" style="48" customWidth="1"/>
    <col min="6406" max="6407" width="18.69921875" style="48" customWidth="1"/>
    <col min="6408" max="6408" width="22.59765625" style="48" customWidth="1"/>
    <col min="6409" max="6410" width="21.09765625" style="48" customWidth="1"/>
    <col min="6411" max="6411" width="13.3984375" style="48" customWidth="1"/>
    <col min="6412" max="6412" width="15.8984375" style="48" customWidth="1"/>
    <col min="6413" max="6413" width="17.69921875" style="48" customWidth="1"/>
    <col min="6414" max="6414" width="10.3984375" style="48" customWidth="1"/>
    <col min="6415" max="6653" width="9" style="48"/>
    <col min="6654" max="6654" width="9.59765625" style="48" customWidth="1"/>
    <col min="6655" max="6655" width="20.19921875" style="48" customWidth="1"/>
    <col min="6656" max="6656" width="18.3984375" style="48" customWidth="1"/>
    <col min="6657" max="6657" width="18.19921875" style="48" customWidth="1"/>
    <col min="6658" max="6658" width="16" style="48" customWidth="1"/>
    <col min="6659" max="6659" width="18" style="48" customWidth="1"/>
    <col min="6660" max="6660" width="22.3984375" style="48" customWidth="1"/>
    <col min="6661" max="6661" width="20.19921875" style="48" customWidth="1"/>
    <col min="6662" max="6663" width="18.69921875" style="48" customWidth="1"/>
    <col min="6664" max="6664" width="22.59765625" style="48" customWidth="1"/>
    <col min="6665" max="6666" width="21.09765625" style="48" customWidth="1"/>
    <col min="6667" max="6667" width="13.3984375" style="48" customWidth="1"/>
    <col min="6668" max="6668" width="15.8984375" style="48" customWidth="1"/>
    <col min="6669" max="6669" width="17.69921875" style="48" customWidth="1"/>
    <col min="6670" max="6670" width="10.3984375" style="48" customWidth="1"/>
    <col min="6671" max="6909" width="9" style="48"/>
    <col min="6910" max="6910" width="9.59765625" style="48" customWidth="1"/>
    <col min="6911" max="6911" width="20.19921875" style="48" customWidth="1"/>
    <col min="6912" max="6912" width="18.3984375" style="48" customWidth="1"/>
    <col min="6913" max="6913" width="18.19921875" style="48" customWidth="1"/>
    <col min="6914" max="6914" width="16" style="48" customWidth="1"/>
    <col min="6915" max="6915" width="18" style="48" customWidth="1"/>
    <col min="6916" max="6916" width="22.3984375" style="48" customWidth="1"/>
    <col min="6917" max="6917" width="20.19921875" style="48" customWidth="1"/>
    <col min="6918" max="6919" width="18.69921875" style="48" customWidth="1"/>
    <col min="6920" max="6920" width="22.59765625" style="48" customWidth="1"/>
    <col min="6921" max="6922" width="21.09765625" style="48" customWidth="1"/>
    <col min="6923" max="6923" width="13.3984375" style="48" customWidth="1"/>
    <col min="6924" max="6924" width="15.8984375" style="48" customWidth="1"/>
    <col min="6925" max="6925" width="17.69921875" style="48" customWidth="1"/>
    <col min="6926" max="6926" width="10.3984375" style="48" customWidth="1"/>
    <col min="6927" max="7165" width="9" style="48"/>
    <col min="7166" max="7166" width="9.59765625" style="48" customWidth="1"/>
    <col min="7167" max="7167" width="20.19921875" style="48" customWidth="1"/>
    <col min="7168" max="7168" width="18.3984375" style="48" customWidth="1"/>
    <col min="7169" max="7169" width="18.19921875" style="48" customWidth="1"/>
    <col min="7170" max="7170" width="16" style="48" customWidth="1"/>
    <col min="7171" max="7171" width="18" style="48" customWidth="1"/>
    <col min="7172" max="7172" width="22.3984375" style="48" customWidth="1"/>
    <col min="7173" max="7173" width="20.19921875" style="48" customWidth="1"/>
    <col min="7174" max="7175" width="18.69921875" style="48" customWidth="1"/>
    <col min="7176" max="7176" width="22.59765625" style="48" customWidth="1"/>
    <col min="7177" max="7178" width="21.09765625" style="48" customWidth="1"/>
    <col min="7179" max="7179" width="13.3984375" style="48" customWidth="1"/>
    <col min="7180" max="7180" width="15.8984375" style="48" customWidth="1"/>
    <col min="7181" max="7181" width="17.69921875" style="48" customWidth="1"/>
    <col min="7182" max="7182" width="10.3984375" style="48" customWidth="1"/>
    <col min="7183" max="7421" width="9" style="48"/>
    <col min="7422" max="7422" width="9.59765625" style="48" customWidth="1"/>
    <col min="7423" max="7423" width="20.19921875" style="48" customWidth="1"/>
    <col min="7424" max="7424" width="18.3984375" style="48" customWidth="1"/>
    <col min="7425" max="7425" width="18.19921875" style="48" customWidth="1"/>
    <col min="7426" max="7426" width="16" style="48" customWidth="1"/>
    <col min="7427" max="7427" width="18" style="48" customWidth="1"/>
    <col min="7428" max="7428" width="22.3984375" style="48" customWidth="1"/>
    <col min="7429" max="7429" width="20.19921875" style="48" customWidth="1"/>
    <col min="7430" max="7431" width="18.69921875" style="48" customWidth="1"/>
    <col min="7432" max="7432" width="22.59765625" style="48" customWidth="1"/>
    <col min="7433" max="7434" width="21.09765625" style="48" customWidth="1"/>
    <col min="7435" max="7435" width="13.3984375" style="48" customWidth="1"/>
    <col min="7436" max="7436" width="15.8984375" style="48" customWidth="1"/>
    <col min="7437" max="7437" width="17.69921875" style="48" customWidth="1"/>
    <col min="7438" max="7438" width="10.3984375" style="48" customWidth="1"/>
    <col min="7439" max="7677" width="9" style="48"/>
    <col min="7678" max="7678" width="9.59765625" style="48" customWidth="1"/>
    <col min="7679" max="7679" width="20.19921875" style="48" customWidth="1"/>
    <col min="7680" max="7680" width="18.3984375" style="48" customWidth="1"/>
    <col min="7681" max="7681" width="18.19921875" style="48" customWidth="1"/>
    <col min="7682" max="7682" width="16" style="48" customWidth="1"/>
    <col min="7683" max="7683" width="18" style="48" customWidth="1"/>
    <col min="7684" max="7684" width="22.3984375" style="48" customWidth="1"/>
    <col min="7685" max="7685" width="20.19921875" style="48" customWidth="1"/>
    <col min="7686" max="7687" width="18.69921875" style="48" customWidth="1"/>
    <col min="7688" max="7688" width="22.59765625" style="48" customWidth="1"/>
    <col min="7689" max="7690" width="21.09765625" style="48" customWidth="1"/>
    <col min="7691" max="7691" width="13.3984375" style="48" customWidth="1"/>
    <col min="7692" max="7692" width="15.8984375" style="48" customWidth="1"/>
    <col min="7693" max="7693" width="17.69921875" style="48" customWidth="1"/>
    <col min="7694" max="7694" width="10.3984375" style="48" customWidth="1"/>
    <col min="7695" max="7933" width="9" style="48"/>
    <col min="7934" max="7934" width="9.59765625" style="48" customWidth="1"/>
    <col min="7935" max="7935" width="20.19921875" style="48" customWidth="1"/>
    <col min="7936" max="7936" width="18.3984375" style="48" customWidth="1"/>
    <col min="7937" max="7937" width="18.19921875" style="48" customWidth="1"/>
    <col min="7938" max="7938" width="16" style="48" customWidth="1"/>
    <col min="7939" max="7939" width="18" style="48" customWidth="1"/>
    <col min="7940" max="7940" width="22.3984375" style="48" customWidth="1"/>
    <col min="7941" max="7941" width="20.19921875" style="48" customWidth="1"/>
    <col min="7942" max="7943" width="18.69921875" style="48" customWidth="1"/>
    <col min="7944" max="7944" width="22.59765625" style="48" customWidth="1"/>
    <col min="7945" max="7946" width="21.09765625" style="48" customWidth="1"/>
    <col min="7947" max="7947" width="13.3984375" style="48" customWidth="1"/>
    <col min="7948" max="7948" width="15.8984375" style="48" customWidth="1"/>
    <col min="7949" max="7949" width="17.69921875" style="48" customWidth="1"/>
    <col min="7950" max="7950" width="10.3984375" style="48" customWidth="1"/>
    <col min="7951" max="8189" width="9" style="48"/>
    <col min="8190" max="8190" width="9.59765625" style="48" customWidth="1"/>
    <col min="8191" max="8191" width="20.19921875" style="48" customWidth="1"/>
    <col min="8192" max="8192" width="18.3984375" style="48" customWidth="1"/>
    <col min="8193" max="8193" width="18.19921875" style="48" customWidth="1"/>
    <col min="8194" max="8194" width="16" style="48" customWidth="1"/>
    <col min="8195" max="8195" width="18" style="48" customWidth="1"/>
    <col min="8196" max="8196" width="22.3984375" style="48" customWidth="1"/>
    <col min="8197" max="8197" width="20.19921875" style="48" customWidth="1"/>
    <col min="8198" max="8199" width="18.69921875" style="48" customWidth="1"/>
    <col min="8200" max="8200" width="22.59765625" style="48" customWidth="1"/>
    <col min="8201" max="8202" width="21.09765625" style="48" customWidth="1"/>
    <col min="8203" max="8203" width="13.3984375" style="48" customWidth="1"/>
    <col min="8204" max="8204" width="15.8984375" style="48" customWidth="1"/>
    <col min="8205" max="8205" width="17.69921875" style="48" customWidth="1"/>
    <col min="8206" max="8206" width="10.3984375" style="48" customWidth="1"/>
    <col min="8207" max="8445" width="9" style="48"/>
    <col min="8446" max="8446" width="9.59765625" style="48" customWidth="1"/>
    <col min="8447" max="8447" width="20.19921875" style="48" customWidth="1"/>
    <col min="8448" max="8448" width="18.3984375" style="48" customWidth="1"/>
    <col min="8449" max="8449" width="18.19921875" style="48" customWidth="1"/>
    <col min="8450" max="8450" width="16" style="48" customWidth="1"/>
    <col min="8451" max="8451" width="18" style="48" customWidth="1"/>
    <col min="8452" max="8452" width="22.3984375" style="48" customWidth="1"/>
    <col min="8453" max="8453" width="20.19921875" style="48" customWidth="1"/>
    <col min="8454" max="8455" width="18.69921875" style="48" customWidth="1"/>
    <col min="8456" max="8456" width="22.59765625" style="48" customWidth="1"/>
    <col min="8457" max="8458" width="21.09765625" style="48" customWidth="1"/>
    <col min="8459" max="8459" width="13.3984375" style="48" customWidth="1"/>
    <col min="8460" max="8460" width="15.8984375" style="48" customWidth="1"/>
    <col min="8461" max="8461" width="17.69921875" style="48" customWidth="1"/>
    <col min="8462" max="8462" width="10.3984375" style="48" customWidth="1"/>
    <col min="8463" max="8701" width="9" style="48"/>
    <col min="8702" max="8702" width="9.59765625" style="48" customWidth="1"/>
    <col min="8703" max="8703" width="20.19921875" style="48" customWidth="1"/>
    <col min="8704" max="8704" width="18.3984375" style="48" customWidth="1"/>
    <col min="8705" max="8705" width="18.19921875" style="48" customWidth="1"/>
    <col min="8706" max="8706" width="16" style="48" customWidth="1"/>
    <col min="8707" max="8707" width="18" style="48" customWidth="1"/>
    <col min="8708" max="8708" width="22.3984375" style="48" customWidth="1"/>
    <col min="8709" max="8709" width="20.19921875" style="48" customWidth="1"/>
    <col min="8710" max="8711" width="18.69921875" style="48" customWidth="1"/>
    <col min="8712" max="8712" width="22.59765625" style="48" customWidth="1"/>
    <col min="8713" max="8714" width="21.09765625" style="48" customWidth="1"/>
    <col min="8715" max="8715" width="13.3984375" style="48" customWidth="1"/>
    <col min="8716" max="8716" width="15.8984375" style="48" customWidth="1"/>
    <col min="8717" max="8717" width="17.69921875" style="48" customWidth="1"/>
    <col min="8718" max="8718" width="10.3984375" style="48" customWidth="1"/>
    <col min="8719" max="8957" width="9" style="48"/>
    <col min="8958" max="8958" width="9.59765625" style="48" customWidth="1"/>
    <col min="8959" max="8959" width="20.19921875" style="48" customWidth="1"/>
    <col min="8960" max="8960" width="18.3984375" style="48" customWidth="1"/>
    <col min="8961" max="8961" width="18.19921875" style="48" customWidth="1"/>
    <col min="8962" max="8962" width="16" style="48" customWidth="1"/>
    <col min="8963" max="8963" width="18" style="48" customWidth="1"/>
    <col min="8964" max="8964" width="22.3984375" style="48" customWidth="1"/>
    <col min="8965" max="8965" width="20.19921875" style="48" customWidth="1"/>
    <col min="8966" max="8967" width="18.69921875" style="48" customWidth="1"/>
    <col min="8968" max="8968" width="22.59765625" style="48" customWidth="1"/>
    <col min="8969" max="8970" width="21.09765625" style="48" customWidth="1"/>
    <col min="8971" max="8971" width="13.3984375" style="48" customWidth="1"/>
    <col min="8972" max="8972" width="15.8984375" style="48" customWidth="1"/>
    <col min="8973" max="8973" width="17.69921875" style="48" customWidth="1"/>
    <col min="8974" max="8974" width="10.3984375" style="48" customWidth="1"/>
    <col min="8975" max="9213" width="9" style="48"/>
    <col min="9214" max="9214" width="9.59765625" style="48" customWidth="1"/>
    <col min="9215" max="9215" width="20.19921875" style="48" customWidth="1"/>
    <col min="9216" max="9216" width="18.3984375" style="48" customWidth="1"/>
    <col min="9217" max="9217" width="18.19921875" style="48" customWidth="1"/>
    <col min="9218" max="9218" width="16" style="48" customWidth="1"/>
    <col min="9219" max="9219" width="18" style="48" customWidth="1"/>
    <col min="9220" max="9220" width="22.3984375" style="48" customWidth="1"/>
    <col min="9221" max="9221" width="20.19921875" style="48" customWidth="1"/>
    <col min="9222" max="9223" width="18.69921875" style="48" customWidth="1"/>
    <col min="9224" max="9224" width="22.59765625" style="48" customWidth="1"/>
    <col min="9225" max="9226" width="21.09765625" style="48" customWidth="1"/>
    <col min="9227" max="9227" width="13.3984375" style="48" customWidth="1"/>
    <col min="9228" max="9228" width="15.8984375" style="48" customWidth="1"/>
    <col min="9229" max="9229" width="17.69921875" style="48" customWidth="1"/>
    <col min="9230" max="9230" width="10.3984375" style="48" customWidth="1"/>
    <col min="9231" max="9469" width="9" style="48"/>
    <col min="9470" max="9470" width="9.59765625" style="48" customWidth="1"/>
    <col min="9471" max="9471" width="20.19921875" style="48" customWidth="1"/>
    <col min="9472" max="9472" width="18.3984375" style="48" customWidth="1"/>
    <col min="9473" max="9473" width="18.19921875" style="48" customWidth="1"/>
    <col min="9474" max="9474" width="16" style="48" customWidth="1"/>
    <col min="9475" max="9475" width="18" style="48" customWidth="1"/>
    <col min="9476" max="9476" width="22.3984375" style="48" customWidth="1"/>
    <col min="9477" max="9477" width="20.19921875" style="48" customWidth="1"/>
    <col min="9478" max="9479" width="18.69921875" style="48" customWidth="1"/>
    <col min="9480" max="9480" width="22.59765625" style="48" customWidth="1"/>
    <col min="9481" max="9482" width="21.09765625" style="48" customWidth="1"/>
    <col min="9483" max="9483" width="13.3984375" style="48" customWidth="1"/>
    <col min="9484" max="9484" width="15.8984375" style="48" customWidth="1"/>
    <col min="9485" max="9485" width="17.69921875" style="48" customWidth="1"/>
    <col min="9486" max="9486" width="10.3984375" style="48" customWidth="1"/>
    <col min="9487" max="9725" width="9" style="48"/>
    <col min="9726" max="9726" width="9.59765625" style="48" customWidth="1"/>
    <col min="9727" max="9727" width="20.19921875" style="48" customWidth="1"/>
    <col min="9728" max="9728" width="18.3984375" style="48" customWidth="1"/>
    <col min="9729" max="9729" width="18.19921875" style="48" customWidth="1"/>
    <col min="9730" max="9730" width="16" style="48" customWidth="1"/>
    <col min="9731" max="9731" width="18" style="48" customWidth="1"/>
    <col min="9732" max="9732" width="22.3984375" style="48" customWidth="1"/>
    <col min="9733" max="9733" width="20.19921875" style="48" customWidth="1"/>
    <col min="9734" max="9735" width="18.69921875" style="48" customWidth="1"/>
    <col min="9736" max="9736" width="22.59765625" style="48" customWidth="1"/>
    <col min="9737" max="9738" width="21.09765625" style="48" customWidth="1"/>
    <col min="9739" max="9739" width="13.3984375" style="48" customWidth="1"/>
    <col min="9740" max="9740" width="15.8984375" style="48" customWidth="1"/>
    <col min="9741" max="9741" width="17.69921875" style="48" customWidth="1"/>
    <col min="9742" max="9742" width="10.3984375" style="48" customWidth="1"/>
    <col min="9743" max="9981" width="9" style="48"/>
    <col min="9982" max="9982" width="9.59765625" style="48" customWidth="1"/>
    <col min="9983" max="9983" width="20.19921875" style="48" customWidth="1"/>
    <col min="9984" max="9984" width="18.3984375" style="48" customWidth="1"/>
    <col min="9985" max="9985" width="18.19921875" style="48" customWidth="1"/>
    <col min="9986" max="9986" width="16" style="48" customWidth="1"/>
    <col min="9987" max="9987" width="18" style="48" customWidth="1"/>
    <col min="9988" max="9988" width="22.3984375" style="48" customWidth="1"/>
    <col min="9989" max="9989" width="20.19921875" style="48" customWidth="1"/>
    <col min="9990" max="9991" width="18.69921875" style="48" customWidth="1"/>
    <col min="9992" max="9992" width="22.59765625" style="48" customWidth="1"/>
    <col min="9993" max="9994" width="21.09765625" style="48" customWidth="1"/>
    <col min="9995" max="9995" width="13.3984375" style="48" customWidth="1"/>
    <col min="9996" max="9996" width="15.8984375" style="48" customWidth="1"/>
    <col min="9997" max="9997" width="17.69921875" style="48" customWidth="1"/>
    <col min="9998" max="9998" width="10.3984375" style="48" customWidth="1"/>
    <col min="9999" max="10237" width="9" style="48"/>
    <col min="10238" max="10238" width="9.59765625" style="48" customWidth="1"/>
    <col min="10239" max="10239" width="20.19921875" style="48" customWidth="1"/>
    <col min="10240" max="10240" width="18.3984375" style="48" customWidth="1"/>
    <col min="10241" max="10241" width="18.19921875" style="48" customWidth="1"/>
    <col min="10242" max="10242" width="16" style="48" customWidth="1"/>
    <col min="10243" max="10243" width="18" style="48" customWidth="1"/>
    <col min="10244" max="10244" width="22.3984375" style="48" customWidth="1"/>
    <col min="10245" max="10245" width="20.19921875" style="48" customWidth="1"/>
    <col min="10246" max="10247" width="18.69921875" style="48" customWidth="1"/>
    <col min="10248" max="10248" width="22.59765625" style="48" customWidth="1"/>
    <col min="10249" max="10250" width="21.09765625" style="48" customWidth="1"/>
    <col min="10251" max="10251" width="13.3984375" style="48" customWidth="1"/>
    <col min="10252" max="10252" width="15.8984375" style="48" customWidth="1"/>
    <col min="10253" max="10253" width="17.69921875" style="48" customWidth="1"/>
    <col min="10254" max="10254" width="10.3984375" style="48" customWidth="1"/>
    <col min="10255" max="10493" width="9" style="48"/>
    <col min="10494" max="10494" width="9.59765625" style="48" customWidth="1"/>
    <col min="10495" max="10495" width="20.19921875" style="48" customWidth="1"/>
    <col min="10496" max="10496" width="18.3984375" style="48" customWidth="1"/>
    <col min="10497" max="10497" width="18.19921875" style="48" customWidth="1"/>
    <col min="10498" max="10498" width="16" style="48" customWidth="1"/>
    <col min="10499" max="10499" width="18" style="48" customWidth="1"/>
    <col min="10500" max="10500" width="22.3984375" style="48" customWidth="1"/>
    <col min="10501" max="10501" width="20.19921875" style="48" customWidth="1"/>
    <col min="10502" max="10503" width="18.69921875" style="48" customWidth="1"/>
    <col min="10504" max="10504" width="22.59765625" style="48" customWidth="1"/>
    <col min="10505" max="10506" width="21.09765625" style="48" customWidth="1"/>
    <col min="10507" max="10507" width="13.3984375" style="48" customWidth="1"/>
    <col min="10508" max="10508" width="15.8984375" style="48" customWidth="1"/>
    <col min="10509" max="10509" width="17.69921875" style="48" customWidth="1"/>
    <col min="10510" max="10510" width="10.3984375" style="48" customWidth="1"/>
    <col min="10511" max="10749" width="9" style="48"/>
    <col min="10750" max="10750" width="9.59765625" style="48" customWidth="1"/>
    <col min="10751" max="10751" width="20.19921875" style="48" customWidth="1"/>
    <col min="10752" max="10752" width="18.3984375" style="48" customWidth="1"/>
    <col min="10753" max="10753" width="18.19921875" style="48" customWidth="1"/>
    <col min="10754" max="10754" width="16" style="48" customWidth="1"/>
    <col min="10755" max="10755" width="18" style="48" customWidth="1"/>
    <col min="10756" max="10756" width="22.3984375" style="48" customWidth="1"/>
    <col min="10757" max="10757" width="20.19921875" style="48" customWidth="1"/>
    <col min="10758" max="10759" width="18.69921875" style="48" customWidth="1"/>
    <col min="10760" max="10760" width="22.59765625" style="48" customWidth="1"/>
    <col min="10761" max="10762" width="21.09765625" style="48" customWidth="1"/>
    <col min="10763" max="10763" width="13.3984375" style="48" customWidth="1"/>
    <col min="10764" max="10764" width="15.8984375" style="48" customWidth="1"/>
    <col min="10765" max="10765" width="17.69921875" style="48" customWidth="1"/>
    <col min="10766" max="10766" width="10.3984375" style="48" customWidth="1"/>
    <col min="10767" max="11005" width="9" style="48"/>
    <col min="11006" max="11006" width="9.59765625" style="48" customWidth="1"/>
    <col min="11007" max="11007" width="20.19921875" style="48" customWidth="1"/>
    <col min="11008" max="11008" width="18.3984375" style="48" customWidth="1"/>
    <col min="11009" max="11009" width="18.19921875" style="48" customWidth="1"/>
    <col min="11010" max="11010" width="16" style="48" customWidth="1"/>
    <col min="11011" max="11011" width="18" style="48" customWidth="1"/>
    <col min="11012" max="11012" width="22.3984375" style="48" customWidth="1"/>
    <col min="11013" max="11013" width="20.19921875" style="48" customWidth="1"/>
    <col min="11014" max="11015" width="18.69921875" style="48" customWidth="1"/>
    <col min="11016" max="11016" width="22.59765625" style="48" customWidth="1"/>
    <col min="11017" max="11018" width="21.09765625" style="48" customWidth="1"/>
    <col min="11019" max="11019" width="13.3984375" style="48" customWidth="1"/>
    <col min="11020" max="11020" width="15.8984375" style="48" customWidth="1"/>
    <col min="11021" max="11021" width="17.69921875" style="48" customWidth="1"/>
    <col min="11022" max="11022" width="10.3984375" style="48" customWidth="1"/>
    <col min="11023" max="11261" width="9" style="48"/>
    <col min="11262" max="11262" width="9.59765625" style="48" customWidth="1"/>
    <col min="11263" max="11263" width="20.19921875" style="48" customWidth="1"/>
    <col min="11264" max="11264" width="18.3984375" style="48" customWidth="1"/>
    <col min="11265" max="11265" width="18.19921875" style="48" customWidth="1"/>
    <col min="11266" max="11266" width="16" style="48" customWidth="1"/>
    <col min="11267" max="11267" width="18" style="48" customWidth="1"/>
    <col min="11268" max="11268" width="22.3984375" style="48" customWidth="1"/>
    <col min="11269" max="11269" width="20.19921875" style="48" customWidth="1"/>
    <col min="11270" max="11271" width="18.69921875" style="48" customWidth="1"/>
    <col min="11272" max="11272" width="22.59765625" style="48" customWidth="1"/>
    <col min="11273" max="11274" width="21.09765625" style="48" customWidth="1"/>
    <col min="11275" max="11275" width="13.3984375" style="48" customWidth="1"/>
    <col min="11276" max="11276" width="15.8984375" style="48" customWidth="1"/>
    <col min="11277" max="11277" width="17.69921875" style="48" customWidth="1"/>
    <col min="11278" max="11278" width="10.3984375" style="48" customWidth="1"/>
    <col min="11279" max="11517" width="9" style="48"/>
    <col min="11518" max="11518" width="9.59765625" style="48" customWidth="1"/>
    <col min="11519" max="11519" width="20.19921875" style="48" customWidth="1"/>
    <col min="11520" max="11520" width="18.3984375" style="48" customWidth="1"/>
    <col min="11521" max="11521" width="18.19921875" style="48" customWidth="1"/>
    <col min="11522" max="11522" width="16" style="48" customWidth="1"/>
    <col min="11523" max="11523" width="18" style="48" customWidth="1"/>
    <col min="11524" max="11524" width="22.3984375" style="48" customWidth="1"/>
    <col min="11525" max="11525" width="20.19921875" style="48" customWidth="1"/>
    <col min="11526" max="11527" width="18.69921875" style="48" customWidth="1"/>
    <col min="11528" max="11528" width="22.59765625" style="48" customWidth="1"/>
    <col min="11529" max="11530" width="21.09765625" style="48" customWidth="1"/>
    <col min="11531" max="11531" width="13.3984375" style="48" customWidth="1"/>
    <col min="11532" max="11532" width="15.8984375" style="48" customWidth="1"/>
    <col min="11533" max="11533" width="17.69921875" style="48" customWidth="1"/>
    <col min="11534" max="11534" width="10.3984375" style="48" customWidth="1"/>
    <col min="11535" max="11773" width="9" style="48"/>
    <col min="11774" max="11774" width="9.59765625" style="48" customWidth="1"/>
    <col min="11775" max="11775" width="20.19921875" style="48" customWidth="1"/>
    <col min="11776" max="11776" width="18.3984375" style="48" customWidth="1"/>
    <col min="11777" max="11777" width="18.19921875" style="48" customWidth="1"/>
    <col min="11778" max="11778" width="16" style="48" customWidth="1"/>
    <col min="11779" max="11779" width="18" style="48" customWidth="1"/>
    <col min="11780" max="11780" width="22.3984375" style="48" customWidth="1"/>
    <col min="11781" max="11781" width="20.19921875" style="48" customWidth="1"/>
    <col min="11782" max="11783" width="18.69921875" style="48" customWidth="1"/>
    <col min="11784" max="11784" width="22.59765625" style="48" customWidth="1"/>
    <col min="11785" max="11786" width="21.09765625" style="48" customWidth="1"/>
    <col min="11787" max="11787" width="13.3984375" style="48" customWidth="1"/>
    <col min="11788" max="11788" width="15.8984375" style="48" customWidth="1"/>
    <col min="11789" max="11789" width="17.69921875" style="48" customWidth="1"/>
    <col min="11790" max="11790" width="10.3984375" style="48" customWidth="1"/>
    <col min="11791" max="12029" width="9" style="48"/>
    <col min="12030" max="12030" width="9.59765625" style="48" customWidth="1"/>
    <col min="12031" max="12031" width="20.19921875" style="48" customWidth="1"/>
    <col min="12032" max="12032" width="18.3984375" style="48" customWidth="1"/>
    <col min="12033" max="12033" width="18.19921875" style="48" customWidth="1"/>
    <col min="12034" max="12034" width="16" style="48" customWidth="1"/>
    <col min="12035" max="12035" width="18" style="48" customWidth="1"/>
    <col min="12036" max="12036" width="22.3984375" style="48" customWidth="1"/>
    <col min="12037" max="12037" width="20.19921875" style="48" customWidth="1"/>
    <col min="12038" max="12039" width="18.69921875" style="48" customWidth="1"/>
    <col min="12040" max="12040" width="22.59765625" style="48" customWidth="1"/>
    <col min="12041" max="12042" width="21.09765625" style="48" customWidth="1"/>
    <col min="12043" max="12043" width="13.3984375" style="48" customWidth="1"/>
    <col min="12044" max="12044" width="15.8984375" style="48" customWidth="1"/>
    <col min="12045" max="12045" width="17.69921875" style="48" customWidth="1"/>
    <col min="12046" max="12046" width="10.3984375" style="48" customWidth="1"/>
    <col min="12047" max="12285" width="9" style="48"/>
    <col min="12286" max="12286" width="9.59765625" style="48" customWidth="1"/>
    <col min="12287" max="12287" width="20.19921875" style="48" customWidth="1"/>
    <col min="12288" max="12288" width="18.3984375" style="48" customWidth="1"/>
    <col min="12289" max="12289" width="18.19921875" style="48" customWidth="1"/>
    <col min="12290" max="12290" width="16" style="48" customWidth="1"/>
    <col min="12291" max="12291" width="18" style="48" customWidth="1"/>
    <col min="12292" max="12292" width="22.3984375" style="48" customWidth="1"/>
    <col min="12293" max="12293" width="20.19921875" style="48" customWidth="1"/>
    <col min="12294" max="12295" width="18.69921875" style="48" customWidth="1"/>
    <col min="12296" max="12296" width="22.59765625" style="48" customWidth="1"/>
    <col min="12297" max="12298" width="21.09765625" style="48" customWidth="1"/>
    <col min="12299" max="12299" width="13.3984375" style="48" customWidth="1"/>
    <col min="12300" max="12300" width="15.8984375" style="48" customWidth="1"/>
    <col min="12301" max="12301" width="17.69921875" style="48" customWidth="1"/>
    <col min="12302" max="12302" width="10.3984375" style="48" customWidth="1"/>
    <col min="12303" max="12541" width="9" style="48"/>
    <col min="12542" max="12542" width="9.59765625" style="48" customWidth="1"/>
    <col min="12543" max="12543" width="20.19921875" style="48" customWidth="1"/>
    <col min="12544" max="12544" width="18.3984375" style="48" customWidth="1"/>
    <col min="12545" max="12545" width="18.19921875" style="48" customWidth="1"/>
    <col min="12546" max="12546" width="16" style="48" customWidth="1"/>
    <col min="12547" max="12547" width="18" style="48" customWidth="1"/>
    <col min="12548" max="12548" width="22.3984375" style="48" customWidth="1"/>
    <col min="12549" max="12549" width="20.19921875" style="48" customWidth="1"/>
    <col min="12550" max="12551" width="18.69921875" style="48" customWidth="1"/>
    <col min="12552" max="12552" width="22.59765625" style="48" customWidth="1"/>
    <col min="12553" max="12554" width="21.09765625" style="48" customWidth="1"/>
    <col min="12555" max="12555" width="13.3984375" style="48" customWidth="1"/>
    <col min="12556" max="12556" width="15.8984375" style="48" customWidth="1"/>
    <col min="12557" max="12557" width="17.69921875" style="48" customWidth="1"/>
    <col min="12558" max="12558" width="10.3984375" style="48" customWidth="1"/>
    <col min="12559" max="12797" width="9" style="48"/>
    <col min="12798" max="12798" width="9.59765625" style="48" customWidth="1"/>
    <col min="12799" max="12799" width="20.19921875" style="48" customWidth="1"/>
    <col min="12800" max="12800" width="18.3984375" style="48" customWidth="1"/>
    <col min="12801" max="12801" width="18.19921875" style="48" customWidth="1"/>
    <col min="12802" max="12802" width="16" style="48" customWidth="1"/>
    <col min="12803" max="12803" width="18" style="48" customWidth="1"/>
    <col min="12804" max="12804" width="22.3984375" style="48" customWidth="1"/>
    <col min="12805" max="12805" width="20.19921875" style="48" customWidth="1"/>
    <col min="12806" max="12807" width="18.69921875" style="48" customWidth="1"/>
    <col min="12808" max="12808" width="22.59765625" style="48" customWidth="1"/>
    <col min="12809" max="12810" width="21.09765625" style="48" customWidth="1"/>
    <col min="12811" max="12811" width="13.3984375" style="48" customWidth="1"/>
    <col min="12812" max="12812" width="15.8984375" style="48" customWidth="1"/>
    <col min="12813" max="12813" width="17.69921875" style="48" customWidth="1"/>
    <col min="12814" max="12814" width="10.3984375" style="48" customWidth="1"/>
    <col min="12815" max="13053" width="9" style="48"/>
    <col min="13054" max="13054" width="9.59765625" style="48" customWidth="1"/>
    <col min="13055" max="13055" width="20.19921875" style="48" customWidth="1"/>
    <col min="13056" max="13056" width="18.3984375" style="48" customWidth="1"/>
    <col min="13057" max="13057" width="18.19921875" style="48" customWidth="1"/>
    <col min="13058" max="13058" width="16" style="48" customWidth="1"/>
    <col min="13059" max="13059" width="18" style="48" customWidth="1"/>
    <col min="13060" max="13060" width="22.3984375" style="48" customWidth="1"/>
    <col min="13061" max="13061" width="20.19921875" style="48" customWidth="1"/>
    <col min="13062" max="13063" width="18.69921875" style="48" customWidth="1"/>
    <col min="13064" max="13064" width="22.59765625" style="48" customWidth="1"/>
    <col min="13065" max="13066" width="21.09765625" style="48" customWidth="1"/>
    <col min="13067" max="13067" width="13.3984375" style="48" customWidth="1"/>
    <col min="13068" max="13068" width="15.8984375" style="48" customWidth="1"/>
    <col min="13069" max="13069" width="17.69921875" style="48" customWidth="1"/>
    <col min="13070" max="13070" width="10.3984375" style="48" customWidth="1"/>
    <col min="13071" max="13309" width="9" style="48"/>
    <col min="13310" max="13310" width="9.59765625" style="48" customWidth="1"/>
    <col min="13311" max="13311" width="20.19921875" style="48" customWidth="1"/>
    <col min="13312" max="13312" width="18.3984375" style="48" customWidth="1"/>
    <col min="13313" max="13313" width="18.19921875" style="48" customWidth="1"/>
    <col min="13314" max="13314" width="16" style="48" customWidth="1"/>
    <col min="13315" max="13315" width="18" style="48" customWidth="1"/>
    <col min="13316" max="13316" width="22.3984375" style="48" customWidth="1"/>
    <col min="13317" max="13317" width="20.19921875" style="48" customWidth="1"/>
    <col min="13318" max="13319" width="18.69921875" style="48" customWidth="1"/>
    <col min="13320" max="13320" width="22.59765625" style="48" customWidth="1"/>
    <col min="13321" max="13322" width="21.09765625" style="48" customWidth="1"/>
    <col min="13323" max="13323" width="13.3984375" style="48" customWidth="1"/>
    <col min="13324" max="13324" width="15.8984375" style="48" customWidth="1"/>
    <col min="13325" max="13325" width="17.69921875" style="48" customWidth="1"/>
    <col min="13326" max="13326" width="10.3984375" style="48" customWidth="1"/>
    <col min="13327" max="13565" width="9" style="48"/>
    <col min="13566" max="13566" width="9.59765625" style="48" customWidth="1"/>
    <col min="13567" max="13567" width="20.19921875" style="48" customWidth="1"/>
    <col min="13568" max="13568" width="18.3984375" style="48" customWidth="1"/>
    <col min="13569" max="13569" width="18.19921875" style="48" customWidth="1"/>
    <col min="13570" max="13570" width="16" style="48" customWidth="1"/>
    <col min="13571" max="13571" width="18" style="48" customWidth="1"/>
    <col min="13572" max="13572" width="22.3984375" style="48" customWidth="1"/>
    <col min="13573" max="13573" width="20.19921875" style="48" customWidth="1"/>
    <col min="13574" max="13575" width="18.69921875" style="48" customWidth="1"/>
    <col min="13576" max="13576" width="22.59765625" style="48" customWidth="1"/>
    <col min="13577" max="13578" width="21.09765625" style="48" customWidth="1"/>
    <col min="13579" max="13579" width="13.3984375" style="48" customWidth="1"/>
    <col min="13580" max="13580" width="15.8984375" style="48" customWidth="1"/>
    <col min="13581" max="13581" width="17.69921875" style="48" customWidth="1"/>
    <col min="13582" max="13582" width="10.3984375" style="48" customWidth="1"/>
    <col min="13583" max="13821" width="9" style="48"/>
    <col min="13822" max="13822" width="9.59765625" style="48" customWidth="1"/>
    <col min="13823" max="13823" width="20.19921875" style="48" customWidth="1"/>
    <col min="13824" max="13824" width="18.3984375" style="48" customWidth="1"/>
    <col min="13825" max="13825" width="18.19921875" style="48" customWidth="1"/>
    <col min="13826" max="13826" width="16" style="48" customWidth="1"/>
    <col min="13827" max="13827" width="18" style="48" customWidth="1"/>
    <col min="13828" max="13828" width="22.3984375" style="48" customWidth="1"/>
    <col min="13829" max="13829" width="20.19921875" style="48" customWidth="1"/>
    <col min="13830" max="13831" width="18.69921875" style="48" customWidth="1"/>
    <col min="13832" max="13832" width="22.59765625" style="48" customWidth="1"/>
    <col min="13833" max="13834" width="21.09765625" style="48" customWidth="1"/>
    <col min="13835" max="13835" width="13.3984375" style="48" customWidth="1"/>
    <col min="13836" max="13836" width="15.8984375" style="48" customWidth="1"/>
    <col min="13837" max="13837" width="17.69921875" style="48" customWidth="1"/>
    <col min="13838" max="13838" width="10.3984375" style="48" customWidth="1"/>
    <col min="13839" max="14077" width="9" style="48"/>
    <col min="14078" max="14078" width="9.59765625" style="48" customWidth="1"/>
    <col min="14079" max="14079" width="20.19921875" style="48" customWidth="1"/>
    <col min="14080" max="14080" width="18.3984375" style="48" customWidth="1"/>
    <col min="14081" max="14081" width="18.19921875" style="48" customWidth="1"/>
    <col min="14082" max="14082" width="16" style="48" customWidth="1"/>
    <col min="14083" max="14083" width="18" style="48" customWidth="1"/>
    <col min="14084" max="14084" width="22.3984375" style="48" customWidth="1"/>
    <col min="14085" max="14085" width="20.19921875" style="48" customWidth="1"/>
    <col min="14086" max="14087" width="18.69921875" style="48" customWidth="1"/>
    <col min="14088" max="14088" width="22.59765625" style="48" customWidth="1"/>
    <col min="14089" max="14090" width="21.09765625" style="48" customWidth="1"/>
    <col min="14091" max="14091" width="13.3984375" style="48" customWidth="1"/>
    <col min="14092" max="14092" width="15.8984375" style="48" customWidth="1"/>
    <col min="14093" max="14093" width="17.69921875" style="48" customWidth="1"/>
    <col min="14094" max="14094" width="10.3984375" style="48" customWidth="1"/>
    <col min="14095" max="14333" width="9" style="48"/>
    <col min="14334" max="14334" width="9.59765625" style="48" customWidth="1"/>
    <col min="14335" max="14335" width="20.19921875" style="48" customWidth="1"/>
    <col min="14336" max="14336" width="18.3984375" style="48" customWidth="1"/>
    <col min="14337" max="14337" width="18.19921875" style="48" customWidth="1"/>
    <col min="14338" max="14338" width="16" style="48" customWidth="1"/>
    <col min="14339" max="14339" width="18" style="48" customWidth="1"/>
    <col min="14340" max="14340" width="22.3984375" style="48" customWidth="1"/>
    <col min="14341" max="14341" width="20.19921875" style="48" customWidth="1"/>
    <col min="14342" max="14343" width="18.69921875" style="48" customWidth="1"/>
    <col min="14344" max="14344" width="22.59765625" style="48" customWidth="1"/>
    <col min="14345" max="14346" width="21.09765625" style="48" customWidth="1"/>
    <col min="14347" max="14347" width="13.3984375" style="48" customWidth="1"/>
    <col min="14348" max="14348" width="15.8984375" style="48" customWidth="1"/>
    <col min="14349" max="14349" width="17.69921875" style="48" customWidth="1"/>
    <col min="14350" max="14350" width="10.3984375" style="48" customWidth="1"/>
    <col min="14351" max="14589" width="9" style="48"/>
    <col min="14590" max="14590" width="9.59765625" style="48" customWidth="1"/>
    <col min="14591" max="14591" width="20.19921875" style="48" customWidth="1"/>
    <col min="14592" max="14592" width="18.3984375" style="48" customWidth="1"/>
    <col min="14593" max="14593" width="18.19921875" style="48" customWidth="1"/>
    <col min="14594" max="14594" width="16" style="48" customWidth="1"/>
    <col min="14595" max="14595" width="18" style="48" customWidth="1"/>
    <col min="14596" max="14596" width="22.3984375" style="48" customWidth="1"/>
    <col min="14597" max="14597" width="20.19921875" style="48" customWidth="1"/>
    <col min="14598" max="14599" width="18.69921875" style="48" customWidth="1"/>
    <col min="14600" max="14600" width="22.59765625" style="48" customWidth="1"/>
    <col min="14601" max="14602" width="21.09765625" style="48" customWidth="1"/>
    <col min="14603" max="14603" width="13.3984375" style="48" customWidth="1"/>
    <col min="14604" max="14604" width="15.8984375" style="48" customWidth="1"/>
    <col min="14605" max="14605" width="17.69921875" style="48" customWidth="1"/>
    <col min="14606" max="14606" width="10.3984375" style="48" customWidth="1"/>
    <col min="14607" max="14845" width="9" style="48"/>
    <col min="14846" max="14846" width="9.59765625" style="48" customWidth="1"/>
    <col min="14847" max="14847" width="20.19921875" style="48" customWidth="1"/>
    <col min="14848" max="14848" width="18.3984375" style="48" customWidth="1"/>
    <col min="14849" max="14849" width="18.19921875" style="48" customWidth="1"/>
    <col min="14850" max="14850" width="16" style="48" customWidth="1"/>
    <col min="14851" max="14851" width="18" style="48" customWidth="1"/>
    <col min="14852" max="14852" width="22.3984375" style="48" customWidth="1"/>
    <col min="14853" max="14853" width="20.19921875" style="48" customWidth="1"/>
    <col min="14854" max="14855" width="18.69921875" style="48" customWidth="1"/>
    <col min="14856" max="14856" width="22.59765625" style="48" customWidth="1"/>
    <col min="14857" max="14858" width="21.09765625" style="48" customWidth="1"/>
    <col min="14859" max="14859" width="13.3984375" style="48" customWidth="1"/>
    <col min="14860" max="14860" width="15.8984375" style="48" customWidth="1"/>
    <col min="14861" max="14861" width="17.69921875" style="48" customWidth="1"/>
    <col min="14862" max="14862" width="10.3984375" style="48" customWidth="1"/>
    <col min="14863" max="15101" width="9" style="48"/>
    <col min="15102" max="15102" width="9.59765625" style="48" customWidth="1"/>
    <col min="15103" max="15103" width="20.19921875" style="48" customWidth="1"/>
    <col min="15104" max="15104" width="18.3984375" style="48" customWidth="1"/>
    <col min="15105" max="15105" width="18.19921875" style="48" customWidth="1"/>
    <col min="15106" max="15106" width="16" style="48" customWidth="1"/>
    <col min="15107" max="15107" width="18" style="48" customWidth="1"/>
    <col min="15108" max="15108" width="22.3984375" style="48" customWidth="1"/>
    <col min="15109" max="15109" width="20.19921875" style="48" customWidth="1"/>
    <col min="15110" max="15111" width="18.69921875" style="48" customWidth="1"/>
    <col min="15112" max="15112" width="22.59765625" style="48" customWidth="1"/>
    <col min="15113" max="15114" width="21.09765625" style="48" customWidth="1"/>
    <col min="15115" max="15115" width="13.3984375" style="48" customWidth="1"/>
    <col min="15116" max="15116" width="15.8984375" style="48" customWidth="1"/>
    <col min="15117" max="15117" width="17.69921875" style="48" customWidth="1"/>
    <col min="15118" max="15118" width="10.3984375" style="48" customWidth="1"/>
    <col min="15119" max="15357" width="9" style="48"/>
    <col min="15358" max="15358" width="9.59765625" style="48" customWidth="1"/>
    <col min="15359" max="15359" width="20.19921875" style="48" customWidth="1"/>
    <col min="15360" max="15360" width="18.3984375" style="48" customWidth="1"/>
    <col min="15361" max="15361" width="18.19921875" style="48" customWidth="1"/>
    <col min="15362" max="15362" width="16" style="48" customWidth="1"/>
    <col min="15363" max="15363" width="18" style="48" customWidth="1"/>
    <col min="15364" max="15364" width="22.3984375" style="48" customWidth="1"/>
    <col min="15365" max="15365" width="20.19921875" style="48" customWidth="1"/>
    <col min="15366" max="15367" width="18.69921875" style="48" customWidth="1"/>
    <col min="15368" max="15368" width="22.59765625" style="48" customWidth="1"/>
    <col min="15369" max="15370" width="21.09765625" style="48" customWidth="1"/>
    <col min="15371" max="15371" width="13.3984375" style="48" customWidth="1"/>
    <col min="15372" max="15372" width="15.8984375" style="48" customWidth="1"/>
    <col min="15373" max="15373" width="17.69921875" style="48" customWidth="1"/>
    <col min="15374" max="15374" width="10.3984375" style="48" customWidth="1"/>
    <col min="15375" max="15613" width="9" style="48"/>
    <col min="15614" max="15614" width="9.59765625" style="48" customWidth="1"/>
    <col min="15615" max="15615" width="20.19921875" style="48" customWidth="1"/>
    <col min="15616" max="15616" width="18.3984375" style="48" customWidth="1"/>
    <col min="15617" max="15617" width="18.19921875" style="48" customWidth="1"/>
    <col min="15618" max="15618" width="16" style="48" customWidth="1"/>
    <col min="15619" max="15619" width="18" style="48" customWidth="1"/>
    <col min="15620" max="15620" width="22.3984375" style="48" customWidth="1"/>
    <col min="15621" max="15621" width="20.19921875" style="48" customWidth="1"/>
    <col min="15622" max="15623" width="18.69921875" style="48" customWidth="1"/>
    <col min="15624" max="15624" width="22.59765625" style="48" customWidth="1"/>
    <col min="15625" max="15626" width="21.09765625" style="48" customWidth="1"/>
    <col min="15627" max="15627" width="13.3984375" style="48" customWidth="1"/>
    <col min="15628" max="15628" width="15.8984375" style="48" customWidth="1"/>
    <col min="15629" max="15629" width="17.69921875" style="48" customWidth="1"/>
    <col min="15630" max="15630" width="10.3984375" style="48" customWidth="1"/>
    <col min="15631" max="15869" width="9" style="48"/>
    <col min="15870" max="15870" width="9.59765625" style="48" customWidth="1"/>
    <col min="15871" max="15871" width="20.19921875" style="48" customWidth="1"/>
    <col min="15872" max="15872" width="18.3984375" style="48" customWidth="1"/>
    <col min="15873" max="15873" width="18.19921875" style="48" customWidth="1"/>
    <col min="15874" max="15874" width="16" style="48" customWidth="1"/>
    <col min="15875" max="15875" width="18" style="48" customWidth="1"/>
    <col min="15876" max="15876" width="22.3984375" style="48" customWidth="1"/>
    <col min="15877" max="15877" width="20.19921875" style="48" customWidth="1"/>
    <col min="15878" max="15879" width="18.69921875" style="48" customWidth="1"/>
    <col min="15880" max="15880" width="22.59765625" style="48" customWidth="1"/>
    <col min="15881" max="15882" width="21.09765625" style="48" customWidth="1"/>
    <col min="15883" max="15883" width="13.3984375" style="48" customWidth="1"/>
    <col min="15884" max="15884" width="15.8984375" style="48" customWidth="1"/>
    <col min="15885" max="15885" width="17.69921875" style="48" customWidth="1"/>
    <col min="15886" max="15886" width="10.3984375" style="48" customWidth="1"/>
    <col min="15887" max="16125" width="9" style="48"/>
    <col min="16126" max="16126" width="9.59765625" style="48" customWidth="1"/>
    <col min="16127" max="16127" width="20.19921875" style="48" customWidth="1"/>
    <col min="16128" max="16128" width="18.3984375" style="48" customWidth="1"/>
    <col min="16129" max="16129" width="18.19921875" style="48" customWidth="1"/>
    <col min="16130" max="16130" width="16" style="48" customWidth="1"/>
    <col min="16131" max="16131" width="18" style="48" customWidth="1"/>
    <col min="16132" max="16132" width="22.3984375" style="48" customWidth="1"/>
    <col min="16133" max="16133" width="20.19921875" style="48" customWidth="1"/>
    <col min="16134" max="16135" width="18.69921875" style="48" customWidth="1"/>
    <col min="16136" max="16136" width="22.59765625" style="48" customWidth="1"/>
    <col min="16137" max="16138" width="21.09765625" style="48" customWidth="1"/>
    <col min="16139" max="16139" width="13.3984375" style="48" customWidth="1"/>
    <col min="16140" max="16140" width="15.8984375" style="48" customWidth="1"/>
    <col min="16141" max="16141" width="17.69921875" style="48" customWidth="1"/>
    <col min="16142" max="16142" width="10.3984375" style="48" customWidth="1"/>
    <col min="16143" max="16384" width="9" style="48"/>
  </cols>
  <sheetData>
    <row r="1" spans="1:19" s="51" customFormat="1" ht="29.4" x14ac:dyDescent="0.55000000000000004">
      <c r="A1" s="1735" t="s">
        <v>930</v>
      </c>
      <c r="B1" s="1735"/>
      <c r="C1" s="1735"/>
      <c r="D1" s="1735"/>
      <c r="E1" s="1735"/>
      <c r="F1" s="1735"/>
      <c r="G1" s="1735"/>
      <c r="H1" s="1735"/>
      <c r="N1" s="67"/>
    </row>
    <row r="2" spans="1:19" s="51" customFormat="1" ht="29.4" x14ac:dyDescent="0.55000000000000004">
      <c r="A2" s="1735" t="s">
        <v>962</v>
      </c>
      <c r="B2" s="1735"/>
      <c r="C2" s="1735"/>
      <c r="D2" s="1735"/>
      <c r="E2" s="1735"/>
      <c r="F2" s="1735"/>
      <c r="G2" s="1735"/>
      <c r="H2" s="1735"/>
    </row>
    <row r="3" spans="1:19" x14ac:dyDescent="0.4">
      <c r="A3" s="47"/>
      <c r="B3" s="70"/>
      <c r="L3" s="1737" t="s">
        <v>438</v>
      </c>
      <c r="M3" s="1737"/>
      <c r="N3" s="1737"/>
    </row>
    <row r="4" spans="1:19" s="464" customFormat="1" ht="28.5" customHeight="1" x14ac:dyDescent="0.25">
      <c r="A4" s="1738" t="s">
        <v>785</v>
      </c>
      <c r="B4" s="1741" t="s">
        <v>798</v>
      </c>
      <c r="C4" s="1742"/>
      <c r="D4" s="1742"/>
      <c r="E4" s="1742"/>
      <c r="F4" s="1742"/>
      <c r="G4" s="1742"/>
      <c r="H4" s="641"/>
      <c r="I4" s="1742" t="s">
        <v>799</v>
      </c>
      <c r="J4" s="1742"/>
      <c r="K4" s="1742"/>
      <c r="L4" s="1745"/>
      <c r="M4" s="1738" t="s">
        <v>796</v>
      </c>
      <c r="N4" s="1738" t="s">
        <v>797</v>
      </c>
    </row>
    <row r="5" spans="1:19" s="464" customFormat="1" ht="36" x14ac:dyDescent="0.25">
      <c r="A5" s="1739"/>
      <c r="B5" s="1377" t="s">
        <v>428</v>
      </c>
      <c r="C5" s="1377" t="s">
        <v>429</v>
      </c>
      <c r="D5" s="1377" t="s">
        <v>430</v>
      </c>
      <c r="E5" s="1377" t="s">
        <v>431</v>
      </c>
      <c r="F5" s="1378" t="s">
        <v>435</v>
      </c>
      <c r="G5" s="1377" t="s">
        <v>140</v>
      </c>
      <c r="H5" s="1379" t="s">
        <v>141</v>
      </c>
      <c r="I5" s="1377" t="s">
        <v>432</v>
      </c>
      <c r="J5" s="1414" t="s">
        <v>436</v>
      </c>
      <c r="K5" s="1414" t="s">
        <v>437</v>
      </c>
      <c r="L5" s="1379" t="s">
        <v>141</v>
      </c>
      <c r="M5" s="1743"/>
      <c r="N5" s="1743"/>
    </row>
    <row r="6" spans="1:19" s="464" customFormat="1" ht="47.25" customHeight="1" x14ac:dyDescent="0.25">
      <c r="A6" s="1740"/>
      <c r="B6" s="1380" t="s">
        <v>786</v>
      </c>
      <c r="C6" s="1380" t="s">
        <v>787</v>
      </c>
      <c r="D6" s="1381" t="s">
        <v>788</v>
      </c>
      <c r="E6" s="1380" t="s">
        <v>789</v>
      </c>
      <c r="F6" s="1382" t="s">
        <v>790</v>
      </c>
      <c r="G6" s="1380" t="s">
        <v>791</v>
      </c>
      <c r="H6" s="1383" t="s">
        <v>792</v>
      </c>
      <c r="I6" s="1384" t="s">
        <v>793</v>
      </c>
      <c r="J6" s="1385" t="s">
        <v>794</v>
      </c>
      <c r="K6" s="1385" t="s">
        <v>795</v>
      </c>
      <c r="L6" s="1383" t="s">
        <v>792</v>
      </c>
      <c r="M6" s="1744"/>
      <c r="N6" s="1744"/>
    </row>
    <row r="7" spans="1:19" s="71" customFormat="1" ht="21.6" x14ac:dyDescent="0.4">
      <c r="A7" s="1178" t="s">
        <v>636</v>
      </c>
      <c r="B7" s="798">
        <v>476.74857086000003</v>
      </c>
      <c r="C7" s="798">
        <v>497.39239827</v>
      </c>
      <c r="D7" s="798">
        <v>385.21902822000004</v>
      </c>
      <c r="E7" s="798">
        <v>15.957511779999999</v>
      </c>
      <c r="F7" s="798">
        <v>0</v>
      </c>
      <c r="G7" s="1179">
        <v>186.11923937</v>
      </c>
      <c r="H7" s="1180">
        <v>1561.4367485</v>
      </c>
      <c r="I7" s="1179">
        <v>2924.1277112299999</v>
      </c>
      <c r="J7" s="1179">
        <v>211.41842102000001</v>
      </c>
      <c r="K7" s="1179">
        <v>1467.80303901</v>
      </c>
      <c r="L7" s="1180">
        <v>4603.3491712599998</v>
      </c>
      <c r="M7" s="1181">
        <v>6164.7859197600001</v>
      </c>
      <c r="N7" s="1182">
        <v>1.1533603269115498</v>
      </c>
      <c r="S7" s="71">
        <v>0</v>
      </c>
    </row>
    <row r="8" spans="1:19" s="71" customFormat="1" ht="21.6" x14ac:dyDescent="0.4">
      <c r="A8" s="1183" t="s">
        <v>159</v>
      </c>
      <c r="B8" s="798">
        <v>42483.290361899999</v>
      </c>
      <c r="C8" s="798">
        <v>5118.5870008950196</v>
      </c>
      <c r="D8" s="798">
        <v>17650.854384169998</v>
      </c>
      <c r="E8" s="798">
        <v>0</v>
      </c>
      <c r="F8" s="798">
        <v>1747.4680715499999</v>
      </c>
      <c r="G8" s="1179">
        <v>4363.76910976</v>
      </c>
      <c r="H8" s="1180">
        <v>71363.968928275019</v>
      </c>
      <c r="I8" s="1179">
        <v>10207.26181892</v>
      </c>
      <c r="J8" s="1179">
        <v>18474.7644237776</v>
      </c>
      <c r="K8" s="1179">
        <v>9990.963569361491</v>
      </c>
      <c r="L8" s="1180">
        <v>38672.989812059095</v>
      </c>
      <c r="M8" s="1181">
        <v>110036.95874033411</v>
      </c>
      <c r="N8" s="1182">
        <v>20.586645563524328</v>
      </c>
      <c r="S8" s="71">
        <v>0</v>
      </c>
    </row>
    <row r="9" spans="1:19" s="71" customFormat="1" ht="21.6" x14ac:dyDescent="0.4">
      <c r="A9" s="1183" t="s">
        <v>699</v>
      </c>
      <c r="B9" s="798">
        <v>866.71847479999997</v>
      </c>
      <c r="C9" s="798">
        <v>10.303900000000001</v>
      </c>
      <c r="D9" s="798">
        <v>141.32907476</v>
      </c>
      <c r="E9" s="798">
        <v>0</v>
      </c>
      <c r="F9" s="798">
        <v>0</v>
      </c>
      <c r="G9" s="1179">
        <v>0</v>
      </c>
      <c r="H9" s="1180">
        <v>1018.35144956</v>
      </c>
      <c r="I9" s="1179">
        <v>167.00649163999998</v>
      </c>
      <c r="J9" s="1179">
        <v>244.37328306999999</v>
      </c>
      <c r="K9" s="1179">
        <v>318.24160422000006</v>
      </c>
      <c r="L9" s="1180">
        <v>729.62137892999999</v>
      </c>
      <c r="M9" s="1181">
        <v>1747.97282849</v>
      </c>
      <c r="N9" s="1182">
        <v>0.32702555111244136</v>
      </c>
      <c r="S9" s="71">
        <v>0</v>
      </c>
    </row>
    <row r="10" spans="1:19" s="71" customFormat="1" ht="21.6" x14ac:dyDescent="0.4">
      <c r="A10" s="1183" t="s">
        <v>160</v>
      </c>
      <c r="B10" s="798">
        <v>11113.4166955</v>
      </c>
      <c r="C10" s="798">
        <v>369.59235798999998</v>
      </c>
      <c r="D10" s="798">
        <v>4049.2505781300001</v>
      </c>
      <c r="E10" s="798">
        <v>0</v>
      </c>
      <c r="F10" s="798">
        <v>908.58556287000101</v>
      </c>
      <c r="G10" s="1184">
        <v>-2.9676480000000001</v>
      </c>
      <c r="H10" s="1180">
        <v>16437.877546489999</v>
      </c>
      <c r="I10" s="1179">
        <v>4928.3911395200003</v>
      </c>
      <c r="J10" s="1179">
        <v>1562.80944303</v>
      </c>
      <c r="K10" s="1179">
        <v>2230.1915272900001</v>
      </c>
      <c r="L10" s="1180">
        <v>8721.3921098400006</v>
      </c>
      <c r="M10" s="1181">
        <v>25159.269656329998</v>
      </c>
      <c r="N10" s="1182">
        <v>4.7070091084055488</v>
      </c>
      <c r="S10" s="71">
        <v>0</v>
      </c>
    </row>
    <row r="11" spans="1:19" s="71" customFormat="1" ht="21.6" x14ac:dyDescent="0.4">
      <c r="A11" s="1183" t="s">
        <v>161</v>
      </c>
      <c r="B11" s="798">
        <v>32922.771071590003</v>
      </c>
      <c r="C11" s="798">
        <v>2562.9100802799999</v>
      </c>
      <c r="D11" s="798">
        <v>6360.33635349</v>
      </c>
      <c r="E11" s="798">
        <v>65.537336999999994</v>
      </c>
      <c r="F11" s="798">
        <v>0</v>
      </c>
      <c r="G11" s="1179">
        <v>7042.0303222599996</v>
      </c>
      <c r="H11" s="1180">
        <v>48953.585164620003</v>
      </c>
      <c r="I11" s="1179">
        <v>2571.5221976400003</v>
      </c>
      <c r="J11" s="1179">
        <v>679.43781573999991</v>
      </c>
      <c r="K11" s="1179">
        <v>1704.7671993300003</v>
      </c>
      <c r="L11" s="1180">
        <v>4955.7272127100005</v>
      </c>
      <c r="M11" s="1181">
        <v>53909.312377330003</v>
      </c>
      <c r="N11" s="1182">
        <v>10.085810433059576</v>
      </c>
      <c r="S11" s="71">
        <v>0</v>
      </c>
    </row>
    <row r="12" spans="1:19" s="71" customFormat="1" ht="21.6" x14ac:dyDescent="0.4">
      <c r="A12" s="1183" t="s">
        <v>162</v>
      </c>
      <c r="B12" s="798">
        <v>2.07296491</v>
      </c>
      <c r="C12" s="798">
        <v>0</v>
      </c>
      <c r="D12" s="798">
        <v>2.53378039</v>
      </c>
      <c r="E12" s="798">
        <v>0</v>
      </c>
      <c r="F12" s="798">
        <v>0</v>
      </c>
      <c r="G12" s="1179">
        <v>0.65441064000000004</v>
      </c>
      <c r="H12" s="1180">
        <v>5.2611559400000001</v>
      </c>
      <c r="I12" s="1179">
        <v>4.9560000000000001E-4</v>
      </c>
      <c r="J12" s="1179">
        <v>9.1120000000000003E-3</v>
      </c>
      <c r="K12" s="1179">
        <v>32.555438230000007</v>
      </c>
      <c r="L12" s="1180">
        <v>32.56504583000001</v>
      </c>
      <c r="M12" s="1181">
        <v>37.826201770000011</v>
      </c>
      <c r="N12" s="1182">
        <v>7.0768459776406794E-3</v>
      </c>
    </row>
    <row r="13" spans="1:19" s="71" customFormat="1" ht="21.6" x14ac:dyDescent="0.4">
      <c r="A13" s="1183" t="s">
        <v>163</v>
      </c>
      <c r="B13" s="798">
        <v>662.57049206999989</v>
      </c>
      <c r="C13" s="798">
        <v>537.23679368000012</v>
      </c>
      <c r="D13" s="798">
        <v>576.91936965999992</v>
      </c>
      <c r="E13" s="798">
        <v>0</v>
      </c>
      <c r="F13" s="1185">
        <v>-4.4846599999999997E-3</v>
      </c>
      <c r="G13" s="1179">
        <v>287.34101162999997</v>
      </c>
      <c r="H13" s="1180">
        <v>2064.0631823800004</v>
      </c>
      <c r="I13" s="1179">
        <v>1540.8662567099998</v>
      </c>
      <c r="J13" s="1179">
        <v>300.97901260999993</v>
      </c>
      <c r="K13" s="1179">
        <v>646.70591629</v>
      </c>
      <c r="L13" s="1180">
        <v>2488.5511856099997</v>
      </c>
      <c r="M13" s="1181">
        <v>4552.6143679899997</v>
      </c>
      <c r="N13" s="1182">
        <v>0.85174162803232945</v>
      </c>
    </row>
    <row r="14" spans="1:19" s="71" customFormat="1" ht="21.6" x14ac:dyDescent="0.4">
      <c r="A14" s="1183" t="s">
        <v>164</v>
      </c>
      <c r="B14" s="798">
        <v>23913.006370469997</v>
      </c>
      <c r="C14" s="798">
        <v>4146.2569380099994</v>
      </c>
      <c r="D14" s="798">
        <v>18563.630938990005</v>
      </c>
      <c r="E14" s="798">
        <v>7732.972125629999</v>
      </c>
      <c r="F14" s="798">
        <v>496.60690989000011</v>
      </c>
      <c r="G14" s="1179">
        <v>246.46293343999923</v>
      </c>
      <c r="H14" s="1180">
        <v>55098.936216429996</v>
      </c>
      <c r="I14" s="1179">
        <v>12061.480651760005</v>
      </c>
      <c r="J14" s="1179">
        <v>1294.92282133</v>
      </c>
      <c r="K14" s="1179">
        <v>8376.6270651199993</v>
      </c>
      <c r="L14" s="1180">
        <v>21733.030538210005</v>
      </c>
      <c r="M14" s="1181">
        <v>76831.966754640001</v>
      </c>
      <c r="N14" s="1182">
        <v>14.374374624972988</v>
      </c>
    </row>
    <row r="15" spans="1:19" s="71" customFormat="1" ht="21.6" x14ac:dyDescent="0.4">
      <c r="A15" s="1183" t="s">
        <v>165</v>
      </c>
      <c r="B15" s="798">
        <v>467.33777641</v>
      </c>
      <c r="C15" s="798">
        <v>813.83591005000005</v>
      </c>
      <c r="D15" s="798">
        <v>610.34806156000002</v>
      </c>
      <c r="E15" s="798">
        <v>1.2069355500000001</v>
      </c>
      <c r="F15" s="798">
        <v>0</v>
      </c>
      <c r="G15" s="1179">
        <v>6.3815900100000018</v>
      </c>
      <c r="H15" s="1180">
        <v>1899.11027358</v>
      </c>
      <c r="I15" s="1179">
        <v>2624.09550588</v>
      </c>
      <c r="J15" s="1179">
        <v>274.71636219999999</v>
      </c>
      <c r="K15" s="1179">
        <v>1708.3708605100001</v>
      </c>
      <c r="L15" s="1180">
        <v>4607.1827285899999</v>
      </c>
      <c r="M15" s="1181">
        <v>6506.2930021699995</v>
      </c>
      <c r="N15" s="1182">
        <v>1.2172523623102971</v>
      </c>
    </row>
    <row r="16" spans="1:19" s="71" customFormat="1" ht="21.6" x14ac:dyDescent="0.4">
      <c r="A16" s="1183" t="s">
        <v>166</v>
      </c>
      <c r="B16" s="798">
        <v>25110.657721780088</v>
      </c>
      <c r="C16" s="798">
        <v>3140.9529062500001</v>
      </c>
      <c r="D16" s="798">
        <v>11614.314930579998</v>
      </c>
      <c r="E16" s="798">
        <v>86.213611630000017</v>
      </c>
      <c r="F16" s="798">
        <v>4409.3253917000311</v>
      </c>
      <c r="G16" s="1179">
        <v>3.6526390999999996</v>
      </c>
      <c r="H16" s="1180">
        <v>44365.117201040121</v>
      </c>
      <c r="I16" s="1179">
        <v>7000.5552207399996</v>
      </c>
      <c r="J16" s="1179">
        <v>446.47600823999994</v>
      </c>
      <c r="K16" s="1179">
        <v>4633.6470564400006</v>
      </c>
      <c r="L16" s="1180">
        <v>12080.678285419999</v>
      </c>
      <c r="M16" s="1181">
        <v>56445.79548646012</v>
      </c>
      <c r="N16" s="1182">
        <v>10.560357161207085</v>
      </c>
    </row>
    <row r="17" spans="1:19" s="71" customFormat="1" ht="21.6" x14ac:dyDescent="0.4">
      <c r="A17" s="1183" t="s">
        <v>690</v>
      </c>
      <c r="B17" s="798">
        <v>123.64657255</v>
      </c>
      <c r="C17" s="798">
        <v>71.48166101999999</v>
      </c>
      <c r="D17" s="798">
        <v>53.599947700000001</v>
      </c>
      <c r="E17" s="798">
        <v>0</v>
      </c>
      <c r="F17" s="798">
        <v>2.95310454</v>
      </c>
      <c r="G17" s="1179">
        <v>95.088630260000002</v>
      </c>
      <c r="H17" s="1180">
        <v>346.76991607000002</v>
      </c>
      <c r="I17" s="1179">
        <v>44.717919960000003</v>
      </c>
      <c r="J17" s="1179">
        <v>10.463518390000001</v>
      </c>
      <c r="K17" s="1179">
        <v>312.29039135000005</v>
      </c>
      <c r="L17" s="1180">
        <v>367.47182970000006</v>
      </c>
      <c r="M17" s="1181">
        <v>714.24174577000008</v>
      </c>
      <c r="N17" s="1182">
        <v>0.13362639094322898</v>
      </c>
    </row>
    <row r="18" spans="1:19" s="71" customFormat="1" ht="21.6" x14ac:dyDescent="0.4">
      <c r="A18" s="1183" t="s">
        <v>167</v>
      </c>
      <c r="B18" s="798">
        <v>20408.689610250003</v>
      </c>
      <c r="C18" s="798">
        <v>3804.9865769200001</v>
      </c>
      <c r="D18" s="798">
        <v>12805.532957410005</v>
      </c>
      <c r="E18" s="798">
        <v>483.48709179999997</v>
      </c>
      <c r="F18" s="798">
        <v>153.64565368000004</v>
      </c>
      <c r="G18" s="1179">
        <v>8325.6563583499992</v>
      </c>
      <c r="H18" s="1180">
        <v>45981.998248410018</v>
      </c>
      <c r="I18" s="1179">
        <v>7316.0724303300021</v>
      </c>
      <c r="J18" s="1179">
        <v>2419.4458296600001</v>
      </c>
      <c r="K18" s="1179">
        <v>4906.5498365199992</v>
      </c>
      <c r="L18" s="1180">
        <v>14642.06809651</v>
      </c>
      <c r="M18" s="1181">
        <v>60624.066344920022</v>
      </c>
      <c r="N18" s="1182">
        <v>11.342063437136602</v>
      </c>
    </row>
    <row r="19" spans="1:19" s="71" customFormat="1" ht="21.6" x14ac:dyDescent="0.4">
      <c r="A19" s="1183" t="s">
        <v>168</v>
      </c>
      <c r="B19" s="798">
        <v>5729.30383962</v>
      </c>
      <c r="C19" s="798">
        <v>3238.7836583099997</v>
      </c>
      <c r="D19" s="798">
        <v>2835.3655441799997</v>
      </c>
      <c r="E19" s="798">
        <v>0</v>
      </c>
      <c r="F19" s="798">
        <v>0</v>
      </c>
      <c r="G19" s="1179">
        <v>138.94128162000001</v>
      </c>
      <c r="H19" s="1180">
        <v>11942.394323729999</v>
      </c>
      <c r="I19" s="1179">
        <v>1110.4597514700001</v>
      </c>
      <c r="J19" s="1179">
        <v>97.130538079999994</v>
      </c>
      <c r="K19" s="1179">
        <v>1763.89537408</v>
      </c>
      <c r="L19" s="1180">
        <v>2971.4856636300001</v>
      </c>
      <c r="M19" s="1181">
        <v>14913.87998736</v>
      </c>
      <c r="N19" s="1182">
        <v>2.7902148949903518</v>
      </c>
    </row>
    <row r="20" spans="1:19" s="71" customFormat="1" ht="21.6" x14ac:dyDescent="0.4">
      <c r="A20" s="1186" t="s">
        <v>169</v>
      </c>
      <c r="B20" s="798">
        <v>720.58920383000009</v>
      </c>
      <c r="C20" s="798">
        <v>108.5161824999999</v>
      </c>
      <c r="D20" s="798">
        <v>251.61432668999998</v>
      </c>
      <c r="E20" s="798">
        <v>0</v>
      </c>
      <c r="F20" s="798">
        <v>3.84805E-3</v>
      </c>
      <c r="G20" s="1179">
        <v>241.69649382</v>
      </c>
      <c r="H20" s="1180">
        <v>1322.4200548899998</v>
      </c>
      <c r="I20" s="1179">
        <v>154.88365171000001</v>
      </c>
      <c r="J20" s="1179">
        <v>4.8741982699999999</v>
      </c>
      <c r="K20" s="1179">
        <v>226.75903198</v>
      </c>
      <c r="L20" s="1180">
        <v>386.51688195999998</v>
      </c>
      <c r="M20" s="1181">
        <v>1708.9369368499997</v>
      </c>
      <c r="N20" s="1182">
        <v>0.31972238611544057</v>
      </c>
    </row>
    <row r="21" spans="1:19" s="71" customFormat="1" ht="21.6" x14ac:dyDescent="0.4">
      <c r="A21" s="1183" t="s">
        <v>170</v>
      </c>
      <c r="B21" s="798">
        <v>11556.473175809999</v>
      </c>
      <c r="C21" s="798">
        <v>1409.4960896099999</v>
      </c>
      <c r="D21" s="798">
        <v>2462.1228733200001</v>
      </c>
      <c r="E21" s="798">
        <v>62.64998344</v>
      </c>
      <c r="F21" s="798">
        <v>0</v>
      </c>
      <c r="G21" s="1179">
        <v>97.20661672</v>
      </c>
      <c r="H21" s="1180">
        <v>15587.948738899999</v>
      </c>
      <c r="I21" s="1179">
        <v>2442.09263615598</v>
      </c>
      <c r="J21" s="1179">
        <v>1760.18847446</v>
      </c>
      <c r="K21" s="1179">
        <v>3205.2491165099</v>
      </c>
      <c r="L21" s="1180">
        <v>7407.5302271258797</v>
      </c>
      <c r="M21" s="1181">
        <v>22995.478966025879</v>
      </c>
      <c r="N21" s="1182">
        <v>4.3021888323375546</v>
      </c>
    </row>
    <row r="22" spans="1:19" s="71" customFormat="1" ht="21.6" x14ac:dyDescent="0.4">
      <c r="A22" s="1183" t="s">
        <v>171</v>
      </c>
      <c r="B22" s="798">
        <v>9.1791005999999999</v>
      </c>
      <c r="C22" s="798">
        <v>132.40556232</v>
      </c>
      <c r="D22" s="798">
        <v>62.153781590000001</v>
      </c>
      <c r="E22" s="798">
        <v>0</v>
      </c>
      <c r="F22" s="798">
        <v>0</v>
      </c>
      <c r="G22" s="1179">
        <v>1.3037702199999999</v>
      </c>
      <c r="H22" s="1180">
        <v>205.04221472999998</v>
      </c>
      <c r="I22" s="1179">
        <v>42.176373770000005</v>
      </c>
      <c r="J22" s="1179">
        <v>46.928793740000003</v>
      </c>
      <c r="K22" s="1179">
        <v>110.00867382</v>
      </c>
      <c r="L22" s="1180">
        <v>199.11384133000001</v>
      </c>
      <c r="M22" s="1181">
        <v>404.15605605999997</v>
      </c>
      <c r="N22" s="1182">
        <v>7.5612935632773964E-2</v>
      </c>
    </row>
    <row r="23" spans="1:19" s="72" customFormat="1" ht="21.6" x14ac:dyDescent="0.4">
      <c r="A23" s="1183" t="s">
        <v>701</v>
      </c>
      <c r="B23" s="798">
        <v>414.90820356</v>
      </c>
      <c r="C23" s="798">
        <v>65.151890390000005</v>
      </c>
      <c r="D23" s="798">
        <v>75.769284220000003</v>
      </c>
      <c r="E23" s="798">
        <v>0</v>
      </c>
      <c r="F23" s="798">
        <v>0</v>
      </c>
      <c r="G23" s="1179">
        <v>5.0175396500000007</v>
      </c>
      <c r="H23" s="1180">
        <v>560.84691782000004</v>
      </c>
      <c r="I23" s="1179">
        <v>154.96306722</v>
      </c>
      <c r="J23" s="1179">
        <v>20.407703209999998</v>
      </c>
      <c r="K23" s="1179">
        <v>128.64496954999998</v>
      </c>
      <c r="L23" s="1180">
        <v>304.01573997999998</v>
      </c>
      <c r="M23" s="1181">
        <v>864.86265780000008</v>
      </c>
      <c r="N23" s="1182">
        <v>0.16180582597953916</v>
      </c>
      <c r="Q23" s="71"/>
      <c r="R23" s="71"/>
      <c r="S23" s="71"/>
    </row>
    <row r="24" spans="1:19" s="71" customFormat="1" ht="21.6" x14ac:dyDescent="0.4">
      <c r="A24" s="1183" t="s">
        <v>894</v>
      </c>
      <c r="B24" s="798">
        <v>1501.942489</v>
      </c>
      <c r="C24" s="798">
        <v>760.40296180000007</v>
      </c>
      <c r="D24" s="798">
        <v>2130.1059154999998</v>
      </c>
      <c r="E24" s="798">
        <v>0</v>
      </c>
      <c r="F24" s="798">
        <v>1.03325</v>
      </c>
      <c r="G24" s="1179">
        <v>68.531859799999992</v>
      </c>
      <c r="H24" s="1180">
        <v>4462.0164761000005</v>
      </c>
      <c r="I24" s="1179">
        <v>1122.0194629800001</v>
      </c>
      <c r="J24" s="1179">
        <v>208.68207550000002</v>
      </c>
      <c r="K24" s="1179">
        <v>968.60522123999999</v>
      </c>
      <c r="L24" s="1180">
        <v>2299.3067597200002</v>
      </c>
      <c r="M24" s="1181">
        <v>6761.3232358200003</v>
      </c>
      <c r="N24" s="1182">
        <v>1.2649655769268957</v>
      </c>
    </row>
    <row r="25" spans="1:19" s="71" customFormat="1" ht="21.6" x14ac:dyDescent="0.4">
      <c r="A25" s="1183" t="s">
        <v>173</v>
      </c>
      <c r="B25" s="798">
        <v>37829.119034739997</v>
      </c>
      <c r="C25" s="798">
        <v>7736.2259014199999</v>
      </c>
      <c r="D25" s="798">
        <v>11228.094383809999</v>
      </c>
      <c r="E25" s="798">
        <v>85.832841430000002</v>
      </c>
      <c r="F25" s="798">
        <v>168.83843769999999</v>
      </c>
      <c r="G25" s="1179">
        <v>2430.7547959399999</v>
      </c>
      <c r="H25" s="1180">
        <v>59478.865395039989</v>
      </c>
      <c r="I25" s="1179">
        <v>8724.7850982299988</v>
      </c>
      <c r="J25" s="1179">
        <v>1824.8217700999999</v>
      </c>
      <c r="K25" s="1179">
        <v>5618.7860276507199</v>
      </c>
      <c r="L25" s="1180">
        <v>16168.392895980718</v>
      </c>
      <c r="M25" s="1180">
        <v>23612.000693731439</v>
      </c>
      <c r="N25" s="1180">
        <v>45399.179617362875</v>
      </c>
      <c r="S25" s="71">
        <v>0</v>
      </c>
    </row>
    <row r="26" spans="1:19" s="71" customFormat="1" ht="21.6" x14ac:dyDescent="0.4">
      <c r="A26" s="1183" t="s">
        <v>174</v>
      </c>
      <c r="B26" s="798">
        <v>667.13851255999998</v>
      </c>
      <c r="C26" s="798">
        <v>295.51300487999998</v>
      </c>
      <c r="D26" s="798">
        <v>970.90434699000014</v>
      </c>
      <c r="E26" s="798">
        <v>0</v>
      </c>
      <c r="F26" s="798">
        <v>0</v>
      </c>
      <c r="G26" s="1179">
        <v>-0.20155108000000024</v>
      </c>
      <c r="H26" s="1180">
        <v>1933.35431335</v>
      </c>
      <c r="I26" s="1179">
        <v>1586.3071803300002</v>
      </c>
      <c r="J26" s="1179">
        <v>274.31327215999988</v>
      </c>
      <c r="K26" s="1179">
        <v>825.28939553000009</v>
      </c>
      <c r="L26" s="1180">
        <v>2685.90984802</v>
      </c>
      <c r="M26" s="1181">
        <v>4619.2641613699998</v>
      </c>
      <c r="N26" s="1182">
        <v>0.86421103548327582</v>
      </c>
      <c r="S26" s="71">
        <v>0</v>
      </c>
    </row>
    <row r="27" spans="1:19" s="71" customFormat="1" ht="21.6" x14ac:dyDescent="0.4">
      <c r="A27" s="1187" t="s">
        <v>691</v>
      </c>
      <c r="B27" s="798">
        <v>410.12603247999999</v>
      </c>
      <c r="C27" s="798">
        <v>98.177847470000003</v>
      </c>
      <c r="D27" s="798">
        <v>752.37403388999996</v>
      </c>
      <c r="E27" s="798">
        <v>0</v>
      </c>
      <c r="F27" s="798">
        <v>0</v>
      </c>
      <c r="G27" s="1179">
        <v>350.79501584999997</v>
      </c>
      <c r="H27" s="1180">
        <v>1611.47292969</v>
      </c>
      <c r="I27" s="1179">
        <v>1516.93076978</v>
      </c>
      <c r="J27" s="1179">
        <v>140.8646229</v>
      </c>
      <c r="K27" s="1179">
        <v>590.96830586999999</v>
      </c>
      <c r="L27" s="1180">
        <v>2248.7636985500003</v>
      </c>
      <c r="M27" s="1181">
        <v>3860.2366282400003</v>
      </c>
      <c r="N27" s="1182">
        <v>0.72220574038622154</v>
      </c>
      <c r="S27" s="71">
        <v>0</v>
      </c>
    </row>
    <row r="28" spans="1:19" s="71" customFormat="1" ht="21.6" x14ac:dyDescent="0.4">
      <c r="A28" s="642" t="s">
        <v>316</v>
      </c>
      <c r="B28" s="799">
        <v>217389.70627529008</v>
      </c>
      <c r="C28" s="800">
        <v>34918.209622065013</v>
      </c>
      <c r="D28" s="800">
        <v>93582.373895249984</v>
      </c>
      <c r="E28" s="799">
        <v>8533.8574382599982</v>
      </c>
      <c r="F28" s="800">
        <v>7888.4557453200323</v>
      </c>
      <c r="G28" s="799">
        <v>23888.23441936</v>
      </c>
      <c r="H28" s="1425">
        <v>386200.8373955451</v>
      </c>
      <c r="I28" s="800">
        <v>68240.715831575988</v>
      </c>
      <c r="J28" s="800">
        <v>30298.027499487602</v>
      </c>
      <c r="K28" s="800">
        <v>49766.91961990211</v>
      </c>
      <c r="L28" s="1426">
        <v>148305.66295096569</v>
      </c>
      <c r="M28" s="799">
        <v>534506.50034651079</v>
      </c>
      <c r="N28" s="799">
        <v>100</v>
      </c>
    </row>
    <row r="29" spans="1:19" s="71" customFormat="1" ht="21.6" x14ac:dyDescent="0.4">
      <c r="A29" s="1188" t="s">
        <v>178</v>
      </c>
      <c r="B29" s="1179">
        <v>0</v>
      </c>
      <c r="C29" s="1179">
        <v>0</v>
      </c>
      <c r="D29" s="1179">
        <v>76.879691269999995</v>
      </c>
      <c r="E29" s="1179">
        <v>0</v>
      </c>
      <c r="F29" s="1179">
        <v>0</v>
      </c>
      <c r="G29" s="1179">
        <v>0</v>
      </c>
      <c r="H29" s="1189">
        <v>76.879691269999995</v>
      </c>
      <c r="I29" s="1179">
        <v>756.81163694000008</v>
      </c>
      <c r="J29" s="1179">
        <v>46.378350609999998</v>
      </c>
      <c r="K29" s="1179">
        <v>116.8320727</v>
      </c>
      <c r="L29" s="1189">
        <v>920.0220602500001</v>
      </c>
      <c r="M29" s="1190"/>
      <c r="N29" s="1736"/>
    </row>
    <row r="30" spans="1:19" s="71" customFormat="1" ht="21.6" x14ac:dyDescent="0.4">
      <c r="A30" s="643" t="s">
        <v>316</v>
      </c>
      <c r="B30" s="800">
        <v>217389.70627529008</v>
      </c>
      <c r="C30" s="800">
        <v>34918.209622065013</v>
      </c>
      <c r="D30" s="800">
        <v>93659.25358651999</v>
      </c>
      <c r="E30" s="800">
        <v>8533.8574382599982</v>
      </c>
      <c r="F30" s="800">
        <v>7888.4557453200323</v>
      </c>
      <c r="G30" s="800">
        <v>23888.23441936</v>
      </c>
      <c r="H30" s="1426">
        <v>386277.7170868151</v>
      </c>
      <c r="I30" s="800">
        <v>68997.527468515982</v>
      </c>
      <c r="J30" s="800">
        <v>30344.405850097603</v>
      </c>
      <c r="K30" s="800">
        <v>49883.751692602113</v>
      </c>
      <c r="L30" s="1426">
        <v>149225.68501121568</v>
      </c>
      <c r="M30" s="799">
        <v>535503.40209803078</v>
      </c>
      <c r="N30" s="1736"/>
    </row>
    <row r="31" spans="1:19" ht="25.8" x14ac:dyDescent="0.5">
      <c r="A31" s="69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Q31" s="71"/>
    </row>
    <row r="32" spans="1:19" x14ac:dyDescent="0.4">
      <c r="Q32" s="71"/>
    </row>
    <row r="33" spans="17:17" x14ac:dyDescent="0.4">
      <c r="Q33" s="71"/>
    </row>
  </sheetData>
  <protectedRanges>
    <protectedRange sqref="I7:K7" name="Range2_3"/>
    <protectedRange sqref="B8:G8" name="Range2_5"/>
    <protectedRange sqref="I8:K8" name="Range2_7"/>
    <protectedRange sqref="B9:G9" name="Range2_8"/>
    <protectedRange sqref="I9:K9" name="Range2_9"/>
    <protectedRange sqref="B10:G10" name="Range2_1_1"/>
    <protectedRange sqref="I10:K10" name="Range2_1_3"/>
    <protectedRange sqref="B11:G11" name="Range1"/>
    <protectedRange sqref="I11:K11" name="Range1_1"/>
    <protectedRange sqref="B12:G12" name="Range1_2"/>
    <protectedRange sqref="I12:K12" name="Range1_4"/>
    <protectedRange sqref="B14:G14" name="Range2_11"/>
    <protectedRange sqref="I14:K14" name="Range2_12"/>
    <protectedRange sqref="B15:G15" name="Range2_13"/>
    <protectedRange sqref="I15:K15" name="Range2_15"/>
    <protectedRange sqref="B16:G16" name="Range2_17"/>
    <protectedRange sqref="I16:K16" name="Range2_18"/>
    <protectedRange sqref="B17:G17" name="Range1_5"/>
    <protectedRange sqref="I17:K17" name="Range1_6"/>
    <protectedRange sqref="B19:G19" name="Range2_19"/>
    <protectedRange sqref="I19:K19" name="Range2_20"/>
    <protectedRange sqref="B20:G20" name="Range2_21"/>
    <protectedRange sqref="I20:K20" name="Range2_22"/>
    <protectedRange sqref="B21:G21" name="Range2_23"/>
    <protectedRange sqref="I21:K21" name="Range2_24"/>
    <protectedRange sqref="B23:G23" name="Range1_9"/>
    <protectedRange sqref="I23:K23" name="Range1_10"/>
    <protectedRange sqref="B24:G24" name="Range1_11"/>
    <protectedRange sqref="I24:K24" name="Range1_12"/>
    <protectedRange sqref="B25:G25" name="Range1_13"/>
    <protectedRange sqref="I25:K25" name="Range1_14"/>
    <protectedRange sqref="B26:G26" name="Range1_15"/>
    <protectedRange sqref="I26:K26" name="Range1_16"/>
    <protectedRange sqref="B29:G29" name="Range2_25"/>
    <protectedRange sqref="I29:K29" name="Range2_26"/>
  </protectedRanges>
  <mergeCells count="9">
    <mergeCell ref="A1:H1"/>
    <mergeCell ref="A2:H2"/>
    <mergeCell ref="N29:N30"/>
    <mergeCell ref="L3:N3"/>
    <mergeCell ref="A4:A6"/>
    <mergeCell ref="B4:G4"/>
    <mergeCell ref="M4:M6"/>
    <mergeCell ref="N4:N6"/>
    <mergeCell ref="I4:L4"/>
  </mergeCells>
  <printOptions horizontalCentered="1"/>
  <pageMargins left="0" right="0" top="0.78740157480314998" bottom="0" header="0.511811023622047" footer="0.511811023622047"/>
  <pageSetup paperSize="9" scale="56" orientation="landscape" horizontalDpi="200" verticalDpi="200" r:id="rId1"/>
  <headerFooter alignWithMargins="0">
    <oddFooter>&amp;C&amp;16 41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 tint="0.79998168889431442"/>
    <pageSetUpPr fitToPage="1"/>
  </sheetPr>
  <dimension ref="A1:Q52"/>
  <sheetViews>
    <sheetView view="pageBreakPreview" zoomScale="60" zoomScaleNormal="80" workbookViewId="0">
      <pane ySplit="20" topLeftCell="A41" activePane="bottomLeft" state="frozen"/>
      <selection activeCell="C64" sqref="C64"/>
      <selection pane="bottomLeft" activeCell="C64" sqref="C64"/>
    </sheetView>
  </sheetViews>
  <sheetFormatPr defaultRowHeight="21" x14ac:dyDescent="0.4"/>
  <cols>
    <col min="1" max="1" width="5.8984375" style="48" customWidth="1"/>
    <col min="2" max="2" width="7.59765625" style="48" customWidth="1"/>
    <col min="3" max="3" width="12" style="48" bestFit="1" customWidth="1"/>
    <col min="4" max="5" width="11.09765625" style="48" customWidth="1"/>
    <col min="6" max="6" width="9.3984375" style="48" customWidth="1"/>
    <col min="7" max="7" width="14.69921875" style="48" customWidth="1"/>
    <col min="8" max="8" width="11.09765625" style="48" customWidth="1"/>
    <col min="9" max="9" width="12.8984375" style="48" customWidth="1"/>
    <col min="10" max="10" width="8.3984375" style="48" customWidth="1"/>
    <col min="11" max="11" width="15.59765625" style="48" customWidth="1"/>
    <col min="12" max="12" width="18.3984375" style="48" customWidth="1"/>
    <col min="13" max="13" width="13.69921875" style="48" customWidth="1"/>
    <col min="14" max="14" width="12.59765625" style="48" customWidth="1"/>
    <col min="15" max="15" width="12.8984375" style="48" customWidth="1"/>
    <col min="16" max="16" width="10.8984375" style="48" bestFit="1" customWidth="1"/>
    <col min="17" max="17" width="15.3984375" style="48" customWidth="1"/>
    <col min="18" max="254" width="9" style="48"/>
    <col min="255" max="255" width="5.8984375" style="48" customWidth="1"/>
    <col min="256" max="256" width="7.59765625" style="48" customWidth="1"/>
    <col min="257" max="259" width="11.09765625" style="48" customWidth="1"/>
    <col min="260" max="260" width="9.3984375" style="48" customWidth="1"/>
    <col min="261" max="263" width="12" style="48" customWidth="1"/>
    <col min="264" max="264" width="11.09765625" style="48" customWidth="1"/>
    <col min="265" max="265" width="12.8984375" style="48" customWidth="1"/>
    <col min="266" max="266" width="8.3984375" style="48" customWidth="1"/>
    <col min="267" max="267" width="12.8984375" style="48" customWidth="1"/>
    <col min="268" max="269" width="13.69921875" style="48" customWidth="1"/>
    <col min="270" max="270" width="10.19921875" style="48" customWidth="1"/>
    <col min="271" max="271" width="12.8984375" style="48" customWidth="1"/>
    <col min="272" max="272" width="9.19921875" style="48" bestFit="1" customWidth="1"/>
    <col min="273" max="273" width="15.3984375" style="48" customWidth="1"/>
    <col min="274" max="510" width="9" style="48"/>
    <col min="511" max="511" width="5.8984375" style="48" customWidth="1"/>
    <col min="512" max="512" width="7.59765625" style="48" customWidth="1"/>
    <col min="513" max="515" width="11.09765625" style="48" customWidth="1"/>
    <col min="516" max="516" width="9.3984375" style="48" customWidth="1"/>
    <col min="517" max="519" width="12" style="48" customWidth="1"/>
    <col min="520" max="520" width="11.09765625" style="48" customWidth="1"/>
    <col min="521" max="521" width="12.8984375" style="48" customWidth="1"/>
    <col min="522" max="522" width="8.3984375" style="48" customWidth="1"/>
    <col min="523" max="523" width="12.8984375" style="48" customWidth="1"/>
    <col min="524" max="525" width="13.69921875" style="48" customWidth="1"/>
    <col min="526" max="526" width="10.19921875" style="48" customWidth="1"/>
    <col min="527" max="527" width="12.8984375" style="48" customWidth="1"/>
    <col min="528" max="528" width="9.19921875" style="48" bestFit="1" customWidth="1"/>
    <col min="529" max="529" width="15.3984375" style="48" customWidth="1"/>
    <col min="530" max="766" width="9" style="48"/>
    <col min="767" max="767" width="5.8984375" style="48" customWidth="1"/>
    <col min="768" max="768" width="7.59765625" style="48" customWidth="1"/>
    <col min="769" max="771" width="11.09765625" style="48" customWidth="1"/>
    <col min="772" max="772" width="9.3984375" style="48" customWidth="1"/>
    <col min="773" max="775" width="12" style="48" customWidth="1"/>
    <col min="776" max="776" width="11.09765625" style="48" customWidth="1"/>
    <col min="777" max="777" width="12.8984375" style="48" customWidth="1"/>
    <col min="778" max="778" width="8.3984375" style="48" customWidth="1"/>
    <col min="779" max="779" width="12.8984375" style="48" customWidth="1"/>
    <col min="780" max="781" width="13.69921875" style="48" customWidth="1"/>
    <col min="782" max="782" width="10.19921875" style="48" customWidth="1"/>
    <col min="783" max="783" width="12.8984375" style="48" customWidth="1"/>
    <col min="784" max="784" width="9.19921875" style="48" bestFit="1" customWidth="1"/>
    <col min="785" max="785" width="15.3984375" style="48" customWidth="1"/>
    <col min="786" max="1022" width="9" style="48"/>
    <col min="1023" max="1023" width="5.8984375" style="48" customWidth="1"/>
    <col min="1024" max="1024" width="7.59765625" style="48" customWidth="1"/>
    <col min="1025" max="1027" width="11.09765625" style="48" customWidth="1"/>
    <col min="1028" max="1028" width="9.3984375" style="48" customWidth="1"/>
    <col min="1029" max="1031" width="12" style="48" customWidth="1"/>
    <col min="1032" max="1032" width="11.09765625" style="48" customWidth="1"/>
    <col min="1033" max="1033" width="12.8984375" style="48" customWidth="1"/>
    <col min="1034" max="1034" width="8.3984375" style="48" customWidth="1"/>
    <col min="1035" max="1035" width="12.8984375" style="48" customWidth="1"/>
    <col min="1036" max="1037" width="13.69921875" style="48" customWidth="1"/>
    <col min="1038" max="1038" width="10.19921875" style="48" customWidth="1"/>
    <col min="1039" max="1039" width="12.8984375" style="48" customWidth="1"/>
    <col min="1040" max="1040" width="9.19921875" style="48" bestFit="1" customWidth="1"/>
    <col min="1041" max="1041" width="15.3984375" style="48" customWidth="1"/>
    <col min="1042" max="1278" width="9" style="48"/>
    <col min="1279" max="1279" width="5.8984375" style="48" customWidth="1"/>
    <col min="1280" max="1280" width="7.59765625" style="48" customWidth="1"/>
    <col min="1281" max="1283" width="11.09765625" style="48" customWidth="1"/>
    <col min="1284" max="1284" width="9.3984375" style="48" customWidth="1"/>
    <col min="1285" max="1287" width="12" style="48" customWidth="1"/>
    <col min="1288" max="1288" width="11.09765625" style="48" customWidth="1"/>
    <col min="1289" max="1289" width="12.8984375" style="48" customWidth="1"/>
    <col min="1290" max="1290" width="8.3984375" style="48" customWidth="1"/>
    <col min="1291" max="1291" width="12.8984375" style="48" customWidth="1"/>
    <col min="1292" max="1293" width="13.69921875" style="48" customWidth="1"/>
    <col min="1294" max="1294" width="10.19921875" style="48" customWidth="1"/>
    <col min="1295" max="1295" width="12.8984375" style="48" customWidth="1"/>
    <col min="1296" max="1296" width="9.19921875" style="48" bestFit="1" customWidth="1"/>
    <col min="1297" max="1297" width="15.3984375" style="48" customWidth="1"/>
    <col min="1298" max="1534" width="9" style="48"/>
    <col min="1535" max="1535" width="5.8984375" style="48" customWidth="1"/>
    <col min="1536" max="1536" width="7.59765625" style="48" customWidth="1"/>
    <col min="1537" max="1539" width="11.09765625" style="48" customWidth="1"/>
    <col min="1540" max="1540" width="9.3984375" style="48" customWidth="1"/>
    <col min="1541" max="1543" width="12" style="48" customWidth="1"/>
    <col min="1544" max="1544" width="11.09765625" style="48" customWidth="1"/>
    <col min="1545" max="1545" width="12.8984375" style="48" customWidth="1"/>
    <col min="1546" max="1546" width="8.3984375" style="48" customWidth="1"/>
    <col min="1547" max="1547" width="12.8984375" style="48" customWidth="1"/>
    <col min="1548" max="1549" width="13.69921875" style="48" customWidth="1"/>
    <col min="1550" max="1550" width="10.19921875" style="48" customWidth="1"/>
    <col min="1551" max="1551" width="12.8984375" style="48" customWidth="1"/>
    <col min="1552" max="1552" width="9.19921875" style="48" bestFit="1" customWidth="1"/>
    <col min="1553" max="1553" width="15.3984375" style="48" customWidth="1"/>
    <col min="1554" max="1790" width="9" style="48"/>
    <col min="1791" max="1791" width="5.8984375" style="48" customWidth="1"/>
    <col min="1792" max="1792" width="7.59765625" style="48" customWidth="1"/>
    <col min="1793" max="1795" width="11.09765625" style="48" customWidth="1"/>
    <col min="1796" max="1796" width="9.3984375" style="48" customWidth="1"/>
    <col min="1797" max="1799" width="12" style="48" customWidth="1"/>
    <col min="1800" max="1800" width="11.09765625" style="48" customWidth="1"/>
    <col min="1801" max="1801" width="12.8984375" style="48" customWidth="1"/>
    <col min="1802" max="1802" width="8.3984375" style="48" customWidth="1"/>
    <col min="1803" max="1803" width="12.8984375" style="48" customWidth="1"/>
    <col min="1804" max="1805" width="13.69921875" style="48" customWidth="1"/>
    <col min="1806" max="1806" width="10.19921875" style="48" customWidth="1"/>
    <col min="1807" max="1807" width="12.8984375" style="48" customWidth="1"/>
    <col min="1808" max="1808" width="9.19921875" style="48" bestFit="1" customWidth="1"/>
    <col min="1809" max="1809" width="15.3984375" style="48" customWidth="1"/>
    <col min="1810" max="2046" width="9" style="48"/>
    <col min="2047" max="2047" width="5.8984375" style="48" customWidth="1"/>
    <col min="2048" max="2048" width="7.59765625" style="48" customWidth="1"/>
    <col min="2049" max="2051" width="11.09765625" style="48" customWidth="1"/>
    <col min="2052" max="2052" width="9.3984375" style="48" customWidth="1"/>
    <col min="2053" max="2055" width="12" style="48" customWidth="1"/>
    <col min="2056" max="2056" width="11.09765625" style="48" customWidth="1"/>
    <col min="2057" max="2057" width="12.8984375" style="48" customWidth="1"/>
    <col min="2058" max="2058" width="8.3984375" style="48" customWidth="1"/>
    <col min="2059" max="2059" width="12.8984375" style="48" customWidth="1"/>
    <col min="2060" max="2061" width="13.69921875" style="48" customWidth="1"/>
    <col min="2062" max="2062" width="10.19921875" style="48" customWidth="1"/>
    <col min="2063" max="2063" width="12.8984375" style="48" customWidth="1"/>
    <col min="2064" max="2064" width="9.19921875" style="48" bestFit="1" customWidth="1"/>
    <col min="2065" max="2065" width="15.3984375" style="48" customWidth="1"/>
    <col min="2066" max="2302" width="9" style="48"/>
    <col min="2303" max="2303" width="5.8984375" style="48" customWidth="1"/>
    <col min="2304" max="2304" width="7.59765625" style="48" customWidth="1"/>
    <col min="2305" max="2307" width="11.09765625" style="48" customWidth="1"/>
    <col min="2308" max="2308" width="9.3984375" style="48" customWidth="1"/>
    <col min="2309" max="2311" width="12" style="48" customWidth="1"/>
    <col min="2312" max="2312" width="11.09765625" style="48" customWidth="1"/>
    <col min="2313" max="2313" width="12.8984375" style="48" customWidth="1"/>
    <col min="2314" max="2314" width="8.3984375" style="48" customWidth="1"/>
    <col min="2315" max="2315" width="12.8984375" style="48" customWidth="1"/>
    <col min="2316" max="2317" width="13.69921875" style="48" customWidth="1"/>
    <col min="2318" max="2318" width="10.19921875" style="48" customWidth="1"/>
    <col min="2319" max="2319" width="12.8984375" style="48" customWidth="1"/>
    <col min="2320" max="2320" width="9.19921875" style="48" bestFit="1" customWidth="1"/>
    <col min="2321" max="2321" width="15.3984375" style="48" customWidth="1"/>
    <col min="2322" max="2558" width="9" style="48"/>
    <col min="2559" max="2559" width="5.8984375" style="48" customWidth="1"/>
    <col min="2560" max="2560" width="7.59765625" style="48" customWidth="1"/>
    <col min="2561" max="2563" width="11.09765625" style="48" customWidth="1"/>
    <col min="2564" max="2564" width="9.3984375" style="48" customWidth="1"/>
    <col min="2565" max="2567" width="12" style="48" customWidth="1"/>
    <col min="2568" max="2568" width="11.09765625" style="48" customWidth="1"/>
    <col min="2569" max="2569" width="12.8984375" style="48" customWidth="1"/>
    <col min="2570" max="2570" width="8.3984375" style="48" customWidth="1"/>
    <col min="2571" max="2571" width="12.8984375" style="48" customWidth="1"/>
    <col min="2572" max="2573" width="13.69921875" style="48" customWidth="1"/>
    <col min="2574" max="2574" width="10.19921875" style="48" customWidth="1"/>
    <col min="2575" max="2575" width="12.8984375" style="48" customWidth="1"/>
    <col min="2576" max="2576" width="9.19921875" style="48" bestFit="1" customWidth="1"/>
    <col min="2577" max="2577" width="15.3984375" style="48" customWidth="1"/>
    <col min="2578" max="2814" width="9" style="48"/>
    <col min="2815" max="2815" width="5.8984375" style="48" customWidth="1"/>
    <col min="2816" max="2816" width="7.59765625" style="48" customWidth="1"/>
    <col min="2817" max="2819" width="11.09765625" style="48" customWidth="1"/>
    <col min="2820" max="2820" width="9.3984375" style="48" customWidth="1"/>
    <col min="2821" max="2823" width="12" style="48" customWidth="1"/>
    <col min="2824" max="2824" width="11.09765625" style="48" customWidth="1"/>
    <col min="2825" max="2825" width="12.8984375" style="48" customWidth="1"/>
    <col min="2826" max="2826" width="8.3984375" style="48" customWidth="1"/>
    <col min="2827" max="2827" width="12.8984375" style="48" customWidth="1"/>
    <col min="2828" max="2829" width="13.69921875" style="48" customWidth="1"/>
    <col min="2830" max="2830" width="10.19921875" style="48" customWidth="1"/>
    <col min="2831" max="2831" width="12.8984375" style="48" customWidth="1"/>
    <col min="2832" max="2832" width="9.19921875" style="48" bestFit="1" customWidth="1"/>
    <col min="2833" max="2833" width="15.3984375" style="48" customWidth="1"/>
    <col min="2834" max="3070" width="9" style="48"/>
    <col min="3071" max="3071" width="5.8984375" style="48" customWidth="1"/>
    <col min="3072" max="3072" width="7.59765625" style="48" customWidth="1"/>
    <col min="3073" max="3075" width="11.09765625" style="48" customWidth="1"/>
    <col min="3076" max="3076" width="9.3984375" style="48" customWidth="1"/>
    <col min="3077" max="3079" width="12" style="48" customWidth="1"/>
    <col min="3080" max="3080" width="11.09765625" style="48" customWidth="1"/>
    <col min="3081" max="3081" width="12.8984375" style="48" customWidth="1"/>
    <col min="3082" max="3082" width="8.3984375" style="48" customWidth="1"/>
    <col min="3083" max="3083" width="12.8984375" style="48" customWidth="1"/>
    <col min="3084" max="3085" width="13.69921875" style="48" customWidth="1"/>
    <col min="3086" max="3086" width="10.19921875" style="48" customWidth="1"/>
    <col min="3087" max="3087" width="12.8984375" style="48" customWidth="1"/>
    <col min="3088" max="3088" width="9.19921875" style="48" bestFit="1" customWidth="1"/>
    <col min="3089" max="3089" width="15.3984375" style="48" customWidth="1"/>
    <col min="3090" max="3326" width="9" style="48"/>
    <col min="3327" max="3327" width="5.8984375" style="48" customWidth="1"/>
    <col min="3328" max="3328" width="7.59765625" style="48" customWidth="1"/>
    <col min="3329" max="3331" width="11.09765625" style="48" customWidth="1"/>
    <col min="3332" max="3332" width="9.3984375" style="48" customWidth="1"/>
    <col min="3333" max="3335" width="12" style="48" customWidth="1"/>
    <col min="3336" max="3336" width="11.09765625" style="48" customWidth="1"/>
    <col min="3337" max="3337" width="12.8984375" style="48" customWidth="1"/>
    <col min="3338" max="3338" width="8.3984375" style="48" customWidth="1"/>
    <col min="3339" max="3339" width="12.8984375" style="48" customWidth="1"/>
    <col min="3340" max="3341" width="13.69921875" style="48" customWidth="1"/>
    <col min="3342" max="3342" width="10.19921875" style="48" customWidth="1"/>
    <col min="3343" max="3343" width="12.8984375" style="48" customWidth="1"/>
    <col min="3344" max="3344" width="9.19921875" style="48" bestFit="1" customWidth="1"/>
    <col min="3345" max="3345" width="15.3984375" style="48" customWidth="1"/>
    <col min="3346" max="3582" width="9" style="48"/>
    <col min="3583" max="3583" width="5.8984375" style="48" customWidth="1"/>
    <col min="3584" max="3584" width="7.59765625" style="48" customWidth="1"/>
    <col min="3585" max="3587" width="11.09765625" style="48" customWidth="1"/>
    <col min="3588" max="3588" width="9.3984375" style="48" customWidth="1"/>
    <col min="3589" max="3591" width="12" style="48" customWidth="1"/>
    <col min="3592" max="3592" width="11.09765625" style="48" customWidth="1"/>
    <col min="3593" max="3593" width="12.8984375" style="48" customWidth="1"/>
    <col min="3594" max="3594" width="8.3984375" style="48" customWidth="1"/>
    <col min="3595" max="3595" width="12.8984375" style="48" customWidth="1"/>
    <col min="3596" max="3597" width="13.69921875" style="48" customWidth="1"/>
    <col min="3598" max="3598" width="10.19921875" style="48" customWidth="1"/>
    <col min="3599" max="3599" width="12.8984375" style="48" customWidth="1"/>
    <col min="3600" max="3600" width="9.19921875" style="48" bestFit="1" customWidth="1"/>
    <col min="3601" max="3601" width="15.3984375" style="48" customWidth="1"/>
    <col min="3602" max="3838" width="9" style="48"/>
    <col min="3839" max="3839" width="5.8984375" style="48" customWidth="1"/>
    <col min="3840" max="3840" width="7.59765625" style="48" customWidth="1"/>
    <col min="3841" max="3843" width="11.09765625" style="48" customWidth="1"/>
    <col min="3844" max="3844" width="9.3984375" style="48" customWidth="1"/>
    <col min="3845" max="3847" width="12" style="48" customWidth="1"/>
    <col min="3848" max="3848" width="11.09765625" style="48" customWidth="1"/>
    <col min="3849" max="3849" width="12.8984375" style="48" customWidth="1"/>
    <col min="3850" max="3850" width="8.3984375" style="48" customWidth="1"/>
    <col min="3851" max="3851" width="12.8984375" style="48" customWidth="1"/>
    <col min="3852" max="3853" width="13.69921875" style="48" customWidth="1"/>
    <col min="3854" max="3854" width="10.19921875" style="48" customWidth="1"/>
    <col min="3855" max="3855" width="12.8984375" style="48" customWidth="1"/>
    <col min="3856" max="3856" width="9.19921875" style="48" bestFit="1" customWidth="1"/>
    <col min="3857" max="3857" width="15.3984375" style="48" customWidth="1"/>
    <col min="3858" max="4094" width="9" style="48"/>
    <col min="4095" max="4095" width="5.8984375" style="48" customWidth="1"/>
    <col min="4096" max="4096" width="7.59765625" style="48" customWidth="1"/>
    <col min="4097" max="4099" width="11.09765625" style="48" customWidth="1"/>
    <col min="4100" max="4100" width="9.3984375" style="48" customWidth="1"/>
    <col min="4101" max="4103" width="12" style="48" customWidth="1"/>
    <col min="4104" max="4104" width="11.09765625" style="48" customWidth="1"/>
    <col min="4105" max="4105" width="12.8984375" style="48" customWidth="1"/>
    <col min="4106" max="4106" width="8.3984375" style="48" customWidth="1"/>
    <col min="4107" max="4107" width="12.8984375" style="48" customWidth="1"/>
    <col min="4108" max="4109" width="13.69921875" style="48" customWidth="1"/>
    <col min="4110" max="4110" width="10.19921875" style="48" customWidth="1"/>
    <col min="4111" max="4111" width="12.8984375" style="48" customWidth="1"/>
    <col min="4112" max="4112" width="9.19921875" style="48" bestFit="1" customWidth="1"/>
    <col min="4113" max="4113" width="15.3984375" style="48" customWidth="1"/>
    <col min="4114" max="4350" width="9" style="48"/>
    <col min="4351" max="4351" width="5.8984375" style="48" customWidth="1"/>
    <col min="4352" max="4352" width="7.59765625" style="48" customWidth="1"/>
    <col min="4353" max="4355" width="11.09765625" style="48" customWidth="1"/>
    <col min="4356" max="4356" width="9.3984375" style="48" customWidth="1"/>
    <col min="4357" max="4359" width="12" style="48" customWidth="1"/>
    <col min="4360" max="4360" width="11.09765625" style="48" customWidth="1"/>
    <col min="4361" max="4361" width="12.8984375" style="48" customWidth="1"/>
    <col min="4362" max="4362" width="8.3984375" style="48" customWidth="1"/>
    <col min="4363" max="4363" width="12.8984375" style="48" customWidth="1"/>
    <col min="4364" max="4365" width="13.69921875" style="48" customWidth="1"/>
    <col min="4366" max="4366" width="10.19921875" style="48" customWidth="1"/>
    <col min="4367" max="4367" width="12.8984375" style="48" customWidth="1"/>
    <col min="4368" max="4368" width="9.19921875" style="48" bestFit="1" customWidth="1"/>
    <col min="4369" max="4369" width="15.3984375" style="48" customWidth="1"/>
    <col min="4370" max="4606" width="9" style="48"/>
    <col min="4607" max="4607" width="5.8984375" style="48" customWidth="1"/>
    <col min="4608" max="4608" width="7.59765625" style="48" customWidth="1"/>
    <col min="4609" max="4611" width="11.09765625" style="48" customWidth="1"/>
    <col min="4612" max="4612" width="9.3984375" style="48" customWidth="1"/>
    <col min="4613" max="4615" width="12" style="48" customWidth="1"/>
    <col min="4616" max="4616" width="11.09765625" style="48" customWidth="1"/>
    <col min="4617" max="4617" width="12.8984375" style="48" customWidth="1"/>
    <col min="4618" max="4618" width="8.3984375" style="48" customWidth="1"/>
    <col min="4619" max="4619" width="12.8984375" style="48" customWidth="1"/>
    <col min="4620" max="4621" width="13.69921875" style="48" customWidth="1"/>
    <col min="4622" max="4622" width="10.19921875" style="48" customWidth="1"/>
    <col min="4623" max="4623" width="12.8984375" style="48" customWidth="1"/>
    <col min="4624" max="4624" width="9.19921875" style="48" bestFit="1" customWidth="1"/>
    <col min="4625" max="4625" width="15.3984375" style="48" customWidth="1"/>
    <col min="4626" max="4862" width="9" style="48"/>
    <col min="4863" max="4863" width="5.8984375" style="48" customWidth="1"/>
    <col min="4864" max="4864" width="7.59765625" style="48" customWidth="1"/>
    <col min="4865" max="4867" width="11.09765625" style="48" customWidth="1"/>
    <col min="4868" max="4868" width="9.3984375" style="48" customWidth="1"/>
    <col min="4869" max="4871" width="12" style="48" customWidth="1"/>
    <col min="4872" max="4872" width="11.09765625" style="48" customWidth="1"/>
    <col min="4873" max="4873" width="12.8984375" style="48" customWidth="1"/>
    <col min="4874" max="4874" width="8.3984375" style="48" customWidth="1"/>
    <col min="4875" max="4875" width="12.8984375" style="48" customWidth="1"/>
    <col min="4876" max="4877" width="13.69921875" style="48" customWidth="1"/>
    <col min="4878" max="4878" width="10.19921875" style="48" customWidth="1"/>
    <col min="4879" max="4879" width="12.8984375" style="48" customWidth="1"/>
    <col min="4880" max="4880" width="9.19921875" style="48" bestFit="1" customWidth="1"/>
    <col min="4881" max="4881" width="15.3984375" style="48" customWidth="1"/>
    <col min="4882" max="5118" width="9" style="48"/>
    <col min="5119" max="5119" width="5.8984375" style="48" customWidth="1"/>
    <col min="5120" max="5120" width="7.59765625" style="48" customWidth="1"/>
    <col min="5121" max="5123" width="11.09765625" style="48" customWidth="1"/>
    <col min="5124" max="5124" width="9.3984375" style="48" customWidth="1"/>
    <col min="5125" max="5127" width="12" style="48" customWidth="1"/>
    <col min="5128" max="5128" width="11.09765625" style="48" customWidth="1"/>
    <col min="5129" max="5129" width="12.8984375" style="48" customWidth="1"/>
    <col min="5130" max="5130" width="8.3984375" style="48" customWidth="1"/>
    <col min="5131" max="5131" width="12.8984375" style="48" customWidth="1"/>
    <col min="5132" max="5133" width="13.69921875" style="48" customWidth="1"/>
    <col min="5134" max="5134" width="10.19921875" style="48" customWidth="1"/>
    <col min="5135" max="5135" width="12.8984375" style="48" customWidth="1"/>
    <col min="5136" max="5136" width="9.19921875" style="48" bestFit="1" customWidth="1"/>
    <col min="5137" max="5137" width="15.3984375" style="48" customWidth="1"/>
    <col min="5138" max="5374" width="9" style="48"/>
    <col min="5375" max="5375" width="5.8984375" style="48" customWidth="1"/>
    <col min="5376" max="5376" width="7.59765625" style="48" customWidth="1"/>
    <col min="5377" max="5379" width="11.09765625" style="48" customWidth="1"/>
    <col min="5380" max="5380" width="9.3984375" style="48" customWidth="1"/>
    <col min="5381" max="5383" width="12" style="48" customWidth="1"/>
    <col min="5384" max="5384" width="11.09765625" style="48" customWidth="1"/>
    <col min="5385" max="5385" width="12.8984375" style="48" customWidth="1"/>
    <col min="5386" max="5386" width="8.3984375" style="48" customWidth="1"/>
    <col min="5387" max="5387" width="12.8984375" style="48" customWidth="1"/>
    <col min="5388" max="5389" width="13.69921875" style="48" customWidth="1"/>
    <col min="5390" max="5390" width="10.19921875" style="48" customWidth="1"/>
    <col min="5391" max="5391" width="12.8984375" style="48" customWidth="1"/>
    <col min="5392" max="5392" width="9.19921875" style="48" bestFit="1" customWidth="1"/>
    <col min="5393" max="5393" width="15.3984375" style="48" customWidth="1"/>
    <col min="5394" max="5630" width="9" style="48"/>
    <col min="5631" max="5631" width="5.8984375" style="48" customWidth="1"/>
    <col min="5632" max="5632" width="7.59765625" style="48" customWidth="1"/>
    <col min="5633" max="5635" width="11.09765625" style="48" customWidth="1"/>
    <col min="5636" max="5636" width="9.3984375" style="48" customWidth="1"/>
    <col min="5637" max="5639" width="12" style="48" customWidth="1"/>
    <col min="5640" max="5640" width="11.09765625" style="48" customWidth="1"/>
    <col min="5641" max="5641" width="12.8984375" style="48" customWidth="1"/>
    <col min="5642" max="5642" width="8.3984375" style="48" customWidth="1"/>
    <col min="5643" max="5643" width="12.8984375" style="48" customWidth="1"/>
    <col min="5644" max="5645" width="13.69921875" style="48" customWidth="1"/>
    <col min="5646" max="5646" width="10.19921875" style="48" customWidth="1"/>
    <col min="5647" max="5647" width="12.8984375" style="48" customWidth="1"/>
    <col min="5648" max="5648" width="9.19921875" style="48" bestFit="1" customWidth="1"/>
    <col min="5649" max="5649" width="15.3984375" style="48" customWidth="1"/>
    <col min="5650" max="5886" width="9" style="48"/>
    <col min="5887" max="5887" width="5.8984375" style="48" customWidth="1"/>
    <col min="5888" max="5888" width="7.59765625" style="48" customWidth="1"/>
    <col min="5889" max="5891" width="11.09765625" style="48" customWidth="1"/>
    <col min="5892" max="5892" width="9.3984375" style="48" customWidth="1"/>
    <col min="5893" max="5895" width="12" style="48" customWidth="1"/>
    <col min="5896" max="5896" width="11.09765625" style="48" customWidth="1"/>
    <col min="5897" max="5897" width="12.8984375" style="48" customWidth="1"/>
    <col min="5898" max="5898" width="8.3984375" style="48" customWidth="1"/>
    <col min="5899" max="5899" width="12.8984375" style="48" customWidth="1"/>
    <col min="5900" max="5901" width="13.69921875" style="48" customWidth="1"/>
    <col min="5902" max="5902" width="10.19921875" style="48" customWidth="1"/>
    <col min="5903" max="5903" width="12.8984375" style="48" customWidth="1"/>
    <col min="5904" max="5904" width="9.19921875" style="48" bestFit="1" customWidth="1"/>
    <col min="5905" max="5905" width="15.3984375" style="48" customWidth="1"/>
    <col min="5906" max="6142" width="9" style="48"/>
    <col min="6143" max="6143" width="5.8984375" style="48" customWidth="1"/>
    <col min="6144" max="6144" width="7.59765625" style="48" customWidth="1"/>
    <col min="6145" max="6147" width="11.09765625" style="48" customWidth="1"/>
    <col min="6148" max="6148" width="9.3984375" style="48" customWidth="1"/>
    <col min="6149" max="6151" width="12" style="48" customWidth="1"/>
    <col min="6152" max="6152" width="11.09765625" style="48" customWidth="1"/>
    <col min="6153" max="6153" width="12.8984375" style="48" customWidth="1"/>
    <col min="6154" max="6154" width="8.3984375" style="48" customWidth="1"/>
    <col min="6155" max="6155" width="12.8984375" style="48" customWidth="1"/>
    <col min="6156" max="6157" width="13.69921875" style="48" customWidth="1"/>
    <col min="6158" max="6158" width="10.19921875" style="48" customWidth="1"/>
    <col min="6159" max="6159" width="12.8984375" style="48" customWidth="1"/>
    <col min="6160" max="6160" width="9.19921875" style="48" bestFit="1" customWidth="1"/>
    <col min="6161" max="6161" width="15.3984375" style="48" customWidth="1"/>
    <col min="6162" max="6398" width="9" style="48"/>
    <col min="6399" max="6399" width="5.8984375" style="48" customWidth="1"/>
    <col min="6400" max="6400" width="7.59765625" style="48" customWidth="1"/>
    <col min="6401" max="6403" width="11.09765625" style="48" customWidth="1"/>
    <col min="6404" max="6404" width="9.3984375" style="48" customWidth="1"/>
    <col min="6405" max="6407" width="12" style="48" customWidth="1"/>
    <col min="6408" max="6408" width="11.09765625" style="48" customWidth="1"/>
    <col min="6409" max="6409" width="12.8984375" style="48" customWidth="1"/>
    <col min="6410" max="6410" width="8.3984375" style="48" customWidth="1"/>
    <col min="6411" max="6411" width="12.8984375" style="48" customWidth="1"/>
    <col min="6412" max="6413" width="13.69921875" style="48" customWidth="1"/>
    <col min="6414" max="6414" width="10.19921875" style="48" customWidth="1"/>
    <col min="6415" max="6415" width="12.8984375" style="48" customWidth="1"/>
    <col min="6416" max="6416" width="9.19921875" style="48" bestFit="1" customWidth="1"/>
    <col min="6417" max="6417" width="15.3984375" style="48" customWidth="1"/>
    <col min="6418" max="6654" width="9" style="48"/>
    <col min="6655" max="6655" width="5.8984375" style="48" customWidth="1"/>
    <col min="6656" max="6656" width="7.59765625" style="48" customWidth="1"/>
    <col min="6657" max="6659" width="11.09765625" style="48" customWidth="1"/>
    <col min="6660" max="6660" width="9.3984375" style="48" customWidth="1"/>
    <col min="6661" max="6663" width="12" style="48" customWidth="1"/>
    <col min="6664" max="6664" width="11.09765625" style="48" customWidth="1"/>
    <col min="6665" max="6665" width="12.8984375" style="48" customWidth="1"/>
    <col min="6666" max="6666" width="8.3984375" style="48" customWidth="1"/>
    <col min="6667" max="6667" width="12.8984375" style="48" customWidth="1"/>
    <col min="6668" max="6669" width="13.69921875" style="48" customWidth="1"/>
    <col min="6670" max="6670" width="10.19921875" style="48" customWidth="1"/>
    <col min="6671" max="6671" width="12.8984375" style="48" customWidth="1"/>
    <col min="6672" max="6672" width="9.19921875" style="48" bestFit="1" customWidth="1"/>
    <col min="6673" max="6673" width="15.3984375" style="48" customWidth="1"/>
    <col min="6674" max="6910" width="9" style="48"/>
    <col min="6911" max="6911" width="5.8984375" style="48" customWidth="1"/>
    <col min="6912" max="6912" width="7.59765625" style="48" customWidth="1"/>
    <col min="6913" max="6915" width="11.09765625" style="48" customWidth="1"/>
    <col min="6916" max="6916" width="9.3984375" style="48" customWidth="1"/>
    <col min="6917" max="6919" width="12" style="48" customWidth="1"/>
    <col min="6920" max="6920" width="11.09765625" style="48" customWidth="1"/>
    <col min="6921" max="6921" width="12.8984375" style="48" customWidth="1"/>
    <col min="6922" max="6922" width="8.3984375" style="48" customWidth="1"/>
    <col min="6923" max="6923" width="12.8984375" style="48" customWidth="1"/>
    <col min="6924" max="6925" width="13.69921875" style="48" customWidth="1"/>
    <col min="6926" max="6926" width="10.19921875" style="48" customWidth="1"/>
    <col min="6927" max="6927" width="12.8984375" style="48" customWidth="1"/>
    <col min="6928" max="6928" width="9.19921875" style="48" bestFit="1" customWidth="1"/>
    <col min="6929" max="6929" width="15.3984375" style="48" customWidth="1"/>
    <col min="6930" max="7166" width="9" style="48"/>
    <col min="7167" max="7167" width="5.8984375" style="48" customWidth="1"/>
    <col min="7168" max="7168" width="7.59765625" style="48" customWidth="1"/>
    <col min="7169" max="7171" width="11.09765625" style="48" customWidth="1"/>
    <col min="7172" max="7172" width="9.3984375" style="48" customWidth="1"/>
    <col min="7173" max="7175" width="12" style="48" customWidth="1"/>
    <col min="7176" max="7176" width="11.09765625" style="48" customWidth="1"/>
    <col min="7177" max="7177" width="12.8984375" style="48" customWidth="1"/>
    <col min="7178" max="7178" width="8.3984375" style="48" customWidth="1"/>
    <col min="7179" max="7179" width="12.8984375" style="48" customWidth="1"/>
    <col min="7180" max="7181" width="13.69921875" style="48" customWidth="1"/>
    <col min="7182" max="7182" width="10.19921875" style="48" customWidth="1"/>
    <col min="7183" max="7183" width="12.8984375" style="48" customWidth="1"/>
    <col min="7184" max="7184" width="9.19921875" style="48" bestFit="1" customWidth="1"/>
    <col min="7185" max="7185" width="15.3984375" style="48" customWidth="1"/>
    <col min="7186" max="7422" width="9" style="48"/>
    <col min="7423" max="7423" width="5.8984375" style="48" customWidth="1"/>
    <col min="7424" max="7424" width="7.59765625" style="48" customWidth="1"/>
    <col min="7425" max="7427" width="11.09765625" style="48" customWidth="1"/>
    <col min="7428" max="7428" width="9.3984375" style="48" customWidth="1"/>
    <col min="7429" max="7431" width="12" style="48" customWidth="1"/>
    <col min="7432" max="7432" width="11.09765625" style="48" customWidth="1"/>
    <col min="7433" max="7433" width="12.8984375" style="48" customWidth="1"/>
    <col min="7434" max="7434" width="8.3984375" style="48" customWidth="1"/>
    <col min="7435" max="7435" width="12.8984375" style="48" customWidth="1"/>
    <col min="7436" max="7437" width="13.69921875" style="48" customWidth="1"/>
    <col min="7438" max="7438" width="10.19921875" style="48" customWidth="1"/>
    <col min="7439" max="7439" width="12.8984375" style="48" customWidth="1"/>
    <col min="7440" max="7440" width="9.19921875" style="48" bestFit="1" customWidth="1"/>
    <col min="7441" max="7441" width="15.3984375" style="48" customWidth="1"/>
    <col min="7442" max="7678" width="9" style="48"/>
    <col min="7679" max="7679" width="5.8984375" style="48" customWidth="1"/>
    <col min="7680" max="7680" width="7.59765625" style="48" customWidth="1"/>
    <col min="7681" max="7683" width="11.09765625" style="48" customWidth="1"/>
    <col min="7684" max="7684" width="9.3984375" style="48" customWidth="1"/>
    <col min="7685" max="7687" width="12" style="48" customWidth="1"/>
    <col min="7688" max="7688" width="11.09765625" style="48" customWidth="1"/>
    <col min="7689" max="7689" width="12.8984375" style="48" customWidth="1"/>
    <col min="7690" max="7690" width="8.3984375" style="48" customWidth="1"/>
    <col min="7691" max="7691" width="12.8984375" style="48" customWidth="1"/>
    <col min="7692" max="7693" width="13.69921875" style="48" customWidth="1"/>
    <col min="7694" max="7694" width="10.19921875" style="48" customWidth="1"/>
    <col min="7695" max="7695" width="12.8984375" style="48" customWidth="1"/>
    <col min="7696" max="7696" width="9.19921875" style="48" bestFit="1" customWidth="1"/>
    <col min="7697" max="7697" width="15.3984375" style="48" customWidth="1"/>
    <col min="7698" max="7934" width="9" style="48"/>
    <col min="7935" max="7935" width="5.8984375" style="48" customWidth="1"/>
    <col min="7936" max="7936" width="7.59765625" style="48" customWidth="1"/>
    <col min="7937" max="7939" width="11.09765625" style="48" customWidth="1"/>
    <col min="7940" max="7940" width="9.3984375" style="48" customWidth="1"/>
    <col min="7941" max="7943" width="12" style="48" customWidth="1"/>
    <col min="7944" max="7944" width="11.09765625" style="48" customWidth="1"/>
    <col min="7945" max="7945" width="12.8984375" style="48" customWidth="1"/>
    <col min="7946" max="7946" width="8.3984375" style="48" customWidth="1"/>
    <col min="7947" max="7947" width="12.8984375" style="48" customWidth="1"/>
    <col min="7948" max="7949" width="13.69921875" style="48" customWidth="1"/>
    <col min="7950" max="7950" width="10.19921875" style="48" customWidth="1"/>
    <col min="7951" max="7951" width="12.8984375" style="48" customWidth="1"/>
    <col min="7952" max="7952" width="9.19921875" style="48" bestFit="1" customWidth="1"/>
    <col min="7953" max="7953" width="15.3984375" style="48" customWidth="1"/>
    <col min="7954" max="8190" width="9" style="48"/>
    <col min="8191" max="8191" width="5.8984375" style="48" customWidth="1"/>
    <col min="8192" max="8192" width="7.59765625" style="48" customWidth="1"/>
    <col min="8193" max="8195" width="11.09765625" style="48" customWidth="1"/>
    <col min="8196" max="8196" width="9.3984375" style="48" customWidth="1"/>
    <col min="8197" max="8199" width="12" style="48" customWidth="1"/>
    <col min="8200" max="8200" width="11.09765625" style="48" customWidth="1"/>
    <col min="8201" max="8201" width="12.8984375" style="48" customWidth="1"/>
    <col min="8202" max="8202" width="8.3984375" style="48" customWidth="1"/>
    <col min="8203" max="8203" width="12.8984375" style="48" customWidth="1"/>
    <col min="8204" max="8205" width="13.69921875" style="48" customWidth="1"/>
    <col min="8206" max="8206" width="10.19921875" style="48" customWidth="1"/>
    <col min="8207" max="8207" width="12.8984375" style="48" customWidth="1"/>
    <col min="8208" max="8208" width="9.19921875" style="48" bestFit="1" customWidth="1"/>
    <col min="8209" max="8209" width="15.3984375" style="48" customWidth="1"/>
    <col min="8210" max="8446" width="9" style="48"/>
    <col min="8447" max="8447" width="5.8984375" style="48" customWidth="1"/>
    <col min="8448" max="8448" width="7.59765625" style="48" customWidth="1"/>
    <col min="8449" max="8451" width="11.09765625" style="48" customWidth="1"/>
    <col min="8452" max="8452" width="9.3984375" style="48" customWidth="1"/>
    <col min="8453" max="8455" width="12" style="48" customWidth="1"/>
    <col min="8456" max="8456" width="11.09765625" style="48" customWidth="1"/>
    <col min="8457" max="8457" width="12.8984375" style="48" customWidth="1"/>
    <col min="8458" max="8458" width="8.3984375" style="48" customWidth="1"/>
    <col min="8459" max="8459" width="12.8984375" style="48" customWidth="1"/>
    <col min="8460" max="8461" width="13.69921875" style="48" customWidth="1"/>
    <col min="8462" max="8462" width="10.19921875" style="48" customWidth="1"/>
    <col min="8463" max="8463" width="12.8984375" style="48" customWidth="1"/>
    <col min="8464" max="8464" width="9.19921875" style="48" bestFit="1" customWidth="1"/>
    <col min="8465" max="8465" width="15.3984375" style="48" customWidth="1"/>
    <col min="8466" max="8702" width="9" style="48"/>
    <col min="8703" max="8703" width="5.8984375" style="48" customWidth="1"/>
    <col min="8704" max="8704" width="7.59765625" style="48" customWidth="1"/>
    <col min="8705" max="8707" width="11.09765625" style="48" customWidth="1"/>
    <col min="8708" max="8708" width="9.3984375" style="48" customWidth="1"/>
    <col min="8709" max="8711" width="12" style="48" customWidth="1"/>
    <col min="8712" max="8712" width="11.09765625" style="48" customWidth="1"/>
    <col min="8713" max="8713" width="12.8984375" style="48" customWidth="1"/>
    <col min="8714" max="8714" width="8.3984375" style="48" customWidth="1"/>
    <col min="8715" max="8715" width="12.8984375" style="48" customWidth="1"/>
    <col min="8716" max="8717" width="13.69921875" style="48" customWidth="1"/>
    <col min="8718" max="8718" width="10.19921875" style="48" customWidth="1"/>
    <col min="8719" max="8719" width="12.8984375" style="48" customWidth="1"/>
    <col min="8720" max="8720" width="9.19921875" style="48" bestFit="1" customWidth="1"/>
    <col min="8721" max="8721" width="15.3984375" style="48" customWidth="1"/>
    <col min="8722" max="8958" width="9" style="48"/>
    <col min="8959" max="8959" width="5.8984375" style="48" customWidth="1"/>
    <col min="8960" max="8960" width="7.59765625" style="48" customWidth="1"/>
    <col min="8961" max="8963" width="11.09765625" style="48" customWidth="1"/>
    <col min="8964" max="8964" width="9.3984375" style="48" customWidth="1"/>
    <col min="8965" max="8967" width="12" style="48" customWidth="1"/>
    <col min="8968" max="8968" width="11.09765625" style="48" customWidth="1"/>
    <col min="8969" max="8969" width="12.8984375" style="48" customWidth="1"/>
    <col min="8970" max="8970" width="8.3984375" style="48" customWidth="1"/>
    <col min="8971" max="8971" width="12.8984375" style="48" customWidth="1"/>
    <col min="8972" max="8973" width="13.69921875" style="48" customWidth="1"/>
    <col min="8974" max="8974" width="10.19921875" style="48" customWidth="1"/>
    <col min="8975" max="8975" width="12.8984375" style="48" customWidth="1"/>
    <col min="8976" max="8976" width="9.19921875" style="48" bestFit="1" customWidth="1"/>
    <col min="8977" max="8977" width="15.3984375" style="48" customWidth="1"/>
    <col min="8978" max="9214" width="9" style="48"/>
    <col min="9215" max="9215" width="5.8984375" style="48" customWidth="1"/>
    <col min="9216" max="9216" width="7.59765625" style="48" customWidth="1"/>
    <col min="9217" max="9219" width="11.09765625" style="48" customWidth="1"/>
    <col min="9220" max="9220" width="9.3984375" style="48" customWidth="1"/>
    <col min="9221" max="9223" width="12" style="48" customWidth="1"/>
    <col min="9224" max="9224" width="11.09765625" style="48" customWidth="1"/>
    <col min="9225" max="9225" width="12.8984375" style="48" customWidth="1"/>
    <col min="9226" max="9226" width="8.3984375" style="48" customWidth="1"/>
    <col min="9227" max="9227" width="12.8984375" style="48" customWidth="1"/>
    <col min="9228" max="9229" width="13.69921875" style="48" customWidth="1"/>
    <col min="9230" max="9230" width="10.19921875" style="48" customWidth="1"/>
    <col min="9231" max="9231" width="12.8984375" style="48" customWidth="1"/>
    <col min="9232" max="9232" width="9.19921875" style="48" bestFit="1" customWidth="1"/>
    <col min="9233" max="9233" width="15.3984375" style="48" customWidth="1"/>
    <col min="9234" max="9470" width="9" style="48"/>
    <col min="9471" max="9471" width="5.8984375" style="48" customWidth="1"/>
    <col min="9472" max="9472" width="7.59765625" style="48" customWidth="1"/>
    <col min="9473" max="9475" width="11.09765625" style="48" customWidth="1"/>
    <col min="9476" max="9476" width="9.3984375" style="48" customWidth="1"/>
    <col min="9477" max="9479" width="12" style="48" customWidth="1"/>
    <col min="9480" max="9480" width="11.09765625" style="48" customWidth="1"/>
    <col min="9481" max="9481" width="12.8984375" style="48" customWidth="1"/>
    <col min="9482" max="9482" width="8.3984375" style="48" customWidth="1"/>
    <col min="9483" max="9483" width="12.8984375" style="48" customWidth="1"/>
    <col min="9484" max="9485" width="13.69921875" style="48" customWidth="1"/>
    <col min="9486" max="9486" width="10.19921875" style="48" customWidth="1"/>
    <col min="9487" max="9487" width="12.8984375" style="48" customWidth="1"/>
    <col min="9488" max="9488" width="9.19921875" style="48" bestFit="1" customWidth="1"/>
    <col min="9489" max="9489" width="15.3984375" style="48" customWidth="1"/>
    <col min="9490" max="9726" width="9" style="48"/>
    <col min="9727" max="9727" width="5.8984375" style="48" customWidth="1"/>
    <col min="9728" max="9728" width="7.59765625" style="48" customWidth="1"/>
    <col min="9729" max="9731" width="11.09765625" style="48" customWidth="1"/>
    <col min="9732" max="9732" width="9.3984375" style="48" customWidth="1"/>
    <col min="9733" max="9735" width="12" style="48" customWidth="1"/>
    <col min="9736" max="9736" width="11.09765625" style="48" customWidth="1"/>
    <col min="9737" max="9737" width="12.8984375" style="48" customWidth="1"/>
    <col min="9738" max="9738" width="8.3984375" style="48" customWidth="1"/>
    <col min="9739" max="9739" width="12.8984375" style="48" customWidth="1"/>
    <col min="9740" max="9741" width="13.69921875" style="48" customWidth="1"/>
    <col min="9742" max="9742" width="10.19921875" style="48" customWidth="1"/>
    <col min="9743" max="9743" width="12.8984375" style="48" customWidth="1"/>
    <col min="9744" max="9744" width="9.19921875" style="48" bestFit="1" customWidth="1"/>
    <col min="9745" max="9745" width="15.3984375" style="48" customWidth="1"/>
    <col min="9746" max="9982" width="9" style="48"/>
    <col min="9983" max="9983" width="5.8984375" style="48" customWidth="1"/>
    <col min="9984" max="9984" width="7.59765625" style="48" customWidth="1"/>
    <col min="9985" max="9987" width="11.09765625" style="48" customWidth="1"/>
    <col min="9988" max="9988" width="9.3984375" style="48" customWidth="1"/>
    <col min="9989" max="9991" width="12" style="48" customWidth="1"/>
    <col min="9992" max="9992" width="11.09765625" style="48" customWidth="1"/>
    <col min="9993" max="9993" width="12.8984375" style="48" customWidth="1"/>
    <col min="9994" max="9994" width="8.3984375" style="48" customWidth="1"/>
    <col min="9995" max="9995" width="12.8984375" style="48" customWidth="1"/>
    <col min="9996" max="9997" width="13.69921875" style="48" customWidth="1"/>
    <col min="9998" max="9998" width="10.19921875" style="48" customWidth="1"/>
    <col min="9999" max="9999" width="12.8984375" style="48" customWidth="1"/>
    <col min="10000" max="10000" width="9.19921875" style="48" bestFit="1" customWidth="1"/>
    <col min="10001" max="10001" width="15.3984375" style="48" customWidth="1"/>
    <col min="10002" max="10238" width="9" style="48"/>
    <col min="10239" max="10239" width="5.8984375" style="48" customWidth="1"/>
    <col min="10240" max="10240" width="7.59765625" style="48" customWidth="1"/>
    <col min="10241" max="10243" width="11.09765625" style="48" customWidth="1"/>
    <col min="10244" max="10244" width="9.3984375" style="48" customWidth="1"/>
    <col min="10245" max="10247" width="12" style="48" customWidth="1"/>
    <col min="10248" max="10248" width="11.09765625" style="48" customWidth="1"/>
    <col min="10249" max="10249" width="12.8984375" style="48" customWidth="1"/>
    <col min="10250" max="10250" width="8.3984375" style="48" customWidth="1"/>
    <col min="10251" max="10251" width="12.8984375" style="48" customWidth="1"/>
    <col min="10252" max="10253" width="13.69921875" style="48" customWidth="1"/>
    <col min="10254" max="10254" width="10.19921875" style="48" customWidth="1"/>
    <col min="10255" max="10255" width="12.8984375" style="48" customWidth="1"/>
    <col min="10256" max="10256" width="9.19921875" style="48" bestFit="1" customWidth="1"/>
    <col min="10257" max="10257" width="15.3984375" style="48" customWidth="1"/>
    <col min="10258" max="10494" width="9" style="48"/>
    <col min="10495" max="10495" width="5.8984375" style="48" customWidth="1"/>
    <col min="10496" max="10496" width="7.59765625" style="48" customWidth="1"/>
    <col min="10497" max="10499" width="11.09765625" style="48" customWidth="1"/>
    <col min="10500" max="10500" width="9.3984375" style="48" customWidth="1"/>
    <col min="10501" max="10503" width="12" style="48" customWidth="1"/>
    <col min="10504" max="10504" width="11.09765625" style="48" customWidth="1"/>
    <col min="10505" max="10505" width="12.8984375" style="48" customWidth="1"/>
    <col min="10506" max="10506" width="8.3984375" style="48" customWidth="1"/>
    <col min="10507" max="10507" width="12.8984375" style="48" customWidth="1"/>
    <col min="10508" max="10509" width="13.69921875" style="48" customWidth="1"/>
    <col min="10510" max="10510" width="10.19921875" style="48" customWidth="1"/>
    <col min="10511" max="10511" width="12.8984375" style="48" customWidth="1"/>
    <col min="10512" max="10512" width="9.19921875" style="48" bestFit="1" customWidth="1"/>
    <col min="10513" max="10513" width="15.3984375" style="48" customWidth="1"/>
    <col min="10514" max="10750" width="9" style="48"/>
    <col min="10751" max="10751" width="5.8984375" style="48" customWidth="1"/>
    <col min="10752" max="10752" width="7.59765625" style="48" customWidth="1"/>
    <col min="10753" max="10755" width="11.09765625" style="48" customWidth="1"/>
    <col min="10756" max="10756" width="9.3984375" style="48" customWidth="1"/>
    <col min="10757" max="10759" width="12" style="48" customWidth="1"/>
    <col min="10760" max="10760" width="11.09765625" style="48" customWidth="1"/>
    <col min="10761" max="10761" width="12.8984375" style="48" customWidth="1"/>
    <col min="10762" max="10762" width="8.3984375" style="48" customWidth="1"/>
    <col min="10763" max="10763" width="12.8984375" style="48" customWidth="1"/>
    <col min="10764" max="10765" width="13.69921875" style="48" customWidth="1"/>
    <col min="10766" max="10766" width="10.19921875" style="48" customWidth="1"/>
    <col min="10767" max="10767" width="12.8984375" style="48" customWidth="1"/>
    <col min="10768" max="10768" width="9.19921875" style="48" bestFit="1" customWidth="1"/>
    <col min="10769" max="10769" width="15.3984375" style="48" customWidth="1"/>
    <col min="10770" max="11006" width="9" style="48"/>
    <col min="11007" max="11007" width="5.8984375" style="48" customWidth="1"/>
    <col min="11008" max="11008" width="7.59765625" style="48" customWidth="1"/>
    <col min="11009" max="11011" width="11.09765625" style="48" customWidth="1"/>
    <col min="11012" max="11012" width="9.3984375" style="48" customWidth="1"/>
    <col min="11013" max="11015" width="12" style="48" customWidth="1"/>
    <col min="11016" max="11016" width="11.09765625" style="48" customWidth="1"/>
    <col min="11017" max="11017" width="12.8984375" style="48" customWidth="1"/>
    <col min="11018" max="11018" width="8.3984375" style="48" customWidth="1"/>
    <col min="11019" max="11019" width="12.8984375" style="48" customWidth="1"/>
    <col min="11020" max="11021" width="13.69921875" style="48" customWidth="1"/>
    <col min="11022" max="11022" width="10.19921875" style="48" customWidth="1"/>
    <col min="11023" max="11023" width="12.8984375" style="48" customWidth="1"/>
    <col min="11024" max="11024" width="9.19921875" style="48" bestFit="1" customWidth="1"/>
    <col min="11025" max="11025" width="15.3984375" style="48" customWidth="1"/>
    <col min="11026" max="11262" width="9" style="48"/>
    <col min="11263" max="11263" width="5.8984375" style="48" customWidth="1"/>
    <col min="11264" max="11264" width="7.59765625" style="48" customWidth="1"/>
    <col min="11265" max="11267" width="11.09765625" style="48" customWidth="1"/>
    <col min="11268" max="11268" width="9.3984375" style="48" customWidth="1"/>
    <col min="11269" max="11271" width="12" style="48" customWidth="1"/>
    <col min="11272" max="11272" width="11.09765625" style="48" customWidth="1"/>
    <col min="11273" max="11273" width="12.8984375" style="48" customWidth="1"/>
    <col min="11274" max="11274" width="8.3984375" style="48" customWidth="1"/>
    <col min="11275" max="11275" width="12.8984375" style="48" customWidth="1"/>
    <col min="11276" max="11277" width="13.69921875" style="48" customWidth="1"/>
    <col min="11278" max="11278" width="10.19921875" style="48" customWidth="1"/>
    <col min="11279" max="11279" width="12.8984375" style="48" customWidth="1"/>
    <col min="11280" max="11280" width="9.19921875" style="48" bestFit="1" customWidth="1"/>
    <col min="11281" max="11281" width="15.3984375" style="48" customWidth="1"/>
    <col min="11282" max="11518" width="9" style="48"/>
    <col min="11519" max="11519" width="5.8984375" style="48" customWidth="1"/>
    <col min="11520" max="11520" width="7.59765625" style="48" customWidth="1"/>
    <col min="11521" max="11523" width="11.09765625" style="48" customWidth="1"/>
    <col min="11524" max="11524" width="9.3984375" style="48" customWidth="1"/>
    <col min="11525" max="11527" width="12" style="48" customWidth="1"/>
    <col min="11528" max="11528" width="11.09765625" style="48" customWidth="1"/>
    <col min="11529" max="11529" width="12.8984375" style="48" customWidth="1"/>
    <col min="11530" max="11530" width="8.3984375" style="48" customWidth="1"/>
    <col min="11531" max="11531" width="12.8984375" style="48" customWidth="1"/>
    <col min="11532" max="11533" width="13.69921875" style="48" customWidth="1"/>
    <col min="11534" max="11534" width="10.19921875" style="48" customWidth="1"/>
    <col min="11535" max="11535" width="12.8984375" style="48" customWidth="1"/>
    <col min="11536" max="11536" width="9.19921875" style="48" bestFit="1" customWidth="1"/>
    <col min="11537" max="11537" width="15.3984375" style="48" customWidth="1"/>
    <col min="11538" max="11774" width="9" style="48"/>
    <col min="11775" max="11775" width="5.8984375" style="48" customWidth="1"/>
    <col min="11776" max="11776" width="7.59765625" style="48" customWidth="1"/>
    <col min="11777" max="11779" width="11.09765625" style="48" customWidth="1"/>
    <col min="11780" max="11780" width="9.3984375" style="48" customWidth="1"/>
    <col min="11781" max="11783" width="12" style="48" customWidth="1"/>
    <col min="11784" max="11784" width="11.09765625" style="48" customWidth="1"/>
    <col min="11785" max="11785" width="12.8984375" style="48" customWidth="1"/>
    <col min="11786" max="11786" width="8.3984375" style="48" customWidth="1"/>
    <col min="11787" max="11787" width="12.8984375" style="48" customWidth="1"/>
    <col min="11788" max="11789" width="13.69921875" style="48" customWidth="1"/>
    <col min="11790" max="11790" width="10.19921875" style="48" customWidth="1"/>
    <col min="11791" max="11791" width="12.8984375" style="48" customWidth="1"/>
    <col min="11792" max="11792" width="9.19921875" style="48" bestFit="1" customWidth="1"/>
    <col min="11793" max="11793" width="15.3984375" style="48" customWidth="1"/>
    <col min="11794" max="12030" width="9" style="48"/>
    <col min="12031" max="12031" width="5.8984375" style="48" customWidth="1"/>
    <col min="12032" max="12032" width="7.59765625" style="48" customWidth="1"/>
    <col min="12033" max="12035" width="11.09765625" style="48" customWidth="1"/>
    <col min="12036" max="12036" width="9.3984375" style="48" customWidth="1"/>
    <col min="12037" max="12039" width="12" style="48" customWidth="1"/>
    <col min="12040" max="12040" width="11.09765625" style="48" customWidth="1"/>
    <col min="12041" max="12041" width="12.8984375" style="48" customWidth="1"/>
    <col min="12042" max="12042" width="8.3984375" style="48" customWidth="1"/>
    <col min="12043" max="12043" width="12.8984375" style="48" customWidth="1"/>
    <col min="12044" max="12045" width="13.69921875" style="48" customWidth="1"/>
    <col min="12046" max="12046" width="10.19921875" style="48" customWidth="1"/>
    <col min="12047" max="12047" width="12.8984375" style="48" customWidth="1"/>
    <col min="12048" max="12048" width="9.19921875" style="48" bestFit="1" customWidth="1"/>
    <col min="12049" max="12049" width="15.3984375" style="48" customWidth="1"/>
    <col min="12050" max="12286" width="9" style="48"/>
    <col min="12287" max="12287" width="5.8984375" style="48" customWidth="1"/>
    <col min="12288" max="12288" width="7.59765625" style="48" customWidth="1"/>
    <col min="12289" max="12291" width="11.09765625" style="48" customWidth="1"/>
    <col min="12292" max="12292" width="9.3984375" style="48" customWidth="1"/>
    <col min="12293" max="12295" width="12" style="48" customWidth="1"/>
    <col min="12296" max="12296" width="11.09765625" style="48" customWidth="1"/>
    <col min="12297" max="12297" width="12.8984375" style="48" customWidth="1"/>
    <col min="12298" max="12298" width="8.3984375" style="48" customWidth="1"/>
    <col min="12299" max="12299" width="12.8984375" style="48" customWidth="1"/>
    <col min="12300" max="12301" width="13.69921875" style="48" customWidth="1"/>
    <col min="12302" max="12302" width="10.19921875" style="48" customWidth="1"/>
    <col min="12303" max="12303" width="12.8984375" style="48" customWidth="1"/>
    <col min="12304" max="12304" width="9.19921875" style="48" bestFit="1" customWidth="1"/>
    <col min="12305" max="12305" width="15.3984375" style="48" customWidth="1"/>
    <col min="12306" max="12542" width="9" style="48"/>
    <col min="12543" max="12543" width="5.8984375" style="48" customWidth="1"/>
    <col min="12544" max="12544" width="7.59765625" style="48" customWidth="1"/>
    <col min="12545" max="12547" width="11.09765625" style="48" customWidth="1"/>
    <col min="12548" max="12548" width="9.3984375" style="48" customWidth="1"/>
    <col min="12549" max="12551" width="12" style="48" customWidth="1"/>
    <col min="12552" max="12552" width="11.09765625" style="48" customWidth="1"/>
    <col min="12553" max="12553" width="12.8984375" style="48" customWidth="1"/>
    <col min="12554" max="12554" width="8.3984375" style="48" customWidth="1"/>
    <col min="12555" max="12555" width="12.8984375" style="48" customWidth="1"/>
    <col min="12556" max="12557" width="13.69921875" style="48" customWidth="1"/>
    <col min="12558" max="12558" width="10.19921875" style="48" customWidth="1"/>
    <col min="12559" max="12559" width="12.8984375" style="48" customWidth="1"/>
    <col min="12560" max="12560" width="9.19921875" style="48" bestFit="1" customWidth="1"/>
    <col min="12561" max="12561" width="15.3984375" style="48" customWidth="1"/>
    <col min="12562" max="12798" width="9" style="48"/>
    <col min="12799" max="12799" width="5.8984375" style="48" customWidth="1"/>
    <col min="12800" max="12800" width="7.59765625" style="48" customWidth="1"/>
    <col min="12801" max="12803" width="11.09765625" style="48" customWidth="1"/>
    <col min="12804" max="12804" width="9.3984375" style="48" customWidth="1"/>
    <col min="12805" max="12807" width="12" style="48" customWidth="1"/>
    <col min="12808" max="12808" width="11.09765625" style="48" customWidth="1"/>
    <col min="12809" max="12809" width="12.8984375" style="48" customWidth="1"/>
    <col min="12810" max="12810" width="8.3984375" style="48" customWidth="1"/>
    <col min="12811" max="12811" width="12.8984375" style="48" customWidth="1"/>
    <col min="12812" max="12813" width="13.69921875" style="48" customWidth="1"/>
    <col min="12814" max="12814" width="10.19921875" style="48" customWidth="1"/>
    <col min="12815" max="12815" width="12.8984375" style="48" customWidth="1"/>
    <col min="12816" max="12816" width="9.19921875" style="48" bestFit="1" customWidth="1"/>
    <col min="12817" max="12817" width="15.3984375" style="48" customWidth="1"/>
    <col min="12818" max="13054" width="9" style="48"/>
    <col min="13055" max="13055" width="5.8984375" style="48" customWidth="1"/>
    <col min="13056" max="13056" width="7.59765625" style="48" customWidth="1"/>
    <col min="13057" max="13059" width="11.09765625" style="48" customWidth="1"/>
    <col min="13060" max="13060" width="9.3984375" style="48" customWidth="1"/>
    <col min="13061" max="13063" width="12" style="48" customWidth="1"/>
    <col min="13064" max="13064" width="11.09765625" style="48" customWidth="1"/>
    <col min="13065" max="13065" width="12.8984375" style="48" customWidth="1"/>
    <col min="13066" max="13066" width="8.3984375" style="48" customWidth="1"/>
    <col min="13067" max="13067" width="12.8984375" style="48" customWidth="1"/>
    <col min="13068" max="13069" width="13.69921875" style="48" customWidth="1"/>
    <col min="13070" max="13070" width="10.19921875" style="48" customWidth="1"/>
    <col min="13071" max="13071" width="12.8984375" style="48" customWidth="1"/>
    <col min="13072" max="13072" width="9.19921875" style="48" bestFit="1" customWidth="1"/>
    <col min="13073" max="13073" width="15.3984375" style="48" customWidth="1"/>
    <col min="13074" max="13310" width="9" style="48"/>
    <col min="13311" max="13311" width="5.8984375" style="48" customWidth="1"/>
    <col min="13312" max="13312" width="7.59765625" style="48" customWidth="1"/>
    <col min="13313" max="13315" width="11.09765625" style="48" customWidth="1"/>
    <col min="13316" max="13316" width="9.3984375" style="48" customWidth="1"/>
    <col min="13317" max="13319" width="12" style="48" customWidth="1"/>
    <col min="13320" max="13320" width="11.09765625" style="48" customWidth="1"/>
    <col min="13321" max="13321" width="12.8984375" style="48" customWidth="1"/>
    <col min="13322" max="13322" width="8.3984375" style="48" customWidth="1"/>
    <col min="13323" max="13323" width="12.8984375" style="48" customWidth="1"/>
    <col min="13324" max="13325" width="13.69921875" style="48" customWidth="1"/>
    <col min="13326" max="13326" width="10.19921875" style="48" customWidth="1"/>
    <col min="13327" max="13327" width="12.8984375" style="48" customWidth="1"/>
    <col min="13328" max="13328" width="9.19921875" style="48" bestFit="1" customWidth="1"/>
    <col min="13329" max="13329" width="15.3984375" style="48" customWidth="1"/>
    <col min="13330" max="13566" width="9" style="48"/>
    <col min="13567" max="13567" width="5.8984375" style="48" customWidth="1"/>
    <col min="13568" max="13568" width="7.59765625" style="48" customWidth="1"/>
    <col min="13569" max="13571" width="11.09765625" style="48" customWidth="1"/>
    <col min="13572" max="13572" width="9.3984375" style="48" customWidth="1"/>
    <col min="13573" max="13575" width="12" style="48" customWidth="1"/>
    <col min="13576" max="13576" width="11.09765625" style="48" customWidth="1"/>
    <col min="13577" max="13577" width="12.8984375" style="48" customWidth="1"/>
    <col min="13578" max="13578" width="8.3984375" style="48" customWidth="1"/>
    <col min="13579" max="13579" width="12.8984375" style="48" customWidth="1"/>
    <col min="13580" max="13581" width="13.69921875" style="48" customWidth="1"/>
    <col min="13582" max="13582" width="10.19921875" style="48" customWidth="1"/>
    <col min="13583" max="13583" width="12.8984375" style="48" customWidth="1"/>
    <col min="13584" max="13584" width="9.19921875" style="48" bestFit="1" customWidth="1"/>
    <col min="13585" max="13585" width="15.3984375" style="48" customWidth="1"/>
    <col min="13586" max="13822" width="9" style="48"/>
    <col min="13823" max="13823" width="5.8984375" style="48" customWidth="1"/>
    <col min="13824" max="13824" width="7.59765625" style="48" customWidth="1"/>
    <col min="13825" max="13827" width="11.09765625" style="48" customWidth="1"/>
    <col min="13828" max="13828" width="9.3984375" style="48" customWidth="1"/>
    <col min="13829" max="13831" width="12" style="48" customWidth="1"/>
    <col min="13832" max="13832" width="11.09765625" style="48" customWidth="1"/>
    <col min="13833" max="13833" width="12.8984375" style="48" customWidth="1"/>
    <col min="13834" max="13834" width="8.3984375" style="48" customWidth="1"/>
    <col min="13835" max="13835" width="12.8984375" style="48" customWidth="1"/>
    <col min="13836" max="13837" width="13.69921875" style="48" customWidth="1"/>
    <col min="13838" max="13838" width="10.19921875" style="48" customWidth="1"/>
    <col min="13839" max="13839" width="12.8984375" style="48" customWidth="1"/>
    <col min="13840" max="13840" width="9.19921875" style="48" bestFit="1" customWidth="1"/>
    <col min="13841" max="13841" width="15.3984375" style="48" customWidth="1"/>
    <col min="13842" max="14078" width="9" style="48"/>
    <col min="14079" max="14079" width="5.8984375" style="48" customWidth="1"/>
    <col min="14080" max="14080" width="7.59765625" style="48" customWidth="1"/>
    <col min="14081" max="14083" width="11.09765625" style="48" customWidth="1"/>
    <col min="14084" max="14084" width="9.3984375" style="48" customWidth="1"/>
    <col min="14085" max="14087" width="12" style="48" customWidth="1"/>
    <col min="14088" max="14088" width="11.09765625" style="48" customWidth="1"/>
    <col min="14089" max="14089" width="12.8984375" style="48" customWidth="1"/>
    <col min="14090" max="14090" width="8.3984375" style="48" customWidth="1"/>
    <col min="14091" max="14091" width="12.8984375" style="48" customWidth="1"/>
    <col min="14092" max="14093" width="13.69921875" style="48" customWidth="1"/>
    <col min="14094" max="14094" width="10.19921875" style="48" customWidth="1"/>
    <col min="14095" max="14095" width="12.8984375" style="48" customWidth="1"/>
    <col min="14096" max="14096" width="9.19921875" style="48" bestFit="1" customWidth="1"/>
    <col min="14097" max="14097" width="15.3984375" style="48" customWidth="1"/>
    <col min="14098" max="14334" width="9" style="48"/>
    <col min="14335" max="14335" width="5.8984375" style="48" customWidth="1"/>
    <col min="14336" max="14336" width="7.59765625" style="48" customWidth="1"/>
    <col min="14337" max="14339" width="11.09765625" style="48" customWidth="1"/>
    <col min="14340" max="14340" width="9.3984375" style="48" customWidth="1"/>
    <col min="14341" max="14343" width="12" style="48" customWidth="1"/>
    <col min="14344" max="14344" width="11.09765625" style="48" customWidth="1"/>
    <col min="14345" max="14345" width="12.8984375" style="48" customWidth="1"/>
    <col min="14346" max="14346" width="8.3984375" style="48" customWidth="1"/>
    <col min="14347" max="14347" width="12.8984375" style="48" customWidth="1"/>
    <col min="14348" max="14349" width="13.69921875" style="48" customWidth="1"/>
    <col min="14350" max="14350" width="10.19921875" style="48" customWidth="1"/>
    <col min="14351" max="14351" width="12.8984375" style="48" customWidth="1"/>
    <col min="14352" max="14352" width="9.19921875" style="48" bestFit="1" customWidth="1"/>
    <col min="14353" max="14353" width="15.3984375" style="48" customWidth="1"/>
    <col min="14354" max="14590" width="9" style="48"/>
    <col min="14591" max="14591" width="5.8984375" style="48" customWidth="1"/>
    <col min="14592" max="14592" width="7.59765625" style="48" customWidth="1"/>
    <col min="14593" max="14595" width="11.09765625" style="48" customWidth="1"/>
    <col min="14596" max="14596" width="9.3984375" style="48" customWidth="1"/>
    <col min="14597" max="14599" width="12" style="48" customWidth="1"/>
    <col min="14600" max="14600" width="11.09765625" style="48" customWidth="1"/>
    <col min="14601" max="14601" width="12.8984375" style="48" customWidth="1"/>
    <col min="14602" max="14602" width="8.3984375" style="48" customWidth="1"/>
    <col min="14603" max="14603" width="12.8984375" style="48" customWidth="1"/>
    <col min="14604" max="14605" width="13.69921875" style="48" customWidth="1"/>
    <col min="14606" max="14606" width="10.19921875" style="48" customWidth="1"/>
    <col min="14607" max="14607" width="12.8984375" style="48" customWidth="1"/>
    <col min="14608" max="14608" width="9.19921875" style="48" bestFit="1" customWidth="1"/>
    <col min="14609" max="14609" width="15.3984375" style="48" customWidth="1"/>
    <col min="14610" max="14846" width="9" style="48"/>
    <col min="14847" max="14847" width="5.8984375" style="48" customWidth="1"/>
    <col min="14848" max="14848" width="7.59765625" style="48" customWidth="1"/>
    <col min="14849" max="14851" width="11.09765625" style="48" customWidth="1"/>
    <col min="14852" max="14852" width="9.3984375" style="48" customWidth="1"/>
    <col min="14853" max="14855" width="12" style="48" customWidth="1"/>
    <col min="14856" max="14856" width="11.09765625" style="48" customWidth="1"/>
    <col min="14857" max="14857" width="12.8984375" style="48" customWidth="1"/>
    <col min="14858" max="14858" width="8.3984375" style="48" customWidth="1"/>
    <col min="14859" max="14859" width="12.8984375" style="48" customWidth="1"/>
    <col min="14860" max="14861" width="13.69921875" style="48" customWidth="1"/>
    <col min="14862" max="14862" width="10.19921875" style="48" customWidth="1"/>
    <col min="14863" max="14863" width="12.8984375" style="48" customWidth="1"/>
    <col min="14864" max="14864" width="9.19921875" style="48" bestFit="1" customWidth="1"/>
    <col min="14865" max="14865" width="15.3984375" style="48" customWidth="1"/>
    <col min="14866" max="15102" width="9" style="48"/>
    <col min="15103" max="15103" width="5.8984375" style="48" customWidth="1"/>
    <col min="15104" max="15104" width="7.59765625" style="48" customWidth="1"/>
    <col min="15105" max="15107" width="11.09765625" style="48" customWidth="1"/>
    <col min="15108" max="15108" width="9.3984375" style="48" customWidth="1"/>
    <col min="15109" max="15111" width="12" style="48" customWidth="1"/>
    <col min="15112" max="15112" width="11.09765625" style="48" customWidth="1"/>
    <col min="15113" max="15113" width="12.8984375" style="48" customWidth="1"/>
    <col min="15114" max="15114" width="8.3984375" style="48" customWidth="1"/>
    <col min="15115" max="15115" width="12.8984375" style="48" customWidth="1"/>
    <col min="15116" max="15117" width="13.69921875" style="48" customWidth="1"/>
    <col min="15118" max="15118" width="10.19921875" style="48" customWidth="1"/>
    <col min="15119" max="15119" width="12.8984375" style="48" customWidth="1"/>
    <col min="15120" max="15120" width="9.19921875" style="48" bestFit="1" customWidth="1"/>
    <col min="15121" max="15121" width="15.3984375" style="48" customWidth="1"/>
    <col min="15122" max="15358" width="9" style="48"/>
    <col min="15359" max="15359" width="5.8984375" style="48" customWidth="1"/>
    <col min="15360" max="15360" width="7.59765625" style="48" customWidth="1"/>
    <col min="15361" max="15363" width="11.09765625" style="48" customWidth="1"/>
    <col min="15364" max="15364" width="9.3984375" style="48" customWidth="1"/>
    <col min="15365" max="15367" width="12" style="48" customWidth="1"/>
    <col min="15368" max="15368" width="11.09765625" style="48" customWidth="1"/>
    <col min="15369" max="15369" width="12.8984375" style="48" customWidth="1"/>
    <col min="15370" max="15370" width="8.3984375" style="48" customWidth="1"/>
    <col min="15371" max="15371" width="12.8984375" style="48" customWidth="1"/>
    <col min="15372" max="15373" width="13.69921875" style="48" customWidth="1"/>
    <col min="15374" max="15374" width="10.19921875" style="48" customWidth="1"/>
    <col min="15375" max="15375" width="12.8984375" style="48" customWidth="1"/>
    <col min="15376" max="15376" width="9.19921875" style="48" bestFit="1" customWidth="1"/>
    <col min="15377" max="15377" width="15.3984375" style="48" customWidth="1"/>
    <col min="15378" max="15614" width="9" style="48"/>
    <col min="15615" max="15615" width="5.8984375" style="48" customWidth="1"/>
    <col min="15616" max="15616" width="7.59765625" style="48" customWidth="1"/>
    <col min="15617" max="15619" width="11.09765625" style="48" customWidth="1"/>
    <col min="15620" max="15620" width="9.3984375" style="48" customWidth="1"/>
    <col min="15621" max="15623" width="12" style="48" customWidth="1"/>
    <col min="15624" max="15624" width="11.09765625" style="48" customWidth="1"/>
    <col min="15625" max="15625" width="12.8984375" style="48" customWidth="1"/>
    <col min="15626" max="15626" width="8.3984375" style="48" customWidth="1"/>
    <col min="15627" max="15627" width="12.8984375" style="48" customWidth="1"/>
    <col min="15628" max="15629" width="13.69921875" style="48" customWidth="1"/>
    <col min="15630" max="15630" width="10.19921875" style="48" customWidth="1"/>
    <col min="15631" max="15631" width="12.8984375" style="48" customWidth="1"/>
    <col min="15632" max="15632" width="9.19921875" style="48" bestFit="1" customWidth="1"/>
    <col min="15633" max="15633" width="15.3984375" style="48" customWidth="1"/>
    <col min="15634" max="15870" width="9" style="48"/>
    <col min="15871" max="15871" width="5.8984375" style="48" customWidth="1"/>
    <col min="15872" max="15872" width="7.59765625" style="48" customWidth="1"/>
    <col min="15873" max="15875" width="11.09765625" style="48" customWidth="1"/>
    <col min="15876" max="15876" width="9.3984375" style="48" customWidth="1"/>
    <col min="15877" max="15879" width="12" style="48" customWidth="1"/>
    <col min="15880" max="15880" width="11.09765625" style="48" customWidth="1"/>
    <col min="15881" max="15881" width="12.8984375" style="48" customWidth="1"/>
    <col min="15882" max="15882" width="8.3984375" style="48" customWidth="1"/>
    <col min="15883" max="15883" width="12.8984375" style="48" customWidth="1"/>
    <col min="15884" max="15885" width="13.69921875" style="48" customWidth="1"/>
    <col min="15886" max="15886" width="10.19921875" style="48" customWidth="1"/>
    <col min="15887" max="15887" width="12.8984375" style="48" customWidth="1"/>
    <col min="15888" max="15888" width="9.19921875" style="48" bestFit="1" customWidth="1"/>
    <col min="15889" max="15889" width="15.3984375" style="48" customWidth="1"/>
    <col min="15890" max="16126" width="9" style="48"/>
    <col min="16127" max="16127" width="5.8984375" style="48" customWidth="1"/>
    <col min="16128" max="16128" width="7.59765625" style="48" customWidth="1"/>
    <col min="16129" max="16131" width="11.09765625" style="48" customWidth="1"/>
    <col min="16132" max="16132" width="9.3984375" style="48" customWidth="1"/>
    <col min="16133" max="16135" width="12" style="48" customWidth="1"/>
    <col min="16136" max="16136" width="11.09765625" style="48" customWidth="1"/>
    <col min="16137" max="16137" width="12.8984375" style="48" customWidth="1"/>
    <col min="16138" max="16138" width="8.3984375" style="48" customWidth="1"/>
    <col min="16139" max="16139" width="12.8984375" style="48" customWidth="1"/>
    <col min="16140" max="16141" width="13.69921875" style="48" customWidth="1"/>
    <col min="16142" max="16142" width="10.19921875" style="48" customWidth="1"/>
    <col min="16143" max="16143" width="12.8984375" style="48" customWidth="1"/>
    <col min="16144" max="16144" width="9.19921875" style="48" bestFit="1" customWidth="1"/>
    <col min="16145" max="16145" width="15.3984375" style="48" customWidth="1"/>
    <col min="16146" max="16382" width="9" style="48"/>
    <col min="16383" max="16384" width="9" style="48" customWidth="1"/>
  </cols>
  <sheetData>
    <row r="1" spans="1:17" s="51" customFormat="1" ht="28.8" x14ac:dyDescent="0.55000000000000004">
      <c r="A1" s="92" t="s">
        <v>963</v>
      </c>
    </row>
    <row r="2" spans="1:17" s="51" customFormat="1" ht="28.8" x14ac:dyDescent="0.55000000000000004">
      <c r="A2" s="93" t="s">
        <v>964</v>
      </c>
    </row>
    <row r="3" spans="1:17" x14ac:dyDescent="0.4">
      <c r="A3" s="176"/>
      <c r="O3" s="1671" t="s">
        <v>249</v>
      </c>
      <c r="P3" s="1671"/>
      <c r="Q3" s="1671"/>
    </row>
    <row r="4" spans="1:17" ht="45" customHeight="1" x14ac:dyDescent="0.4">
      <c r="A4" s="1701" t="s">
        <v>804</v>
      </c>
      <c r="B4" s="1702"/>
      <c r="C4" s="1748" t="s">
        <v>803</v>
      </c>
      <c r="D4" s="1749"/>
      <c r="E4" s="1749"/>
      <c r="F4" s="1749"/>
      <c r="G4" s="1749"/>
      <c r="H4" s="1749"/>
      <c r="I4" s="1749"/>
      <c r="J4" s="1702"/>
      <c r="K4" s="1748" t="s">
        <v>802</v>
      </c>
      <c r="L4" s="1749"/>
      <c r="M4" s="1749"/>
      <c r="N4" s="1749"/>
      <c r="O4" s="1749"/>
      <c r="P4" s="1702"/>
      <c r="Q4" s="1694" t="s">
        <v>796</v>
      </c>
    </row>
    <row r="5" spans="1:17" ht="60" customHeight="1" x14ac:dyDescent="0.4">
      <c r="A5" s="1746"/>
      <c r="B5" s="1747"/>
      <c r="C5" s="1377" t="s">
        <v>428</v>
      </c>
      <c r="D5" s="1377" t="s">
        <v>429</v>
      </c>
      <c r="E5" s="1377" t="s">
        <v>430</v>
      </c>
      <c r="F5" s="1377" t="s">
        <v>431</v>
      </c>
      <c r="G5" s="1378" t="s">
        <v>435</v>
      </c>
      <c r="H5" s="1377" t="s">
        <v>140</v>
      </c>
      <c r="I5" s="1379" t="s">
        <v>141</v>
      </c>
      <c r="J5" s="1752" t="s">
        <v>801</v>
      </c>
      <c r="K5" s="1415" t="s">
        <v>638</v>
      </c>
      <c r="L5" s="1416" t="s">
        <v>434</v>
      </c>
      <c r="M5" s="1417" t="s">
        <v>154</v>
      </c>
      <c r="N5" s="1417" t="s">
        <v>800</v>
      </c>
      <c r="O5" s="1386" t="s">
        <v>141</v>
      </c>
      <c r="P5" s="1752" t="s">
        <v>801</v>
      </c>
      <c r="Q5" s="1750"/>
    </row>
    <row r="6" spans="1:17" ht="49.2" customHeight="1" x14ac:dyDescent="0.4">
      <c r="A6" s="1703"/>
      <c r="B6" s="1704"/>
      <c r="C6" s="1380" t="s">
        <v>786</v>
      </c>
      <c r="D6" s="1380" t="s">
        <v>787</v>
      </c>
      <c r="E6" s="1381" t="s">
        <v>788</v>
      </c>
      <c r="F6" s="1380" t="s">
        <v>789</v>
      </c>
      <c r="G6" s="1382" t="s">
        <v>790</v>
      </c>
      <c r="H6" s="1380" t="s">
        <v>791</v>
      </c>
      <c r="I6" s="1383" t="s">
        <v>792</v>
      </c>
      <c r="J6" s="1753"/>
      <c r="K6" s="1384" t="s">
        <v>793</v>
      </c>
      <c r="L6" s="1385" t="s">
        <v>794</v>
      </c>
      <c r="M6" s="1385" t="s">
        <v>795</v>
      </c>
      <c r="N6" s="1385" t="s">
        <v>791</v>
      </c>
      <c r="O6" s="177" t="s">
        <v>433</v>
      </c>
      <c r="P6" s="1753"/>
      <c r="Q6" s="1751"/>
    </row>
    <row r="7" spans="1:17" hidden="1" x14ac:dyDescent="0.4">
      <c r="A7" s="119">
        <v>2527</v>
      </c>
      <c r="B7" s="120" t="s">
        <v>278</v>
      </c>
      <c r="C7" s="179">
        <v>502328</v>
      </c>
      <c r="D7" s="179">
        <v>412804</v>
      </c>
      <c r="E7" s="179">
        <v>274222</v>
      </c>
      <c r="F7" s="179">
        <v>0</v>
      </c>
      <c r="G7" s="179">
        <v>217815</v>
      </c>
      <c r="H7" s="180">
        <v>27561</v>
      </c>
      <c r="I7" s="181">
        <v>1511603</v>
      </c>
      <c r="J7" s="122"/>
      <c r="K7" s="179">
        <v>1410500</v>
      </c>
      <c r="L7" s="179">
        <v>1275527</v>
      </c>
      <c r="M7" s="179"/>
      <c r="N7" s="182">
        <v>0</v>
      </c>
      <c r="O7" s="181">
        <v>2686027</v>
      </c>
      <c r="P7" s="122"/>
      <c r="Q7" s="183">
        <v>4197630</v>
      </c>
    </row>
    <row r="8" spans="1:17" hidden="1" x14ac:dyDescent="0.4">
      <c r="A8" s="119">
        <v>2528</v>
      </c>
      <c r="B8" s="120" t="s">
        <v>279</v>
      </c>
      <c r="C8" s="179">
        <v>657511</v>
      </c>
      <c r="D8" s="179">
        <v>429993</v>
      </c>
      <c r="E8" s="179">
        <v>397056</v>
      </c>
      <c r="F8" s="179">
        <v>0</v>
      </c>
      <c r="G8" s="179">
        <v>265814</v>
      </c>
      <c r="H8" s="182">
        <v>45778</v>
      </c>
      <c r="I8" s="181">
        <v>1888984</v>
      </c>
      <c r="J8" s="122">
        <v>24.965615971918552</v>
      </c>
      <c r="K8" s="179">
        <v>1489948</v>
      </c>
      <c r="L8" s="179">
        <v>1259943</v>
      </c>
      <c r="M8" s="179"/>
      <c r="N8" s="182">
        <v>0</v>
      </c>
      <c r="O8" s="181">
        <v>2749891</v>
      </c>
      <c r="P8" s="122">
        <v>2.3776380505482635</v>
      </c>
      <c r="Q8" s="183">
        <v>4638875</v>
      </c>
    </row>
    <row r="9" spans="1:17" hidden="1" x14ac:dyDescent="0.4">
      <c r="A9" s="119">
        <v>2529</v>
      </c>
      <c r="B9" s="120" t="s">
        <v>280</v>
      </c>
      <c r="C9" s="184">
        <v>889619</v>
      </c>
      <c r="D9" s="184">
        <v>424801</v>
      </c>
      <c r="E9" s="184">
        <v>516327</v>
      </c>
      <c r="F9" s="185">
        <v>0</v>
      </c>
      <c r="G9" s="184">
        <v>328742</v>
      </c>
      <c r="H9" s="187">
        <v>80121</v>
      </c>
      <c r="I9" s="188">
        <v>2345753</v>
      </c>
      <c r="J9" s="189">
        <v>24.180670667406392</v>
      </c>
      <c r="K9" s="187">
        <v>1855725</v>
      </c>
      <c r="L9" s="186">
        <v>1312498</v>
      </c>
      <c r="M9" s="186"/>
      <c r="N9" s="190">
        <v>0</v>
      </c>
      <c r="O9" s="188">
        <v>3168223</v>
      </c>
      <c r="P9" s="35">
        <v>15.21267570241875</v>
      </c>
      <c r="Q9" s="191">
        <v>5513976</v>
      </c>
    </row>
    <row r="10" spans="1:17" hidden="1" x14ac:dyDescent="0.4">
      <c r="A10" s="119">
        <v>2530</v>
      </c>
      <c r="B10" s="120" t="s">
        <v>281</v>
      </c>
      <c r="C10" s="184">
        <v>1034286</v>
      </c>
      <c r="D10" s="184">
        <v>502994</v>
      </c>
      <c r="E10" s="184">
        <v>598005</v>
      </c>
      <c r="F10" s="185">
        <v>0</v>
      </c>
      <c r="G10" s="184">
        <v>389977</v>
      </c>
      <c r="H10" s="187">
        <v>111672</v>
      </c>
      <c r="I10" s="188">
        <v>2788130</v>
      </c>
      <c r="J10" s="189">
        <v>18.858635158944697</v>
      </c>
      <c r="K10" s="187">
        <v>2551299</v>
      </c>
      <c r="L10" s="186">
        <v>1575595</v>
      </c>
      <c r="M10" s="186"/>
      <c r="N10" s="190">
        <v>0</v>
      </c>
      <c r="O10" s="188">
        <v>4126894</v>
      </c>
      <c r="P10" s="35">
        <v>30.258949575203513</v>
      </c>
      <c r="Q10" s="191">
        <v>6915024</v>
      </c>
    </row>
    <row r="11" spans="1:17" hidden="1" x14ac:dyDescent="0.4">
      <c r="A11" s="119">
        <v>2531</v>
      </c>
      <c r="B11" s="120" t="s">
        <v>282</v>
      </c>
      <c r="C11" s="184">
        <v>1269564</v>
      </c>
      <c r="D11" s="184">
        <v>626848</v>
      </c>
      <c r="E11" s="184">
        <v>561697</v>
      </c>
      <c r="F11" s="185">
        <v>0</v>
      </c>
      <c r="G11" s="184">
        <v>515974</v>
      </c>
      <c r="H11" s="187">
        <v>159744</v>
      </c>
      <c r="I11" s="188">
        <v>3350863</v>
      </c>
      <c r="J11" s="189">
        <v>20.183169364412706</v>
      </c>
      <c r="K11" s="187">
        <v>3492456</v>
      </c>
      <c r="L11" s="186">
        <v>1784301</v>
      </c>
      <c r="M11" s="186"/>
      <c r="N11" s="190">
        <v>0</v>
      </c>
      <c r="O11" s="188">
        <v>5276757</v>
      </c>
      <c r="P11" s="35">
        <v>27.862673477923106</v>
      </c>
      <c r="Q11" s="191">
        <v>8627620</v>
      </c>
    </row>
    <row r="12" spans="1:17" hidden="1" x14ac:dyDescent="0.4">
      <c r="A12" s="119">
        <v>2532</v>
      </c>
      <c r="B12" s="120" t="s">
        <v>283</v>
      </c>
      <c r="C12" s="184">
        <v>1698733</v>
      </c>
      <c r="D12" s="184">
        <v>875450</v>
      </c>
      <c r="E12" s="184">
        <v>599037</v>
      </c>
      <c r="F12" s="185">
        <v>0</v>
      </c>
      <c r="G12" s="184">
        <v>772933</v>
      </c>
      <c r="H12" s="187">
        <v>236182</v>
      </c>
      <c r="I12" s="188">
        <v>4474070</v>
      </c>
      <c r="J12" s="189">
        <v>33.519932029450324</v>
      </c>
      <c r="K12" s="187">
        <v>4767820</v>
      </c>
      <c r="L12" s="186">
        <v>2189391</v>
      </c>
      <c r="M12" s="186"/>
      <c r="N12" s="190">
        <v>0</v>
      </c>
      <c r="O12" s="188">
        <v>6957211</v>
      </c>
      <c r="P12" s="35">
        <v>31.846340470103133</v>
      </c>
      <c r="Q12" s="191">
        <v>11431281</v>
      </c>
    </row>
    <row r="13" spans="1:17" hidden="1" x14ac:dyDescent="0.4">
      <c r="A13" s="119">
        <v>2533</v>
      </c>
      <c r="B13" s="120" t="s">
        <v>284</v>
      </c>
      <c r="C13" s="184">
        <v>2537455</v>
      </c>
      <c r="D13" s="184">
        <v>1029779</v>
      </c>
      <c r="E13" s="184">
        <v>613555</v>
      </c>
      <c r="F13" s="185">
        <v>0</v>
      </c>
      <c r="G13" s="184">
        <v>961528</v>
      </c>
      <c r="H13" s="187">
        <v>362877</v>
      </c>
      <c r="I13" s="188">
        <v>5893538</v>
      </c>
      <c r="J13" s="189">
        <v>31.7265487576189</v>
      </c>
      <c r="K13" s="187">
        <v>6708524</v>
      </c>
      <c r="L13" s="186">
        <v>2710387</v>
      </c>
      <c r="M13" s="186"/>
      <c r="N13" s="190">
        <v>0</v>
      </c>
      <c r="O13" s="188">
        <v>9418911</v>
      </c>
      <c r="P13" s="35">
        <v>35.383431665361307</v>
      </c>
      <c r="Q13" s="191">
        <v>15312449</v>
      </c>
    </row>
    <row r="14" spans="1:17" hidden="1" x14ac:dyDescent="0.4">
      <c r="A14" s="119">
        <v>2534</v>
      </c>
      <c r="B14" s="120" t="s">
        <v>285</v>
      </c>
      <c r="C14" s="184">
        <v>3140.576</v>
      </c>
      <c r="D14" s="184">
        <v>1425.548</v>
      </c>
      <c r="E14" s="184">
        <v>828.10799999999995</v>
      </c>
      <c r="F14" s="184">
        <v>0</v>
      </c>
      <c r="G14" s="184">
        <v>1293.518</v>
      </c>
      <c r="H14" s="184">
        <v>573.92600000000004</v>
      </c>
      <c r="I14" s="188">
        <v>7814.1370000000006</v>
      </c>
      <c r="J14" s="189">
        <v>-99.867411782192619</v>
      </c>
      <c r="K14" s="187">
        <v>7565.6559999999999</v>
      </c>
      <c r="L14" s="187">
        <v>3244.3130000000001</v>
      </c>
      <c r="M14" s="187"/>
      <c r="N14" s="187">
        <v>0</v>
      </c>
      <c r="O14" s="188">
        <v>10809.969000000001</v>
      </c>
      <c r="P14" s="35">
        <v>-99.885231222590377</v>
      </c>
      <c r="Q14" s="191">
        <v>18624.106</v>
      </c>
    </row>
    <row r="15" spans="1:17" hidden="1" x14ac:dyDescent="0.4">
      <c r="A15" s="119">
        <v>2535</v>
      </c>
      <c r="B15" s="120" t="s">
        <v>286</v>
      </c>
      <c r="C15" s="184">
        <v>4235.4449999999997</v>
      </c>
      <c r="D15" s="184">
        <v>1793.559</v>
      </c>
      <c r="E15" s="184">
        <v>908.70699999999999</v>
      </c>
      <c r="F15" s="184">
        <v>0</v>
      </c>
      <c r="G15" s="184">
        <v>1582.9259999999999</v>
      </c>
      <c r="H15" s="184">
        <v>840.92499999999995</v>
      </c>
      <c r="I15" s="188">
        <v>9994.762999999999</v>
      </c>
      <c r="J15" s="189">
        <v>27.906165453715467</v>
      </c>
      <c r="K15" s="187">
        <v>8545.3029999999999</v>
      </c>
      <c r="L15" s="187">
        <v>3695.4450000000002</v>
      </c>
      <c r="M15" s="187"/>
      <c r="N15" s="187">
        <v>12.715999999999999</v>
      </c>
      <c r="O15" s="188">
        <v>12253.464</v>
      </c>
      <c r="P15" s="35">
        <v>13.353368543425043</v>
      </c>
      <c r="Q15" s="191">
        <v>22248.226999999999</v>
      </c>
    </row>
    <row r="16" spans="1:17" hidden="1" x14ac:dyDescent="0.4">
      <c r="A16" s="119">
        <v>2536</v>
      </c>
      <c r="B16" s="120" t="s">
        <v>287</v>
      </c>
      <c r="C16" s="184">
        <v>5812.1689999999999</v>
      </c>
      <c r="D16" s="184">
        <v>2202.797</v>
      </c>
      <c r="E16" s="184">
        <v>1081.5650000000001</v>
      </c>
      <c r="F16" s="184">
        <v>0</v>
      </c>
      <c r="G16" s="184">
        <v>2015.1310000000001</v>
      </c>
      <c r="H16" s="184">
        <v>1169.502</v>
      </c>
      <c r="I16" s="188">
        <v>13124.142</v>
      </c>
      <c r="J16" s="189">
        <v>31.310187145007852</v>
      </c>
      <c r="K16" s="187">
        <v>9450.7019999999993</v>
      </c>
      <c r="L16" s="187">
        <v>4307.8850000000002</v>
      </c>
      <c r="M16" s="187"/>
      <c r="N16" s="187">
        <v>0</v>
      </c>
      <c r="O16" s="188">
        <v>13758.587</v>
      </c>
      <c r="P16" s="35">
        <v>12.283244966484576</v>
      </c>
      <c r="Q16" s="191">
        <v>26882.728999999999</v>
      </c>
    </row>
    <row r="17" spans="1:17" hidden="1" x14ac:dyDescent="0.4">
      <c r="A17" s="119">
        <v>2537</v>
      </c>
      <c r="B17" s="120" t="s">
        <v>288</v>
      </c>
      <c r="C17" s="184">
        <v>6743.7579999999998</v>
      </c>
      <c r="D17" s="184">
        <v>2761.4609999999998</v>
      </c>
      <c r="E17" s="184">
        <v>1159.3579999999999</v>
      </c>
      <c r="F17" s="184">
        <v>0</v>
      </c>
      <c r="G17" s="184">
        <v>2413.7339999999999</v>
      </c>
      <c r="H17" s="184">
        <v>1633.6780000000001</v>
      </c>
      <c r="I17" s="188">
        <v>15786.046</v>
      </c>
      <c r="J17" s="189">
        <v>20.282499229282951</v>
      </c>
      <c r="K17" s="187">
        <v>11381.347</v>
      </c>
      <c r="L17" s="187">
        <v>4901.3980000000001</v>
      </c>
      <c r="M17" s="187"/>
      <c r="N17" s="187">
        <v>1.72</v>
      </c>
      <c r="O17" s="188">
        <v>16284.464999999998</v>
      </c>
      <c r="P17" s="35">
        <v>18.358556732606328</v>
      </c>
      <c r="Q17" s="191">
        <v>32070.510999999999</v>
      </c>
    </row>
    <row r="18" spans="1:17" hidden="1" x14ac:dyDescent="0.4">
      <c r="A18" s="119">
        <v>2538</v>
      </c>
      <c r="B18" s="120" t="s">
        <v>289</v>
      </c>
      <c r="C18" s="184">
        <v>7649.4250000000002</v>
      </c>
      <c r="D18" s="184">
        <v>3373.4180000000001</v>
      </c>
      <c r="E18" s="184">
        <v>1524.0360000000001</v>
      </c>
      <c r="F18" s="192">
        <v>0.42899999999999999</v>
      </c>
      <c r="G18" s="184">
        <v>2581.143</v>
      </c>
      <c r="H18" s="184">
        <v>2617.8310000000001</v>
      </c>
      <c r="I18" s="188">
        <v>19031.086000000003</v>
      </c>
      <c r="J18" s="189">
        <v>20.556382516559264</v>
      </c>
      <c r="K18" s="187">
        <v>13505.687</v>
      </c>
      <c r="L18" s="187">
        <v>5843.268</v>
      </c>
      <c r="M18" s="187">
        <v>0</v>
      </c>
      <c r="N18" s="187">
        <v>1.496</v>
      </c>
      <c r="O18" s="188">
        <v>19350.451000000001</v>
      </c>
      <c r="P18" s="35">
        <v>18.827674105351345</v>
      </c>
      <c r="Q18" s="191">
        <v>38381.537000000004</v>
      </c>
    </row>
    <row r="19" spans="1:17" hidden="1" x14ac:dyDescent="0.4">
      <c r="A19" s="119">
        <v>2539</v>
      </c>
      <c r="B19" s="120" t="s">
        <v>290</v>
      </c>
      <c r="C19" s="184">
        <v>8740.3970000000008</v>
      </c>
      <c r="D19" s="184">
        <v>4048.3719999999998</v>
      </c>
      <c r="E19" s="184">
        <v>1901.48</v>
      </c>
      <c r="F19" s="184">
        <v>0.66</v>
      </c>
      <c r="G19" s="184">
        <v>2993.165</v>
      </c>
      <c r="H19" s="184">
        <v>3867.54</v>
      </c>
      <c r="I19" s="188">
        <v>23338.351000000002</v>
      </c>
      <c r="J19" s="189">
        <v>22.632786168902808</v>
      </c>
      <c r="K19" s="187">
        <v>16167.466</v>
      </c>
      <c r="L19" s="187">
        <v>6855.68</v>
      </c>
      <c r="M19" s="187">
        <v>0</v>
      </c>
      <c r="N19" s="187">
        <v>2.0459999999999998</v>
      </c>
      <c r="O19" s="188">
        <v>23025.191999999999</v>
      </c>
      <c r="P19" s="35">
        <v>18.990466940537964</v>
      </c>
      <c r="Q19" s="191">
        <v>46363.543000000005</v>
      </c>
    </row>
    <row r="20" spans="1:17" hidden="1" x14ac:dyDescent="0.4">
      <c r="A20" s="119">
        <v>2540</v>
      </c>
      <c r="B20" s="120" t="s">
        <v>291</v>
      </c>
      <c r="C20" s="184">
        <v>9444.2990000000009</v>
      </c>
      <c r="D20" s="184">
        <v>4623.2139999999999</v>
      </c>
      <c r="E20" s="184">
        <v>3189.7730000000001</v>
      </c>
      <c r="F20" s="184">
        <v>0.86199999999999999</v>
      </c>
      <c r="G20" s="184">
        <v>3559.6280000000002</v>
      </c>
      <c r="H20" s="184">
        <v>4313.7120000000004</v>
      </c>
      <c r="I20" s="188">
        <v>27174.688000000002</v>
      </c>
      <c r="J20" s="189">
        <v>16.437909430704849</v>
      </c>
      <c r="K20" s="187">
        <v>13473.049000000001</v>
      </c>
      <c r="L20" s="187">
        <v>7879.1490000000003</v>
      </c>
      <c r="M20" s="187">
        <v>0</v>
      </c>
      <c r="N20" s="187">
        <v>52.57</v>
      </c>
      <c r="O20" s="188">
        <v>21404.768</v>
      </c>
      <c r="P20" s="35">
        <v>-7.0376134105635213</v>
      </c>
      <c r="Q20" s="191">
        <v>48579.456000000006</v>
      </c>
    </row>
    <row r="21" spans="1:17" hidden="1" x14ac:dyDescent="0.4">
      <c r="A21" s="119">
        <v>2541</v>
      </c>
      <c r="B21" s="120" t="s">
        <v>292</v>
      </c>
      <c r="C21" s="184">
        <v>10638.54</v>
      </c>
      <c r="D21" s="184">
        <v>4771.5619999999999</v>
      </c>
      <c r="E21" s="184">
        <v>5168.0249999999996</v>
      </c>
      <c r="F21" s="184">
        <v>1.1619999999999999</v>
      </c>
      <c r="G21" s="184">
        <v>3627.8870000000002</v>
      </c>
      <c r="H21" s="184">
        <v>4419.5259999999998</v>
      </c>
      <c r="I21" s="188">
        <v>30757.928</v>
      </c>
      <c r="J21" s="189">
        <v>13.185947157884563</v>
      </c>
      <c r="K21" s="187">
        <v>11000.757</v>
      </c>
      <c r="L21" s="187">
        <v>8273.1919999999991</v>
      </c>
      <c r="M21" s="187">
        <v>0</v>
      </c>
      <c r="N21" s="187">
        <v>14.914</v>
      </c>
      <c r="O21" s="188">
        <v>19288.863000000001</v>
      </c>
      <c r="P21" s="35">
        <v>-9.8852040816326472</v>
      </c>
      <c r="Q21" s="191">
        <v>50046.790999999997</v>
      </c>
    </row>
    <row r="22" spans="1:17" hidden="1" x14ac:dyDescent="0.4">
      <c r="A22" s="119">
        <v>2542</v>
      </c>
      <c r="B22" s="120" t="s">
        <v>293</v>
      </c>
      <c r="C22" s="184">
        <v>11107.436</v>
      </c>
      <c r="D22" s="184">
        <v>4661.857</v>
      </c>
      <c r="E22" s="184">
        <v>5175.8459999999995</v>
      </c>
      <c r="F22" s="184">
        <v>1.8140000000000001</v>
      </c>
      <c r="G22" s="184">
        <v>3787.8029999999999</v>
      </c>
      <c r="H22" s="184">
        <v>4173.9949999999999</v>
      </c>
      <c r="I22" s="188">
        <v>31083.140999999996</v>
      </c>
      <c r="J22" s="189">
        <v>1.0573306498408999</v>
      </c>
      <c r="K22" s="187">
        <v>13630.424000000001</v>
      </c>
      <c r="L22" s="187">
        <v>8255.92</v>
      </c>
      <c r="M22" s="187">
        <v>0</v>
      </c>
      <c r="N22" s="187">
        <v>2.5529999999999999</v>
      </c>
      <c r="O22" s="188">
        <v>21888.897000000001</v>
      </c>
      <c r="P22" s="35">
        <v>13.479457031759724</v>
      </c>
      <c r="Q22" s="191">
        <v>52972.038</v>
      </c>
    </row>
    <row r="23" spans="1:17" hidden="1" x14ac:dyDescent="0.4">
      <c r="A23" s="119">
        <v>2543</v>
      </c>
      <c r="B23" s="120" t="s">
        <v>294</v>
      </c>
      <c r="C23" s="184">
        <v>11600</v>
      </c>
      <c r="D23" s="184">
        <v>4724</v>
      </c>
      <c r="E23" s="184">
        <v>4052</v>
      </c>
      <c r="F23" s="184">
        <v>3</v>
      </c>
      <c r="G23" s="184">
        <v>4205</v>
      </c>
      <c r="H23" s="184">
        <v>4940</v>
      </c>
      <c r="I23" s="188">
        <v>31648</v>
      </c>
      <c r="J23" s="189">
        <v>1.8172519952214743</v>
      </c>
      <c r="K23" s="187">
        <v>18136</v>
      </c>
      <c r="L23" s="187">
        <v>9072</v>
      </c>
      <c r="M23" s="187">
        <v>0</v>
      </c>
      <c r="N23" s="187">
        <v>2</v>
      </c>
      <c r="O23" s="188">
        <v>27210</v>
      </c>
      <c r="P23" s="35">
        <v>24.309598606087821</v>
      </c>
      <c r="Q23" s="191">
        <v>58858</v>
      </c>
    </row>
    <row r="24" spans="1:17" hidden="1" x14ac:dyDescent="0.4">
      <c r="A24" s="119">
        <v>2544</v>
      </c>
      <c r="B24" s="120" t="s">
        <v>295</v>
      </c>
      <c r="C24" s="184">
        <v>12298.008893490001</v>
      </c>
      <c r="D24" s="184">
        <v>5260.1074777900021</v>
      </c>
      <c r="E24" s="184">
        <v>4688.1628118300005</v>
      </c>
      <c r="F24" s="184">
        <v>3.0150000000000001</v>
      </c>
      <c r="G24" s="184">
        <v>4682.768756559999</v>
      </c>
      <c r="H24" s="184">
        <v>5385.1144957200004</v>
      </c>
      <c r="I24" s="188">
        <v>34563.64980716</v>
      </c>
      <c r="J24" s="189">
        <v>9.2127458517441845</v>
      </c>
      <c r="K24" s="187">
        <v>21801.673136379999</v>
      </c>
      <c r="L24" s="187">
        <v>11624.636133200202</v>
      </c>
      <c r="M24" s="187">
        <v>0</v>
      </c>
      <c r="N24" s="187">
        <v>14.55609748</v>
      </c>
      <c r="O24" s="188">
        <v>33440.865367060207</v>
      </c>
      <c r="P24" s="35">
        <v>22.899174447115794</v>
      </c>
      <c r="Q24" s="191">
        <v>68004.5151742202</v>
      </c>
    </row>
    <row r="25" spans="1:17" hidden="1" x14ac:dyDescent="0.4">
      <c r="A25" s="119">
        <v>2546</v>
      </c>
      <c r="B25" s="120" t="s">
        <v>296</v>
      </c>
      <c r="C25" s="184">
        <v>14743.912688629998</v>
      </c>
      <c r="D25" s="184">
        <v>6140.6713344700011</v>
      </c>
      <c r="E25" s="184">
        <v>5647.5060049800004</v>
      </c>
      <c r="F25" s="184">
        <v>4.8849999999999998</v>
      </c>
      <c r="G25" s="184">
        <v>3708.1314250299997</v>
      </c>
      <c r="H25" s="184">
        <v>7110.6186775000006</v>
      </c>
      <c r="I25" s="188">
        <v>39771.031800489996</v>
      </c>
      <c r="J25" s="189">
        <v>15.066065136012535</v>
      </c>
      <c r="K25" s="187">
        <v>28541.695132879999</v>
      </c>
      <c r="L25" s="187">
        <v>13578.485787739999</v>
      </c>
      <c r="M25" s="187">
        <v>13578.485787739999</v>
      </c>
      <c r="N25" s="187">
        <v>13578.485787739999</v>
      </c>
      <c r="O25" s="188">
        <v>42152.975370659995</v>
      </c>
      <c r="P25" s="35">
        <v>26.052286350763389</v>
      </c>
      <c r="Q25" s="191">
        <v>81924.007171149991</v>
      </c>
    </row>
    <row r="26" spans="1:17" hidden="1" x14ac:dyDescent="0.4">
      <c r="A26" s="119">
        <v>2547</v>
      </c>
      <c r="B26" s="120" t="s">
        <v>297</v>
      </c>
      <c r="C26" s="184">
        <v>21734.982596799997</v>
      </c>
      <c r="D26" s="184">
        <v>6622.0482748300001</v>
      </c>
      <c r="E26" s="184">
        <v>6954.7341915499974</v>
      </c>
      <c r="F26" s="184">
        <v>6.5039999999999996</v>
      </c>
      <c r="G26" s="184">
        <v>3450.4215493200004</v>
      </c>
      <c r="H26" s="184">
        <v>3536.3641771400003</v>
      </c>
      <c r="I26" s="193">
        <v>49131.607631950006</v>
      </c>
      <c r="J26" s="189">
        <v>23.536165414105962</v>
      </c>
      <c r="K26" s="187">
        <v>28618.26254675</v>
      </c>
      <c r="L26" s="187">
        <v>2062.96611768</v>
      </c>
      <c r="M26" s="187">
        <v>12552.985402670001</v>
      </c>
      <c r="N26" s="187">
        <v>34.496035309999996</v>
      </c>
      <c r="O26" s="193">
        <v>43268.710102410005</v>
      </c>
      <c r="P26" s="35">
        <v>2.6468706465892837</v>
      </c>
      <c r="Q26" s="191">
        <v>92400.317734360011</v>
      </c>
    </row>
    <row r="27" spans="1:17" hidden="1" x14ac:dyDescent="0.4">
      <c r="A27" s="119">
        <v>2548</v>
      </c>
      <c r="B27" s="120" t="s">
        <v>298</v>
      </c>
      <c r="C27" s="194">
        <v>25208.168135460004</v>
      </c>
      <c r="D27" s="194">
        <v>7141.8973807799985</v>
      </c>
      <c r="E27" s="194">
        <v>8951.7645240799993</v>
      </c>
      <c r="F27" s="194">
        <v>8.5440000000000005</v>
      </c>
      <c r="G27" s="194">
        <v>3556.0637114900001</v>
      </c>
      <c r="H27" s="194">
        <v>4157.9478117100007</v>
      </c>
      <c r="I27" s="193">
        <v>56998.936289730009</v>
      </c>
      <c r="J27" s="189">
        <v>16.012764566376461</v>
      </c>
      <c r="K27" s="187">
        <v>27992.849032350001</v>
      </c>
      <c r="L27" s="195">
        <v>2766.4230177100003</v>
      </c>
      <c r="M27" s="195">
        <v>13089.625084450001</v>
      </c>
      <c r="N27" s="195">
        <v>47.318261789999994</v>
      </c>
      <c r="O27" s="193">
        <v>43896.215396300002</v>
      </c>
      <c r="P27" s="35">
        <v>1.4502519081451564</v>
      </c>
      <c r="Q27" s="191">
        <v>100895.15168603</v>
      </c>
    </row>
    <row r="28" spans="1:17" hidden="1" x14ac:dyDescent="0.4">
      <c r="A28" s="119">
        <v>2549</v>
      </c>
      <c r="B28" s="120" t="s">
        <v>299</v>
      </c>
      <c r="C28" s="194">
        <v>31096.762927159998</v>
      </c>
      <c r="D28" s="194">
        <v>7906.6107726000018</v>
      </c>
      <c r="E28" s="194">
        <v>14267.918392629999</v>
      </c>
      <c r="F28" s="194">
        <v>10.2265</v>
      </c>
      <c r="G28" s="194">
        <v>3768.3382678100002</v>
      </c>
      <c r="H28" s="194">
        <v>4989.932885577</v>
      </c>
      <c r="I28" s="193">
        <v>71144.911963863982</v>
      </c>
      <c r="J28" s="189">
        <v>24.817964325209303</v>
      </c>
      <c r="K28" s="187">
        <v>29077.239981450002</v>
      </c>
      <c r="L28" s="195">
        <v>3024.9194842799993</v>
      </c>
      <c r="M28" s="195">
        <v>14945.380332823072</v>
      </c>
      <c r="N28" s="195">
        <v>47.753001860000005</v>
      </c>
      <c r="O28" s="193">
        <v>47095.292800413074</v>
      </c>
      <c r="P28" s="35">
        <v>7.2878205449637035</v>
      </c>
      <c r="Q28" s="191">
        <v>118240.20476427706</v>
      </c>
    </row>
    <row r="29" spans="1:17" hidden="1" x14ac:dyDescent="0.4">
      <c r="A29" s="119">
        <v>2550</v>
      </c>
      <c r="B29" s="120" t="s">
        <v>300</v>
      </c>
      <c r="C29" s="194">
        <v>29939.56702459</v>
      </c>
      <c r="D29" s="194">
        <v>8620.8241501499997</v>
      </c>
      <c r="E29" s="194">
        <v>16940.911084400006</v>
      </c>
      <c r="F29" s="194">
        <v>79.410458210000002</v>
      </c>
      <c r="G29" s="194">
        <v>3134.2064026999997</v>
      </c>
      <c r="H29" s="194">
        <v>5533.6143162499984</v>
      </c>
      <c r="I29" s="193">
        <v>74344.479056830009</v>
      </c>
      <c r="J29" s="189">
        <v>4.4972535697157863</v>
      </c>
      <c r="K29" s="187">
        <v>35578.804041789997</v>
      </c>
      <c r="L29" s="195">
        <v>3917.7103383454009</v>
      </c>
      <c r="M29" s="195">
        <v>17343.386719239752</v>
      </c>
      <c r="N29" s="195">
        <v>61.721846960000001</v>
      </c>
      <c r="O29" s="193">
        <v>56901.622946335148</v>
      </c>
      <c r="P29" s="35">
        <v>20.822314848918538</v>
      </c>
      <c r="Q29" s="191">
        <v>131246.10200316517</v>
      </c>
    </row>
    <row r="30" spans="1:17" hidden="1" x14ac:dyDescent="0.4">
      <c r="A30" s="119">
        <v>2551</v>
      </c>
      <c r="B30" s="120" t="s">
        <v>301</v>
      </c>
      <c r="C30" s="194">
        <v>32951.404080549997</v>
      </c>
      <c r="D30" s="194">
        <v>9470.5111843899995</v>
      </c>
      <c r="E30" s="194">
        <v>24958.428202340001</v>
      </c>
      <c r="F30" s="194">
        <v>89.292699939999991</v>
      </c>
      <c r="G30" s="194">
        <v>2903.3099713600004</v>
      </c>
      <c r="H30" s="194">
        <v>6228.461249269998</v>
      </c>
      <c r="I30" s="193">
        <v>89283.614258159985</v>
      </c>
      <c r="J30" s="189">
        <v>20.094478286558822</v>
      </c>
      <c r="K30" s="187">
        <v>38320.639836960014</v>
      </c>
      <c r="L30" s="195">
        <v>5046.042657250001</v>
      </c>
      <c r="M30" s="195">
        <v>19622.102467609999</v>
      </c>
      <c r="N30" s="195">
        <v>93.239963430000003</v>
      </c>
      <c r="O30" s="193">
        <v>63082.024925250014</v>
      </c>
      <c r="P30" s="35">
        <v>10.861556593462552</v>
      </c>
      <c r="Q30" s="191">
        <v>152365.63918341001</v>
      </c>
    </row>
    <row r="31" spans="1:17" ht="45.75" hidden="1" customHeight="1" x14ac:dyDescent="0.4">
      <c r="A31" s="145">
        <v>2552</v>
      </c>
      <c r="B31" s="206" t="s">
        <v>302</v>
      </c>
      <c r="C31" s="196">
        <v>38079.236346070007</v>
      </c>
      <c r="D31" s="197">
        <v>10955.338089929999</v>
      </c>
      <c r="E31" s="197">
        <v>21229.444689849999</v>
      </c>
      <c r="F31" s="197">
        <v>18.48</v>
      </c>
      <c r="G31" s="197">
        <v>3636.3394536199994</v>
      </c>
      <c r="H31" s="197">
        <v>7268.7783523000007</v>
      </c>
      <c r="I31" s="198">
        <v>95321.697271780024</v>
      </c>
      <c r="J31" s="199">
        <v>28.216242121912945</v>
      </c>
      <c r="K31" s="200">
        <v>42154.763125940015</v>
      </c>
      <c r="L31" s="201">
        <v>5774.9192271399997</v>
      </c>
      <c r="M31" s="201">
        <v>20993.991783540005</v>
      </c>
      <c r="N31" s="201">
        <v>129.63339554000001</v>
      </c>
      <c r="O31" s="198">
        <v>69053.307532160019</v>
      </c>
      <c r="P31" s="199">
        <v>21.35560280466046</v>
      </c>
      <c r="Q31" s="202">
        <v>164375.00480394004</v>
      </c>
    </row>
    <row r="32" spans="1:17" ht="45.75" hidden="1" customHeight="1" x14ac:dyDescent="0.4">
      <c r="A32" s="145">
        <v>2553</v>
      </c>
      <c r="B32" s="206" t="s">
        <v>303</v>
      </c>
      <c r="C32" s="196">
        <v>47099.728333319996</v>
      </c>
      <c r="D32" s="197">
        <v>12619.811512329999</v>
      </c>
      <c r="E32" s="197">
        <v>21070.852652979996</v>
      </c>
      <c r="F32" s="197">
        <v>33.833261999999998</v>
      </c>
      <c r="G32" s="197">
        <v>4111.7761099400013</v>
      </c>
      <c r="H32" s="197">
        <v>8387.6508546699988</v>
      </c>
      <c r="I32" s="198">
        <v>109317.22685738001</v>
      </c>
      <c r="J32" s="199">
        <v>47.041486125440898</v>
      </c>
      <c r="K32" s="200">
        <v>38843.873369729998</v>
      </c>
      <c r="L32" s="201">
        <v>15411.821548269996</v>
      </c>
      <c r="M32" s="201">
        <v>22074.272355360004</v>
      </c>
      <c r="N32" s="201">
        <v>191.28323507000002</v>
      </c>
      <c r="O32" s="198">
        <v>76521.250508430006</v>
      </c>
      <c r="P32" s="199">
        <v>34.479908561832147</v>
      </c>
      <c r="Q32" s="202">
        <v>185838.47736581002</v>
      </c>
    </row>
    <row r="33" spans="1:17" ht="45.75" hidden="1" customHeight="1" x14ac:dyDescent="0.4">
      <c r="A33" s="145">
        <v>2554</v>
      </c>
      <c r="B33" s="207" t="s">
        <v>304</v>
      </c>
      <c r="C33" s="196">
        <v>57799</v>
      </c>
      <c r="D33" s="197">
        <v>14780</v>
      </c>
      <c r="E33" s="197">
        <v>23181</v>
      </c>
      <c r="F33" s="197">
        <v>49</v>
      </c>
      <c r="G33" s="197">
        <v>4787</v>
      </c>
      <c r="H33" s="197">
        <v>8691</v>
      </c>
      <c r="I33" s="198">
        <v>125973</v>
      </c>
      <c r="J33" s="199">
        <v>15.24</v>
      </c>
      <c r="K33" s="200">
        <v>51688</v>
      </c>
      <c r="L33" s="201">
        <v>8189</v>
      </c>
      <c r="M33" s="201">
        <v>23932</v>
      </c>
      <c r="N33" s="201">
        <v>222</v>
      </c>
      <c r="O33" s="198">
        <v>84031</v>
      </c>
      <c r="P33" s="199">
        <v>9.8139398424267483</v>
      </c>
      <c r="Q33" s="202">
        <v>210005</v>
      </c>
    </row>
    <row r="34" spans="1:17" ht="45.75" hidden="1" customHeight="1" x14ac:dyDescent="0.4">
      <c r="A34" s="145">
        <v>2555</v>
      </c>
      <c r="B34" s="207" t="s">
        <v>305</v>
      </c>
      <c r="C34" s="196">
        <v>73207</v>
      </c>
      <c r="D34" s="197">
        <v>16357</v>
      </c>
      <c r="E34" s="197">
        <v>26665</v>
      </c>
      <c r="F34" s="197">
        <v>68</v>
      </c>
      <c r="G34" s="197">
        <v>5375</v>
      </c>
      <c r="H34" s="197">
        <v>9736</v>
      </c>
      <c r="I34" s="198">
        <v>131408</v>
      </c>
      <c r="J34" s="199">
        <v>4.3144165813309199</v>
      </c>
      <c r="K34" s="200">
        <v>63440</v>
      </c>
      <c r="L34" s="201">
        <v>9958</v>
      </c>
      <c r="M34" s="201">
        <v>27148</v>
      </c>
      <c r="N34" s="201">
        <v>219</v>
      </c>
      <c r="O34" s="198">
        <v>100765</v>
      </c>
      <c r="P34" s="199">
        <v>19.914079327867096</v>
      </c>
      <c r="Q34" s="202">
        <v>232173</v>
      </c>
    </row>
    <row r="35" spans="1:17" ht="45.75" hidden="1" customHeight="1" x14ac:dyDescent="0.4">
      <c r="A35" s="145">
        <v>2556</v>
      </c>
      <c r="B35" s="207" t="s">
        <v>306</v>
      </c>
      <c r="C35" s="203">
        <v>92226.041303999984</v>
      </c>
      <c r="D35" s="197">
        <v>17644.93427922</v>
      </c>
      <c r="E35" s="197">
        <v>28714.781672419998</v>
      </c>
      <c r="F35" s="197">
        <v>89.690801590000007</v>
      </c>
      <c r="G35" s="197">
        <v>5959.5131983199999</v>
      </c>
      <c r="H35" s="197">
        <v>11152.853887730002</v>
      </c>
      <c r="I35" s="198">
        <v>155787.81514328002</v>
      </c>
      <c r="J35" s="199">
        <v>18.552763258918802</v>
      </c>
      <c r="K35" s="200">
        <v>71293.91214719</v>
      </c>
      <c r="L35" s="201">
        <v>12327.85398231</v>
      </c>
      <c r="M35" s="201">
        <v>31045.686965910641</v>
      </c>
      <c r="N35" s="201">
        <v>223.89156186</v>
      </c>
      <c r="O35" s="198">
        <v>114891.34465727065</v>
      </c>
      <c r="P35" s="199">
        <v>14.019098553337614</v>
      </c>
      <c r="Q35" s="202">
        <v>270679.15980055067</v>
      </c>
    </row>
    <row r="36" spans="1:17" ht="45.75" hidden="1" customHeight="1" x14ac:dyDescent="0.4">
      <c r="A36" s="145">
        <v>2557</v>
      </c>
      <c r="B36" s="207" t="s">
        <v>307</v>
      </c>
      <c r="C36" s="203">
        <v>76219.988082319993</v>
      </c>
      <c r="D36" s="197">
        <v>19517.318513904753</v>
      </c>
      <c r="E36" s="197">
        <v>36048.922460909998</v>
      </c>
      <c r="F36" s="197">
        <v>112.33818074999999</v>
      </c>
      <c r="G36" s="197">
        <v>6378.7341802499996</v>
      </c>
      <c r="H36" s="197">
        <v>11869.439185730002</v>
      </c>
      <c r="I36" s="198">
        <v>150146.74060386475</v>
      </c>
      <c r="J36" s="199">
        <v>-3.6209985577030581</v>
      </c>
      <c r="K36" s="200">
        <v>76330.384027439999</v>
      </c>
      <c r="L36" s="201">
        <v>11896.623031809999</v>
      </c>
      <c r="M36" s="201">
        <v>33464.804839849996</v>
      </c>
      <c r="N36" s="201">
        <v>653.81380591999994</v>
      </c>
      <c r="O36" s="198">
        <v>122345.62570501999</v>
      </c>
      <c r="P36" s="199">
        <v>6.4881136781765578</v>
      </c>
      <c r="Q36" s="202">
        <v>272492.36630888475</v>
      </c>
    </row>
    <row r="37" spans="1:17" ht="45.75" hidden="1" customHeight="1" x14ac:dyDescent="0.4">
      <c r="A37" s="145">
        <v>2558</v>
      </c>
      <c r="B37" s="207" t="s">
        <v>310</v>
      </c>
      <c r="C37" s="509">
        <v>77168.034045799999</v>
      </c>
      <c r="D37" s="151">
        <v>20544.601667837818</v>
      </c>
      <c r="E37" s="151">
        <v>47901.974006720004</v>
      </c>
      <c r="F37" s="151">
        <v>1345.44878066</v>
      </c>
      <c r="G37" s="151">
        <v>6350.920409233001</v>
      </c>
      <c r="H37" s="151">
        <v>13666.605467789997</v>
      </c>
      <c r="I37" s="198">
        <v>166977.5843780408</v>
      </c>
      <c r="J37" s="199">
        <v>11.209596496390969</v>
      </c>
      <c r="K37" s="168">
        <v>81837.95997846</v>
      </c>
      <c r="L37" s="151">
        <v>10562.666820069964</v>
      </c>
      <c r="M37" s="151">
        <v>35687.058963929871</v>
      </c>
      <c r="N37" s="530">
        <v>0</v>
      </c>
      <c r="O37" s="198">
        <v>128087.68576245983</v>
      </c>
      <c r="P37" s="199">
        <v>4.6933104672529682</v>
      </c>
      <c r="Q37" s="202">
        <v>295065.27014050062</v>
      </c>
    </row>
    <row r="38" spans="1:17" ht="45.75" hidden="1" customHeight="1" x14ac:dyDescent="0.4">
      <c r="A38" s="145">
        <v>2559</v>
      </c>
      <c r="B38" s="207" t="s">
        <v>634</v>
      </c>
      <c r="C38" s="785">
        <v>82385.388712304906</v>
      </c>
      <c r="D38" s="786">
        <v>24107.464559627668</v>
      </c>
      <c r="E38" s="786">
        <v>56852.145261913683</v>
      </c>
      <c r="F38" s="786">
        <v>1659.5278343399998</v>
      </c>
      <c r="G38" s="786">
        <v>6674.813304837</v>
      </c>
      <c r="H38" s="786">
        <v>22064.132645318539</v>
      </c>
      <c r="I38" s="787">
        <v>193743.47231834181</v>
      </c>
      <c r="J38" s="788">
        <v>16.029629390075776</v>
      </c>
      <c r="K38" s="789">
        <v>70405.885076855004</v>
      </c>
      <c r="L38" s="786">
        <v>21656.874844888534</v>
      </c>
      <c r="M38" s="786">
        <v>38130.916234453623</v>
      </c>
      <c r="N38" s="786">
        <v>0</v>
      </c>
      <c r="O38" s="787">
        <v>130193.67615619715</v>
      </c>
      <c r="P38" s="788">
        <v>1.644178658706428</v>
      </c>
      <c r="Q38" s="790">
        <v>323937.14847453893</v>
      </c>
    </row>
    <row r="39" spans="1:17" ht="45.75" hidden="1" customHeight="1" x14ac:dyDescent="0.4">
      <c r="A39" s="145">
        <v>2560</v>
      </c>
      <c r="B39" s="207" t="s">
        <v>637</v>
      </c>
      <c r="C39" s="785">
        <v>90426.043584229992</v>
      </c>
      <c r="D39" s="786">
        <v>25571.047405475812</v>
      </c>
      <c r="E39" s="786">
        <v>63772.917609388001</v>
      </c>
      <c r="F39" s="786">
        <v>2281.5738560699997</v>
      </c>
      <c r="G39" s="786">
        <v>6754.8732268130007</v>
      </c>
      <c r="H39" s="786">
        <v>20913.585611772349</v>
      </c>
      <c r="I39" s="787">
        <v>209720.04129374915</v>
      </c>
      <c r="J39" s="788">
        <v>8.2462489105986911</v>
      </c>
      <c r="K39" s="789">
        <v>70004.744571535994</v>
      </c>
      <c r="L39" s="786">
        <v>23034.661980008819</v>
      </c>
      <c r="M39" s="786">
        <v>40349.155430770719</v>
      </c>
      <c r="N39" s="786">
        <v>0</v>
      </c>
      <c r="O39" s="787">
        <v>133388.56198231553</v>
      </c>
      <c r="P39" s="788">
        <v>2.4539485483806294</v>
      </c>
      <c r="Q39" s="790">
        <v>343108.60327606468</v>
      </c>
    </row>
    <row r="40" spans="1:17" ht="45.75" customHeight="1" x14ac:dyDescent="0.4">
      <c r="A40" s="150">
        <v>2561</v>
      </c>
      <c r="B40" s="207" t="s">
        <v>651</v>
      </c>
      <c r="C40" s="791">
        <v>100982.76903837</v>
      </c>
      <c r="D40" s="786">
        <v>25846.053256983236</v>
      </c>
      <c r="E40" s="786">
        <v>75578.157020025988</v>
      </c>
      <c r="F40" s="786">
        <v>2822.9879786000001</v>
      </c>
      <c r="G40" s="786">
        <v>7314.3855478260002</v>
      </c>
      <c r="H40" s="786">
        <v>22248.709153095744</v>
      </c>
      <c r="I40" s="787">
        <v>234793.06199490099</v>
      </c>
      <c r="J40" s="788">
        <v>11.955471945588995</v>
      </c>
      <c r="K40" s="789">
        <v>70522.372231914007</v>
      </c>
      <c r="L40" s="786">
        <v>25056.433570775142</v>
      </c>
      <c r="M40" s="786">
        <v>39850.566018542078</v>
      </c>
      <c r="N40" s="786">
        <v>0</v>
      </c>
      <c r="O40" s="787">
        <v>135429.37182123124</v>
      </c>
      <c r="P40" s="788">
        <v>1.5299736413578529</v>
      </c>
      <c r="Q40" s="790">
        <v>370222.43381613225</v>
      </c>
    </row>
    <row r="41" spans="1:17" ht="45.75" customHeight="1" x14ac:dyDescent="0.4">
      <c r="A41" s="150">
        <v>2562</v>
      </c>
      <c r="B41" s="207" t="s">
        <v>661</v>
      </c>
      <c r="C41" s="791">
        <v>166467.81267147002</v>
      </c>
      <c r="D41" s="786">
        <v>27344.37521032587</v>
      </c>
      <c r="E41" s="786">
        <v>82421.867339899996</v>
      </c>
      <c r="F41" s="786">
        <v>3234.88175159</v>
      </c>
      <c r="G41" s="786">
        <v>8275.003897239998</v>
      </c>
      <c r="H41" s="786">
        <v>23589.992767370873</v>
      </c>
      <c r="I41" s="787">
        <v>311333.93363789679</v>
      </c>
      <c r="J41" s="788">
        <v>48.452161136960591</v>
      </c>
      <c r="K41" s="789">
        <v>74363.901154343563</v>
      </c>
      <c r="L41" s="786">
        <v>26677.649387790349</v>
      </c>
      <c r="M41" s="786">
        <v>44643.848402499651</v>
      </c>
      <c r="N41" s="786">
        <v>0</v>
      </c>
      <c r="O41" s="787">
        <v>145685.39894463358</v>
      </c>
      <c r="P41" s="788">
        <v>9.2188091539275661</v>
      </c>
      <c r="Q41" s="790">
        <v>457019.33258253033</v>
      </c>
    </row>
    <row r="42" spans="1:17" ht="45.75" customHeight="1" x14ac:dyDescent="0.4">
      <c r="A42" s="150">
        <v>2563</v>
      </c>
      <c r="B42" s="207" t="s">
        <v>663</v>
      </c>
      <c r="C42" s="791">
        <v>174763.66999490937</v>
      </c>
      <c r="D42" s="786">
        <v>26378.888369666518</v>
      </c>
      <c r="E42" s="786">
        <v>81832.90871581003</v>
      </c>
      <c r="F42" s="786">
        <v>3643.4326155399995</v>
      </c>
      <c r="G42" s="786">
        <v>7812.8482358199999</v>
      </c>
      <c r="H42" s="786">
        <v>24450.471051820252</v>
      </c>
      <c r="I42" s="787">
        <v>318882.21898356621</v>
      </c>
      <c r="J42" s="788">
        <v>52.051380982190722</v>
      </c>
      <c r="K42" s="789">
        <v>68944.583606725995</v>
      </c>
      <c r="L42" s="786">
        <v>25048.940259793497</v>
      </c>
      <c r="M42" s="786">
        <v>44484.383365152593</v>
      </c>
      <c r="N42" s="786">
        <v>0</v>
      </c>
      <c r="O42" s="787">
        <v>138477.90723167208</v>
      </c>
      <c r="P42" s="788">
        <v>3.8154285297950024</v>
      </c>
      <c r="Q42" s="790">
        <v>457360.1262152383</v>
      </c>
    </row>
    <row r="43" spans="1:17" ht="45.75" customHeight="1" x14ac:dyDescent="0.4">
      <c r="A43" s="150">
        <v>2564</v>
      </c>
      <c r="B43" s="207" t="s">
        <v>689</v>
      </c>
      <c r="C43" s="791">
        <v>191808.86567465006</v>
      </c>
      <c r="D43" s="786">
        <v>32834.958009429174</v>
      </c>
      <c r="E43" s="786">
        <v>84171.079862269995</v>
      </c>
      <c r="F43" s="786">
        <v>8185.7368316900001</v>
      </c>
      <c r="G43" s="786">
        <v>7729.2246790700019</v>
      </c>
      <c r="H43" s="786">
        <v>26515.007308952197</v>
      </c>
      <c r="I43" s="787">
        <v>351244.87236606143</v>
      </c>
      <c r="J43" s="788">
        <v>67.482740418729136</v>
      </c>
      <c r="K43" s="789">
        <v>66834.610181442942</v>
      </c>
      <c r="L43" s="786">
        <v>24440.026803700992</v>
      </c>
      <c r="M43" s="786">
        <v>45588.393319235154</v>
      </c>
      <c r="N43" s="786">
        <v>0</v>
      </c>
      <c r="O43" s="787">
        <v>136863.03030437909</v>
      </c>
      <c r="P43" s="788">
        <v>2.604772306132368</v>
      </c>
      <c r="Q43" s="790">
        <v>488107.9026704405</v>
      </c>
    </row>
    <row r="44" spans="1:17" ht="45.75" customHeight="1" x14ac:dyDescent="0.4">
      <c r="A44" s="145">
        <v>2565</v>
      </c>
      <c r="B44" s="207" t="s">
        <v>702</v>
      </c>
      <c r="C44" s="791">
        <v>209556.14997219996</v>
      </c>
      <c r="D44" s="786">
        <v>34965.108477894923</v>
      </c>
      <c r="E44" s="786">
        <v>86714.03941456</v>
      </c>
      <c r="F44" s="786">
        <v>8591.1248481600014</v>
      </c>
      <c r="G44" s="786">
        <v>8414.2010691599953</v>
      </c>
      <c r="H44" s="786">
        <v>26571.133902980997</v>
      </c>
      <c r="I44" s="787">
        <v>374811.7576849559</v>
      </c>
      <c r="J44" s="788">
        <v>6.7095314901375849</v>
      </c>
      <c r="K44" s="789">
        <v>65800.56242707833</v>
      </c>
      <c r="L44" s="786">
        <v>27438.3794981268</v>
      </c>
      <c r="M44" s="786">
        <v>47359.270401232388</v>
      </c>
      <c r="N44" s="786">
        <v>0</v>
      </c>
      <c r="O44" s="787">
        <v>140598.21232643753</v>
      </c>
      <c r="P44" s="788">
        <v>2.729138770164234</v>
      </c>
      <c r="Q44" s="790">
        <v>515409.97001139342</v>
      </c>
    </row>
    <row r="45" spans="1:17" ht="45.75" customHeight="1" x14ac:dyDescent="0.4">
      <c r="A45" s="154">
        <v>2566</v>
      </c>
      <c r="B45" s="208" t="s">
        <v>955</v>
      </c>
      <c r="C45" s="792">
        <v>217389.70627529008</v>
      </c>
      <c r="D45" s="792">
        <v>34918.209622065013</v>
      </c>
      <c r="E45" s="792">
        <v>93582.373895249984</v>
      </c>
      <c r="F45" s="792">
        <v>8533.8574382599982</v>
      </c>
      <c r="G45" s="792">
        <v>7888.4557453200323</v>
      </c>
      <c r="H45" s="792">
        <v>23888.23441936</v>
      </c>
      <c r="I45" s="793">
        <v>386200.8373955451</v>
      </c>
      <c r="J45" s="794">
        <v>9.9520214470357171</v>
      </c>
      <c r="K45" s="795">
        <v>68240.715831575988</v>
      </c>
      <c r="L45" s="792">
        <v>30298.027499487602</v>
      </c>
      <c r="M45" s="792">
        <v>49766.91961990211</v>
      </c>
      <c r="N45" s="792">
        <v>0</v>
      </c>
      <c r="O45" s="793">
        <v>148305.66295096569</v>
      </c>
      <c r="P45" s="796">
        <v>8.3606453993737713</v>
      </c>
      <c r="Q45" s="797">
        <v>534506.50034651079</v>
      </c>
    </row>
    <row r="46" spans="1:17" ht="12.75" customHeight="1" x14ac:dyDescent="0.4">
      <c r="A46" s="115"/>
    </row>
    <row r="47" spans="1:17" x14ac:dyDescent="0.4">
      <c r="A47" s="115" t="s">
        <v>247</v>
      </c>
      <c r="L47" s="132"/>
      <c r="M47" s="205"/>
    </row>
    <row r="48" spans="1:17" x14ac:dyDescent="0.4">
      <c r="A48" s="115" t="s">
        <v>607</v>
      </c>
      <c r="L48" s="132"/>
      <c r="M48" s="205"/>
    </row>
    <row r="49" spans="1:17" x14ac:dyDescent="0.4">
      <c r="A49" s="115" t="s">
        <v>608</v>
      </c>
      <c r="L49" s="132"/>
      <c r="M49" s="205"/>
    </row>
    <row r="50" spans="1:17" x14ac:dyDescent="0.4">
      <c r="A50" s="116" t="s">
        <v>248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139"/>
      <c r="M50" s="68"/>
      <c r="N50" s="68"/>
      <c r="O50" s="68"/>
      <c r="P50" s="68"/>
      <c r="Q50" s="68"/>
    </row>
    <row r="51" spans="1:17" x14ac:dyDescent="0.4">
      <c r="A51" s="115"/>
    </row>
    <row r="52" spans="1:17" x14ac:dyDescent="0.4">
      <c r="A52" s="115"/>
    </row>
  </sheetData>
  <mergeCells count="7">
    <mergeCell ref="O3:Q3"/>
    <mergeCell ref="A4:B6"/>
    <mergeCell ref="C4:J4"/>
    <mergeCell ref="K4:P4"/>
    <mergeCell ref="Q4:Q6"/>
    <mergeCell ref="J5:J6"/>
    <mergeCell ref="P5:P6"/>
  </mergeCells>
  <phoneticPr fontId="88" type="noConversion"/>
  <printOptions horizontalCentered="1"/>
  <pageMargins left="0" right="0" top="0.78740157480314998" bottom="0" header="0.511811023622047" footer="0.511811023622047"/>
  <pageSetup paperSize="9" scale="65" orientation="landscape" horizontalDpi="200" verticalDpi="200" r:id="rId1"/>
  <headerFooter alignWithMargins="0">
    <oddFooter>&amp;C&amp;16 42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 tint="0.79998168889431442"/>
  </sheetPr>
  <dimension ref="A1:Z50"/>
  <sheetViews>
    <sheetView view="pageBreakPreview" zoomScale="55" zoomScaleNormal="115" zoomScaleSheetLayoutView="55" workbookViewId="0">
      <selection activeCell="C64" sqref="C64"/>
    </sheetView>
  </sheetViews>
  <sheetFormatPr defaultColWidth="9" defaultRowHeight="15.6" x14ac:dyDescent="0.3"/>
  <cols>
    <col min="1" max="1" width="39.59765625" style="1218" customWidth="1"/>
    <col min="2" max="2" width="10.3984375" style="1218" customWidth="1"/>
    <col min="3" max="17" width="10.3984375" style="65" customWidth="1"/>
    <col min="18" max="18" width="10.3984375" style="65" hidden="1" customWidth="1"/>
    <col min="19" max="23" width="10.3984375" style="65" customWidth="1"/>
    <col min="24" max="24" width="9.3984375" style="65" bestFit="1" customWidth="1"/>
    <col min="25" max="25" width="9.19921875" style="65" customWidth="1"/>
    <col min="26" max="26" width="9.59765625" style="65" customWidth="1"/>
    <col min="27" max="16384" width="9" style="65"/>
  </cols>
  <sheetData>
    <row r="1" spans="1:26" ht="28.8" x14ac:dyDescent="0.55000000000000004">
      <c r="A1" s="1710" t="s">
        <v>932</v>
      </c>
      <c r="B1" s="1710"/>
      <c r="C1" s="1710"/>
      <c r="D1" s="1710"/>
      <c r="E1" s="1710"/>
    </row>
    <row r="2" spans="1:26" ht="28.8" x14ac:dyDescent="0.55000000000000004">
      <c r="A2" s="1710" t="s">
        <v>965</v>
      </c>
      <c r="B2" s="1710"/>
      <c r="C2" s="1710"/>
      <c r="D2" s="1710"/>
      <c r="E2" s="1710"/>
    </row>
    <row r="3" spans="1:26" ht="21" x14ac:dyDescent="0.4">
      <c r="A3" s="1754"/>
      <c r="B3" s="1754"/>
      <c r="C3" s="1191">
        <v>1000000</v>
      </c>
      <c r="V3" s="1755" t="s">
        <v>249</v>
      </c>
      <c r="W3" s="1755"/>
      <c r="X3" s="1755"/>
      <c r="Y3" s="1755"/>
      <c r="Z3" s="1755"/>
    </row>
    <row r="4" spans="1:26" s="1193" customFormat="1" x14ac:dyDescent="0.3">
      <c r="A4" s="1756" t="s">
        <v>0</v>
      </c>
      <c r="B4" s="1758" t="s">
        <v>351</v>
      </c>
      <c r="C4" s="1758"/>
      <c r="D4" s="1758"/>
      <c r="E4" s="1758"/>
      <c r="F4" s="1758"/>
      <c r="G4" s="1758"/>
      <c r="H4" s="1758"/>
      <c r="I4" s="1758"/>
      <c r="J4" s="1758"/>
      <c r="K4" s="1758"/>
      <c r="L4" s="1758"/>
      <c r="M4" s="1758"/>
      <c r="N4" s="1758"/>
      <c r="O4" s="1758"/>
      <c r="P4" s="1758"/>
      <c r="Q4" s="1758"/>
      <c r="R4" s="1758"/>
      <c r="S4" s="1758"/>
      <c r="T4" s="1758"/>
      <c r="U4" s="1758"/>
      <c r="V4" s="1758"/>
      <c r="W4" s="1758"/>
      <c r="X4" s="1759" t="s">
        <v>250</v>
      </c>
      <c r="Y4" s="1761" t="s">
        <v>355</v>
      </c>
      <c r="Z4" s="1759" t="s">
        <v>381</v>
      </c>
    </row>
    <row r="5" spans="1:26" s="1193" customFormat="1" x14ac:dyDescent="0.3">
      <c r="A5" s="1757"/>
      <c r="B5" s="1194" t="s">
        <v>636</v>
      </c>
      <c r="C5" s="1194" t="s">
        <v>159</v>
      </c>
      <c r="D5" s="1194" t="s">
        <v>699</v>
      </c>
      <c r="E5" s="1194" t="s">
        <v>160</v>
      </c>
      <c r="F5" s="1194" t="s">
        <v>161</v>
      </c>
      <c r="G5" s="1194" t="s">
        <v>162</v>
      </c>
      <c r="H5" s="1194" t="s">
        <v>163</v>
      </c>
      <c r="I5" s="1194" t="s">
        <v>164</v>
      </c>
      <c r="J5" s="1194" t="s">
        <v>165</v>
      </c>
      <c r="K5" s="1194" t="s">
        <v>166</v>
      </c>
      <c r="L5" s="1194" t="s">
        <v>690</v>
      </c>
      <c r="M5" s="1194" t="s">
        <v>167</v>
      </c>
      <c r="N5" s="1194" t="s">
        <v>168</v>
      </c>
      <c r="O5" s="1192" t="s">
        <v>169</v>
      </c>
      <c r="P5" s="1194" t="s">
        <v>170</v>
      </c>
      <c r="Q5" s="1194" t="s">
        <v>171</v>
      </c>
      <c r="R5" s="1194" t="s">
        <v>172</v>
      </c>
      <c r="S5" s="1194" t="s">
        <v>700</v>
      </c>
      <c r="T5" s="1194" t="s">
        <v>894</v>
      </c>
      <c r="U5" s="1194" t="s">
        <v>173</v>
      </c>
      <c r="V5" s="1194" t="s">
        <v>174</v>
      </c>
      <c r="W5" s="1194" t="s">
        <v>691</v>
      </c>
      <c r="X5" s="1760"/>
      <c r="Y5" s="1762"/>
      <c r="Z5" s="1763"/>
    </row>
    <row r="6" spans="1:26" ht="21.75" customHeight="1" x14ac:dyDescent="0.3">
      <c r="A6" s="1195" t="s">
        <v>455</v>
      </c>
      <c r="B6" s="1196">
        <v>7820.5516784199999</v>
      </c>
      <c r="C6" s="1196">
        <v>142762.96280186999</v>
      </c>
      <c r="D6" s="1196">
        <v>2422.1578216999997</v>
      </c>
      <c r="E6" s="1196">
        <v>35057.861037269999</v>
      </c>
      <c r="F6" s="1196">
        <v>33392.87225</v>
      </c>
      <c r="G6" s="1196">
        <v>41.71164229</v>
      </c>
      <c r="H6" s="1196">
        <v>6910.5077346799999</v>
      </c>
      <c r="I6" s="1196">
        <v>88203.446490399961</v>
      </c>
      <c r="J6" s="1196">
        <v>8190.8722950600004</v>
      </c>
      <c r="K6" s="1196">
        <v>44317.253450279743</v>
      </c>
      <c r="L6" s="1196">
        <v>749.72378847000004</v>
      </c>
      <c r="M6" s="1196">
        <v>67714.440976740021</v>
      </c>
      <c r="N6" s="1196">
        <v>14586.82615162</v>
      </c>
      <c r="O6" s="1196">
        <v>1988.2464832799999</v>
      </c>
      <c r="P6" s="1196">
        <v>34268.315010110004</v>
      </c>
      <c r="Q6" s="1196">
        <v>556.96301621999999</v>
      </c>
      <c r="R6" s="1196"/>
      <c r="S6" s="1196">
        <v>1025.4883977900001</v>
      </c>
      <c r="T6" s="1196">
        <v>8980.4966999500029</v>
      </c>
      <c r="U6" s="1196">
        <v>89785.138418179995</v>
      </c>
      <c r="V6" s="1196">
        <v>10702.01933234</v>
      </c>
      <c r="W6" s="1196">
        <v>5752.3794396899993</v>
      </c>
      <c r="X6" s="1197">
        <v>605230.23491635977</v>
      </c>
      <c r="Y6" s="1196">
        <v>3426.0588057199998</v>
      </c>
      <c r="Z6" s="1197">
        <v>608656.29372207972</v>
      </c>
    </row>
    <row r="7" spans="1:26" ht="21.75" customHeight="1" x14ac:dyDescent="0.3">
      <c r="A7" s="1198" t="s">
        <v>456</v>
      </c>
      <c r="B7" s="1199">
        <v>0</v>
      </c>
      <c r="C7" s="1199">
        <v>13905.308881870002</v>
      </c>
      <c r="D7" s="1199">
        <v>1694.6514949</v>
      </c>
      <c r="E7" s="1199">
        <v>460.61813232999901</v>
      </c>
      <c r="F7" s="1199">
        <v>112.4236654</v>
      </c>
      <c r="G7" s="1199">
        <v>0</v>
      </c>
      <c r="H7" s="1199">
        <v>0</v>
      </c>
      <c r="I7" s="1199">
        <v>5238.2138997600014</v>
      </c>
      <c r="J7" s="1199">
        <v>550.43693199999996</v>
      </c>
      <c r="K7" s="1199">
        <v>2322.25172385</v>
      </c>
      <c r="L7" s="1199">
        <v>0</v>
      </c>
      <c r="M7" s="1199">
        <v>0</v>
      </c>
      <c r="N7" s="1199">
        <v>4.4439250000000001</v>
      </c>
      <c r="O7" s="1199">
        <v>0</v>
      </c>
      <c r="P7" s="1199">
        <v>2360.5303230100003</v>
      </c>
      <c r="Q7" s="1199">
        <v>0</v>
      </c>
      <c r="R7" s="1199"/>
      <c r="S7" s="1199">
        <v>0</v>
      </c>
      <c r="T7" s="1199">
        <v>0</v>
      </c>
      <c r="U7" s="1199">
        <v>52.151675350000005</v>
      </c>
      <c r="V7" s="1199">
        <v>18.85050579</v>
      </c>
      <c r="W7" s="1199">
        <v>0</v>
      </c>
      <c r="X7" s="1200">
        <v>26719.881159260003</v>
      </c>
      <c r="Y7" s="1199">
        <v>0</v>
      </c>
      <c r="Z7" s="1200">
        <v>26719.881159260003</v>
      </c>
    </row>
    <row r="8" spans="1:26" ht="21.75" customHeight="1" x14ac:dyDescent="0.3">
      <c r="A8" s="1198" t="s">
        <v>457</v>
      </c>
      <c r="B8" s="1199">
        <v>7820.5516784199999</v>
      </c>
      <c r="C8" s="1199">
        <v>128857.65392</v>
      </c>
      <c r="D8" s="1199">
        <v>727.5063267999999</v>
      </c>
      <c r="E8" s="1199">
        <v>34597.242904940002</v>
      </c>
      <c r="F8" s="1199">
        <v>33280.448579999997</v>
      </c>
      <c r="G8" s="1199">
        <v>41.71164229</v>
      </c>
      <c r="H8" s="1199">
        <v>6910.5077346799999</v>
      </c>
      <c r="I8" s="1199">
        <v>82965.232590639964</v>
      </c>
      <c r="J8" s="1199">
        <v>7640.4353630600008</v>
      </c>
      <c r="K8" s="1199">
        <v>41995.001726429742</v>
      </c>
      <c r="L8" s="1199">
        <v>749.72378847000004</v>
      </c>
      <c r="M8" s="1199">
        <v>67714.440976740021</v>
      </c>
      <c r="N8" s="1199">
        <v>14582.38222662</v>
      </c>
      <c r="O8" s="1199">
        <v>1988.2464832799999</v>
      </c>
      <c r="P8" s="1199">
        <v>31907.7846871</v>
      </c>
      <c r="Q8" s="1199">
        <v>556.96301621999999</v>
      </c>
      <c r="R8" s="1199"/>
      <c r="S8" s="1199">
        <v>1025.4883977900001</v>
      </c>
      <c r="T8" s="1199">
        <v>8980.4966999500029</v>
      </c>
      <c r="U8" s="1199">
        <v>89732.986742830006</v>
      </c>
      <c r="V8" s="1199">
        <v>10683.16882655</v>
      </c>
      <c r="W8" s="1199">
        <v>5752.3794396899993</v>
      </c>
      <c r="X8" s="1200">
        <v>578510.35375249968</v>
      </c>
      <c r="Y8" s="1199">
        <v>3426.0588057199998</v>
      </c>
      <c r="Z8" s="1200">
        <v>581936.41255821963</v>
      </c>
    </row>
    <row r="9" spans="1:26" ht="21.75" customHeight="1" x14ac:dyDescent="0.3">
      <c r="A9" s="1198" t="s">
        <v>458</v>
      </c>
      <c r="B9" s="1199">
        <v>0</v>
      </c>
      <c r="C9" s="1199">
        <v>0</v>
      </c>
      <c r="D9" s="1199">
        <v>0</v>
      </c>
      <c r="E9" s="1199">
        <v>0</v>
      </c>
      <c r="F9" s="1199">
        <v>0</v>
      </c>
      <c r="G9" s="1199">
        <v>0</v>
      </c>
      <c r="H9" s="1199">
        <v>0</v>
      </c>
      <c r="I9" s="1199">
        <v>0</v>
      </c>
      <c r="J9" s="1199">
        <v>0</v>
      </c>
      <c r="K9" s="1199">
        <v>0</v>
      </c>
      <c r="L9" s="1199">
        <v>0</v>
      </c>
      <c r="M9" s="1199">
        <v>0</v>
      </c>
      <c r="N9" s="1199">
        <v>0</v>
      </c>
      <c r="O9" s="1199">
        <v>0</v>
      </c>
      <c r="P9" s="1199">
        <v>0</v>
      </c>
      <c r="Q9" s="1199">
        <v>0</v>
      </c>
      <c r="R9" s="1199"/>
      <c r="S9" s="1199">
        <v>0</v>
      </c>
      <c r="T9" s="1199">
        <v>0</v>
      </c>
      <c r="U9" s="1199">
        <v>0</v>
      </c>
      <c r="V9" s="1199">
        <v>0</v>
      </c>
      <c r="W9" s="1199">
        <v>0</v>
      </c>
      <c r="X9" s="1200">
        <v>0</v>
      </c>
      <c r="Y9" s="1199">
        <v>0</v>
      </c>
      <c r="Z9" s="1200">
        <v>0</v>
      </c>
    </row>
    <row r="10" spans="1:26" ht="21.75" customHeight="1" x14ac:dyDescent="0.3">
      <c r="A10" s="1198" t="s">
        <v>459</v>
      </c>
      <c r="B10" s="1199">
        <v>881.37207416261197</v>
      </c>
      <c r="C10" s="1199">
        <v>21004.53293609</v>
      </c>
      <c r="D10" s="1199">
        <v>3.1867431099999997</v>
      </c>
      <c r="E10" s="1199">
        <v>3836.2172549123802</v>
      </c>
      <c r="F10" s="1199">
        <v>1225.2708909999999</v>
      </c>
      <c r="G10" s="1199">
        <v>0</v>
      </c>
      <c r="H10" s="1199">
        <v>99.231211000000002</v>
      </c>
      <c r="I10" s="1199">
        <v>1586.7569464300041</v>
      </c>
      <c r="J10" s="1199">
        <v>552.35758891</v>
      </c>
      <c r="K10" s="1199">
        <v>3215.0864997999997</v>
      </c>
      <c r="L10" s="1199">
        <v>39.993232630000001</v>
      </c>
      <c r="M10" s="1199">
        <v>3241.7142987663869</v>
      </c>
      <c r="N10" s="1199">
        <v>1022.37138027</v>
      </c>
      <c r="O10" s="1199">
        <v>339.88992667088399</v>
      </c>
      <c r="P10" s="1199">
        <v>407.34991701999996</v>
      </c>
      <c r="Q10" s="1199">
        <v>21.730450000000001</v>
      </c>
      <c r="R10" s="1199"/>
      <c r="S10" s="1199">
        <v>17.596622100000001</v>
      </c>
      <c r="T10" s="1199">
        <v>632.04554059000009</v>
      </c>
      <c r="U10" s="1199">
        <v>5080.7977373000003</v>
      </c>
      <c r="V10" s="1199">
        <v>1391.1613007730055</v>
      </c>
      <c r="W10" s="1199">
        <v>193.90340786000002</v>
      </c>
      <c r="X10" s="1200">
        <v>44792.565959395273</v>
      </c>
      <c r="Y10" s="1199">
        <v>515.47342258000003</v>
      </c>
      <c r="Z10" s="1200">
        <v>45308.039381975272</v>
      </c>
    </row>
    <row r="11" spans="1:26" ht="21.75" customHeight="1" x14ac:dyDescent="0.3">
      <c r="A11" s="1198" t="s">
        <v>460</v>
      </c>
      <c r="B11" s="1199">
        <v>1244.8364767119401</v>
      </c>
      <c r="C11" s="1199">
        <v>22228.51628077</v>
      </c>
      <c r="D11" s="1199">
        <v>12.44210032</v>
      </c>
      <c r="E11" s="1199">
        <v>4133.2404271235</v>
      </c>
      <c r="F11" s="1199">
        <v>1175.0351069999999</v>
      </c>
      <c r="G11" s="1199">
        <v>0</v>
      </c>
      <c r="H11" s="1199">
        <v>146.33123699999999</v>
      </c>
      <c r="I11" s="1199">
        <v>1734.6907214400144</v>
      </c>
      <c r="J11" s="1199">
        <v>504.30753491000007</v>
      </c>
      <c r="K11" s="1199">
        <v>3524.4982340700003</v>
      </c>
      <c r="L11" s="1199">
        <v>106.69367295999999</v>
      </c>
      <c r="M11" s="1199">
        <v>3197.7127435920752</v>
      </c>
      <c r="N11" s="1199">
        <v>982.67702433632303</v>
      </c>
      <c r="O11" s="1199">
        <v>224.10373325811599</v>
      </c>
      <c r="P11" s="1199">
        <v>496.79022577000001</v>
      </c>
      <c r="Q11" s="1199">
        <v>20.673031999999999</v>
      </c>
      <c r="R11" s="1199"/>
      <c r="S11" s="1199">
        <v>17.00046197</v>
      </c>
      <c r="T11" s="1199">
        <v>865.95843589000015</v>
      </c>
      <c r="U11" s="1199">
        <v>5101.6994567299998</v>
      </c>
      <c r="V11" s="1199">
        <v>1333.4302805549407</v>
      </c>
      <c r="W11" s="1199">
        <v>216.60772756999998</v>
      </c>
      <c r="X11" s="1200">
        <v>47267.244913976894</v>
      </c>
      <c r="Y11" s="1199">
        <v>640.23085490999995</v>
      </c>
      <c r="Z11" s="1200">
        <v>47907.475768886892</v>
      </c>
    </row>
    <row r="12" spans="1:26" ht="21.75" customHeight="1" x14ac:dyDescent="0.3">
      <c r="A12" s="1198" t="s">
        <v>461</v>
      </c>
      <c r="B12" s="1199">
        <v>7457.0872758706701</v>
      </c>
      <c r="C12" s="1199">
        <v>127633.67057532001</v>
      </c>
      <c r="D12" s="1199">
        <v>718.25096959000007</v>
      </c>
      <c r="E12" s="1199">
        <v>34300.219732728903</v>
      </c>
      <c r="F12" s="1199">
        <v>33330.684370000003</v>
      </c>
      <c r="G12" s="1199">
        <v>41.71164229</v>
      </c>
      <c r="H12" s="1199">
        <v>6863.4077086800007</v>
      </c>
      <c r="I12" s="1199">
        <v>82817.298815629954</v>
      </c>
      <c r="J12" s="1199">
        <v>7688.4854170600001</v>
      </c>
      <c r="K12" s="1199">
        <v>41685.589992159745</v>
      </c>
      <c r="L12" s="1199">
        <v>683.02334813999994</v>
      </c>
      <c r="M12" s="1199">
        <v>67758.442531914319</v>
      </c>
      <c r="N12" s="1199">
        <v>14622.0765825537</v>
      </c>
      <c r="O12" s="1199">
        <v>2104.0326766927701</v>
      </c>
      <c r="P12" s="1199">
        <v>31818.344378349997</v>
      </c>
      <c r="Q12" s="1199">
        <v>558.02043422000008</v>
      </c>
      <c r="R12" s="1199"/>
      <c r="S12" s="1199">
        <v>1026.0845579200002</v>
      </c>
      <c r="T12" s="1199">
        <v>8746.583804650003</v>
      </c>
      <c r="U12" s="1199">
        <v>89712.085023399995</v>
      </c>
      <c r="V12" s="1199">
        <v>10740.899846768065</v>
      </c>
      <c r="W12" s="1199">
        <v>5729.6751199799992</v>
      </c>
      <c r="X12" s="1200">
        <v>576035.67480391799</v>
      </c>
      <c r="Y12" s="1199">
        <v>3301.3013733899998</v>
      </c>
      <c r="Z12" s="1200">
        <v>579336.97617730801</v>
      </c>
    </row>
    <row r="13" spans="1:26" ht="21.75" customHeight="1" x14ac:dyDescent="0.3">
      <c r="A13" s="1198" t="s">
        <v>462</v>
      </c>
      <c r="B13" s="1199">
        <v>64.634291820000001</v>
      </c>
      <c r="C13" s="1199">
        <v>826.87863275999996</v>
      </c>
      <c r="D13" s="1199">
        <v>1.09657651</v>
      </c>
      <c r="E13" s="1199">
        <v>206.86941639</v>
      </c>
      <c r="F13" s="1199">
        <v>352.3452504</v>
      </c>
      <c r="G13" s="1199">
        <v>0</v>
      </c>
      <c r="H13" s="1199">
        <v>127.17877702000004</v>
      </c>
      <c r="I13" s="1199">
        <v>726.29149819000031</v>
      </c>
      <c r="J13" s="1199">
        <v>309.13624649000002</v>
      </c>
      <c r="K13" s="1199">
        <v>992.6922427499893</v>
      </c>
      <c r="L13" s="1199">
        <v>0.13736385999999998</v>
      </c>
      <c r="M13" s="1199">
        <v>40.086841619999973</v>
      </c>
      <c r="N13" s="1199">
        <v>34.031846630000004</v>
      </c>
      <c r="O13" s="1199">
        <v>9.6617857400000009</v>
      </c>
      <c r="P13" s="1199">
        <v>1140.6744658699999</v>
      </c>
      <c r="Q13" s="1199">
        <v>3.1256645399999998</v>
      </c>
      <c r="R13" s="1199"/>
      <c r="S13" s="1199">
        <v>4.5514003399999998</v>
      </c>
      <c r="T13" s="1199">
        <v>69.68755822</v>
      </c>
      <c r="U13" s="1199">
        <v>76.160401459999989</v>
      </c>
      <c r="V13" s="1199">
        <v>125.34319412000001</v>
      </c>
      <c r="W13" s="1199">
        <v>16.74625726</v>
      </c>
      <c r="X13" s="1200">
        <v>5127.3297119899889</v>
      </c>
      <c r="Y13" s="1199">
        <v>3.5315652200000001</v>
      </c>
      <c r="Z13" s="1200">
        <v>5130.8612772099887</v>
      </c>
    </row>
    <row r="14" spans="1:26" ht="21.75" customHeight="1" x14ac:dyDescent="0.3">
      <c r="A14" s="1198" t="s">
        <v>463</v>
      </c>
      <c r="B14" s="1199">
        <v>625.86731583000005</v>
      </c>
      <c r="C14" s="1199">
        <v>26426.402409550203</v>
      </c>
      <c r="D14" s="1199">
        <v>273.46106369</v>
      </c>
      <c r="E14" s="1199">
        <v>7237.1756343900006</v>
      </c>
      <c r="F14" s="1199">
        <v>11743.08445</v>
      </c>
      <c r="G14" s="1199">
        <v>17.992948500000001</v>
      </c>
      <c r="H14" s="1199">
        <v>1055.8481084799998</v>
      </c>
      <c r="I14" s="1199">
        <v>16267.673607719998</v>
      </c>
      <c r="J14" s="1199">
        <v>593.74853860000007</v>
      </c>
      <c r="K14" s="1199">
        <v>9579.7745438900001</v>
      </c>
      <c r="L14" s="1199">
        <v>116.87498529000001</v>
      </c>
      <c r="M14" s="1199">
        <v>20768.782261579996</v>
      </c>
      <c r="N14" s="1199">
        <v>4330.1498721799999</v>
      </c>
      <c r="O14" s="1199">
        <v>421.33947422000006</v>
      </c>
      <c r="P14" s="1199">
        <v>3701.05789448</v>
      </c>
      <c r="Q14" s="1199">
        <v>86.680106590000008</v>
      </c>
      <c r="R14" s="1199"/>
      <c r="S14" s="1199">
        <v>183.86020408999997</v>
      </c>
      <c r="T14" s="1199">
        <v>1710.6656011800001</v>
      </c>
      <c r="U14" s="1199">
        <v>17699.174931180001</v>
      </c>
      <c r="V14" s="1199">
        <v>1259.2605660300001</v>
      </c>
      <c r="W14" s="1199">
        <v>751.83580544000006</v>
      </c>
      <c r="X14" s="1200">
        <v>124850.71032291021</v>
      </c>
      <c r="Y14" s="1199">
        <v>73.305142349999997</v>
      </c>
      <c r="Z14" s="1200">
        <v>124924.01546526021</v>
      </c>
    </row>
    <row r="15" spans="1:26" ht="21.75" customHeight="1" x14ac:dyDescent="0.3">
      <c r="A15" s="1198" t="s">
        <v>464</v>
      </c>
      <c r="B15" s="1199">
        <v>8147.5888835206697</v>
      </c>
      <c r="C15" s="1199">
        <v>154886.95161762999</v>
      </c>
      <c r="D15" s="1199">
        <v>992.80860978999999</v>
      </c>
      <c r="E15" s="1199">
        <v>41744.264783508901</v>
      </c>
      <c r="F15" s="1199">
        <v>45426.114070000003</v>
      </c>
      <c r="G15" s="1199">
        <v>59.704590789999997</v>
      </c>
      <c r="H15" s="1199">
        <v>8046.4345941800002</v>
      </c>
      <c r="I15" s="1199">
        <v>99811.263921539969</v>
      </c>
      <c r="J15" s="1199">
        <v>8591.3702021499994</v>
      </c>
      <c r="K15" s="1199">
        <v>52258.056778799735</v>
      </c>
      <c r="L15" s="1199">
        <v>800.03569728999992</v>
      </c>
      <c r="M15" s="1199">
        <v>88567.311635114325</v>
      </c>
      <c r="N15" s="1199">
        <v>18986.258301363701</v>
      </c>
      <c r="O15" s="1199">
        <v>2535.0339366527701</v>
      </c>
      <c r="P15" s="1199">
        <v>36660.076738699994</v>
      </c>
      <c r="Q15" s="1199">
        <v>647.82620535000001</v>
      </c>
      <c r="R15" s="1199"/>
      <c r="S15" s="1199">
        <v>1214.4961623500001</v>
      </c>
      <c r="T15" s="1199">
        <v>10526.936964050003</v>
      </c>
      <c r="U15" s="1199">
        <v>107487.42035603999</v>
      </c>
      <c r="V15" s="1199">
        <v>12125.503606918066</v>
      </c>
      <c r="W15" s="1199">
        <v>6498.2571826800004</v>
      </c>
      <c r="X15" s="1200">
        <v>706013.71483841818</v>
      </c>
      <c r="Y15" s="1199">
        <v>3378.13808096</v>
      </c>
      <c r="Z15" s="1200">
        <v>709391.8529193782</v>
      </c>
    </row>
    <row r="16" spans="1:26" ht="21.75" customHeight="1" x14ac:dyDescent="0.3">
      <c r="A16" s="1198" t="s">
        <v>465</v>
      </c>
      <c r="B16" s="1199">
        <v>0</v>
      </c>
      <c r="C16" s="1199">
        <v>0</v>
      </c>
      <c r="D16" s="1199">
        <v>0</v>
      </c>
      <c r="E16" s="1199">
        <v>0</v>
      </c>
      <c r="F16" s="1199">
        <v>0</v>
      </c>
      <c r="G16" s="1199">
        <v>0</v>
      </c>
      <c r="H16" s="1199">
        <v>0</v>
      </c>
      <c r="I16" s="1199">
        <v>0</v>
      </c>
      <c r="J16" s="1199">
        <v>0</v>
      </c>
      <c r="K16" s="1199">
        <v>0</v>
      </c>
      <c r="L16" s="1199">
        <v>0</v>
      </c>
      <c r="M16" s="1199">
        <v>0</v>
      </c>
      <c r="N16" s="1199">
        <v>0</v>
      </c>
      <c r="O16" s="1199">
        <v>0</v>
      </c>
      <c r="P16" s="1199">
        <v>0</v>
      </c>
      <c r="Q16" s="1199">
        <v>0</v>
      </c>
      <c r="R16" s="1199"/>
      <c r="S16" s="1199">
        <v>0</v>
      </c>
      <c r="T16" s="1199">
        <v>0</v>
      </c>
      <c r="U16" s="1199">
        <v>0</v>
      </c>
      <c r="V16" s="1199">
        <v>0</v>
      </c>
      <c r="W16" s="1199">
        <v>0</v>
      </c>
      <c r="X16" s="1200">
        <v>0</v>
      </c>
      <c r="Y16" s="1199">
        <v>0</v>
      </c>
      <c r="Z16" s="1200">
        <v>0</v>
      </c>
    </row>
    <row r="17" spans="1:26" ht="21.75" customHeight="1" x14ac:dyDescent="0.3">
      <c r="A17" s="1198" t="s">
        <v>466</v>
      </c>
      <c r="B17" s="1199">
        <v>14190.4416751646</v>
      </c>
      <c r="C17" s="1199">
        <v>558120.77489412995</v>
      </c>
      <c r="D17" s="1199">
        <v>3749.96188871</v>
      </c>
      <c r="E17" s="1199">
        <v>178479.013180913</v>
      </c>
      <c r="F17" s="1199">
        <v>288895.49400000001</v>
      </c>
      <c r="G17" s="1199">
        <v>98.808070720000003</v>
      </c>
      <c r="H17" s="1199">
        <v>27279.374113000002</v>
      </c>
      <c r="I17" s="1199">
        <v>487740.53771637916</v>
      </c>
      <c r="J17" s="1199">
        <v>14509.874381550002</v>
      </c>
      <c r="K17" s="1199">
        <v>245778.50170074997</v>
      </c>
      <c r="L17" s="1199">
        <v>3207.41497682</v>
      </c>
      <c r="M17" s="1199">
        <v>507152.13715447451</v>
      </c>
      <c r="N17" s="1199">
        <v>77351.927765029992</v>
      </c>
      <c r="O17" s="1199">
        <v>8456.6372530999506</v>
      </c>
      <c r="P17" s="1199">
        <v>126478.88091579</v>
      </c>
      <c r="Q17" s="1199">
        <v>1514.470988</v>
      </c>
      <c r="R17" s="1199"/>
      <c r="S17" s="1199">
        <v>4822.5287584799999</v>
      </c>
      <c r="T17" s="1199">
        <v>42553.222916419996</v>
      </c>
      <c r="U17" s="1199">
        <v>418151.28346845001</v>
      </c>
      <c r="V17" s="1199">
        <v>29612.679090969435</v>
      </c>
      <c r="W17" s="1199">
        <v>17574.788072930001</v>
      </c>
      <c r="X17" s="1200">
        <v>3055718.7529817806</v>
      </c>
      <c r="Y17" s="1199">
        <v>490.67672105000003</v>
      </c>
      <c r="Z17" s="1200">
        <v>3056209.4297028305</v>
      </c>
    </row>
    <row r="18" spans="1:26" ht="21.75" customHeight="1" x14ac:dyDescent="0.3">
      <c r="A18" s="1198" t="s">
        <v>467</v>
      </c>
      <c r="B18" s="1199">
        <v>15546.115779298099</v>
      </c>
      <c r="C18" s="1199">
        <v>568944.62102446111</v>
      </c>
      <c r="D18" s="1199">
        <v>2690.2808127199996</v>
      </c>
      <c r="E18" s="1199">
        <v>182385.285447517</v>
      </c>
      <c r="F18" s="1199">
        <v>274230.43320000003</v>
      </c>
      <c r="G18" s="1199">
        <v>91.021597100000008</v>
      </c>
      <c r="H18" s="1199">
        <v>29073.526673</v>
      </c>
      <c r="I18" s="1199">
        <v>499971.4475431983</v>
      </c>
      <c r="J18" s="1199">
        <v>16139.885423940003</v>
      </c>
      <c r="K18" s="1199">
        <v>232432.85931665997</v>
      </c>
      <c r="L18" s="1199">
        <v>3235.41812798</v>
      </c>
      <c r="M18" s="1199">
        <v>522476.54737470625</v>
      </c>
      <c r="N18" s="1199">
        <v>78651.295593550298</v>
      </c>
      <c r="O18" s="1199">
        <v>8614.1153097399911</v>
      </c>
      <c r="P18" s="1199">
        <v>136866.13691235002</v>
      </c>
      <c r="Q18" s="1199">
        <v>1688.4614349999999</v>
      </c>
      <c r="R18" s="1199"/>
      <c r="S18" s="1199">
        <v>5068.280450354453</v>
      </c>
      <c r="T18" s="1199">
        <v>44787.351552209999</v>
      </c>
      <c r="U18" s="1199">
        <v>430284.34493527003</v>
      </c>
      <c r="V18" s="1199">
        <v>34292.797203132017</v>
      </c>
      <c r="W18" s="1199">
        <v>20020.70512998</v>
      </c>
      <c r="X18" s="1200">
        <v>3107490.9308421672</v>
      </c>
      <c r="Y18" s="1199">
        <v>484.44462632</v>
      </c>
      <c r="Z18" s="1200">
        <v>3107975.3754684874</v>
      </c>
    </row>
    <row r="19" spans="1:26" ht="21.75" customHeight="1" x14ac:dyDescent="0.3">
      <c r="A19" s="1201" t="s">
        <v>639</v>
      </c>
      <c r="B19" s="1199">
        <v>1355.6741041335199</v>
      </c>
      <c r="C19" s="1199">
        <v>10823.846130330799</v>
      </c>
      <c r="D19" s="1199">
        <v>-1059.68107599</v>
      </c>
      <c r="E19" s="1199">
        <v>3906.2722666039399</v>
      </c>
      <c r="F19" s="1199">
        <v>-14665.060869999999</v>
      </c>
      <c r="G19" s="1199">
        <v>-7.78647361999999</v>
      </c>
      <c r="H19" s="1199">
        <v>1794.15256</v>
      </c>
      <c r="I19" s="1199">
        <v>12230.909826819159</v>
      </c>
      <c r="J19" s="1199">
        <v>1630.0110423900012</v>
      </c>
      <c r="K19" s="1199">
        <v>-13345.642384089997</v>
      </c>
      <c r="L19" s="1199">
        <v>28.003151159999799</v>
      </c>
      <c r="M19" s="1199">
        <v>15324.41022023175</v>
      </c>
      <c r="N19" s="1199">
        <v>1299.36782852029</v>
      </c>
      <c r="O19" s="1199">
        <v>157.47805664003801</v>
      </c>
      <c r="P19" s="1199">
        <v>10387.255996559999</v>
      </c>
      <c r="Q19" s="1199">
        <v>173.99044699999999</v>
      </c>
      <c r="R19" s="1199"/>
      <c r="S19" s="1051">
        <v>245.75169187445354</v>
      </c>
      <c r="T19" s="1199">
        <v>2234.1286357900008</v>
      </c>
      <c r="U19" s="1199">
        <v>12133.061466820101</v>
      </c>
      <c r="V19" s="1199">
        <v>4680.1181121625787</v>
      </c>
      <c r="W19" s="1199">
        <v>2445.9170570499991</v>
      </c>
      <c r="X19" s="1200">
        <v>51772.177790386639</v>
      </c>
      <c r="Y19" s="1199">
        <v>-6.2320947299998304</v>
      </c>
      <c r="Z19" s="1200">
        <v>51765.945695656636</v>
      </c>
    </row>
    <row r="20" spans="1:26" ht="21.75" customHeight="1" x14ac:dyDescent="0.3">
      <c r="A20" s="1198" t="s">
        <v>468</v>
      </c>
      <c r="B20" s="1199">
        <v>0</v>
      </c>
      <c r="C20" s="1199">
        <v>0</v>
      </c>
      <c r="D20" s="1199">
        <v>0</v>
      </c>
      <c r="E20" s="1199">
        <v>0</v>
      </c>
      <c r="F20" s="1199">
        <v>0</v>
      </c>
      <c r="G20" s="1199">
        <v>0</v>
      </c>
      <c r="H20" s="1199">
        <v>0</v>
      </c>
      <c r="I20" s="1199">
        <v>0</v>
      </c>
      <c r="J20" s="1199">
        <v>0</v>
      </c>
      <c r="K20" s="1199">
        <v>0</v>
      </c>
      <c r="L20" s="1199">
        <v>0</v>
      </c>
      <c r="M20" s="1199">
        <v>0</v>
      </c>
      <c r="N20" s="1199">
        <v>0</v>
      </c>
      <c r="O20" s="1199">
        <v>0</v>
      </c>
      <c r="P20" s="1199">
        <v>0</v>
      </c>
      <c r="Q20" s="1199">
        <v>0</v>
      </c>
      <c r="R20" s="1199"/>
      <c r="S20" s="1199">
        <v>0</v>
      </c>
      <c r="T20" s="1199">
        <v>0</v>
      </c>
      <c r="U20" s="1199">
        <v>0</v>
      </c>
      <c r="V20" s="1199">
        <v>0</v>
      </c>
      <c r="W20" s="1199">
        <v>0</v>
      </c>
      <c r="X20" s="1200">
        <v>0</v>
      </c>
      <c r="Y20" s="1199">
        <v>0</v>
      </c>
      <c r="Z20" s="1200">
        <v>0</v>
      </c>
    </row>
    <row r="21" spans="1:26" ht="21.75" customHeight="1" x14ac:dyDescent="0.3">
      <c r="A21" s="1198" t="s">
        <v>469</v>
      </c>
      <c r="B21" s="1199">
        <v>0</v>
      </c>
      <c r="C21" s="1199">
        <v>0</v>
      </c>
      <c r="D21" s="1199">
        <v>0</v>
      </c>
      <c r="E21" s="1199">
        <v>0</v>
      </c>
      <c r="F21" s="1199">
        <v>0</v>
      </c>
      <c r="G21" s="1199">
        <v>0</v>
      </c>
      <c r="H21" s="1199">
        <v>0</v>
      </c>
      <c r="I21" s="1199">
        <v>0</v>
      </c>
      <c r="J21" s="1199">
        <v>0</v>
      </c>
      <c r="K21" s="1199">
        <v>0</v>
      </c>
      <c r="L21" s="1199">
        <v>0</v>
      </c>
      <c r="M21" s="1199">
        <v>0</v>
      </c>
      <c r="N21" s="1199">
        <v>0</v>
      </c>
      <c r="O21" s="1199">
        <v>0</v>
      </c>
      <c r="P21" s="1199">
        <v>0</v>
      </c>
      <c r="Q21" s="1199">
        <v>0</v>
      </c>
      <c r="R21" s="1199"/>
      <c r="S21" s="1199">
        <v>0</v>
      </c>
      <c r="T21" s="1199">
        <v>0</v>
      </c>
      <c r="U21" s="1199">
        <v>0</v>
      </c>
      <c r="V21" s="1199">
        <v>0</v>
      </c>
      <c r="W21" s="1199">
        <v>0</v>
      </c>
      <c r="X21" s="1200">
        <v>0</v>
      </c>
      <c r="Y21" s="1199">
        <v>0</v>
      </c>
      <c r="Z21" s="1200">
        <v>0</v>
      </c>
    </row>
    <row r="22" spans="1:26" ht="21.75" customHeight="1" x14ac:dyDescent="0.3">
      <c r="A22" s="1201" t="s">
        <v>470</v>
      </c>
      <c r="B22" s="1199">
        <v>0</v>
      </c>
      <c r="C22" s="1199">
        <v>10133.54262308</v>
      </c>
      <c r="D22" s="1199">
        <v>0</v>
      </c>
      <c r="E22" s="1199">
        <v>2776.4271914219898</v>
      </c>
      <c r="F22" s="1199">
        <v>707.59880220000002</v>
      </c>
      <c r="G22" s="1199">
        <v>6.8500779399999994</v>
      </c>
      <c r="H22" s="1199">
        <v>105.164109</v>
      </c>
      <c r="I22" s="1199">
        <v>183.72049537000001</v>
      </c>
      <c r="J22" s="1199">
        <v>0</v>
      </c>
      <c r="K22" s="1199">
        <v>2931.1272783721361</v>
      </c>
      <c r="L22" s="1199">
        <v>0</v>
      </c>
      <c r="M22" s="1199">
        <v>0</v>
      </c>
      <c r="N22" s="1199">
        <v>916.32334786000001</v>
      </c>
      <c r="O22" s="1199">
        <v>485.94677267801922</v>
      </c>
      <c r="P22" s="1199">
        <v>0</v>
      </c>
      <c r="Q22" s="1199">
        <v>21.730450000000001</v>
      </c>
      <c r="R22" s="1199"/>
      <c r="S22" s="1199">
        <v>13.61360211</v>
      </c>
      <c r="T22" s="1199">
        <v>0</v>
      </c>
      <c r="U22" s="1199">
        <v>2883.2918211800002</v>
      </c>
      <c r="V22" s="1199">
        <v>0</v>
      </c>
      <c r="W22" s="1199">
        <v>0</v>
      </c>
      <c r="X22" s="1200">
        <v>21165.336571212145</v>
      </c>
      <c r="Y22" s="1199">
        <v>515.47342208999999</v>
      </c>
      <c r="Z22" s="1200">
        <v>21680.809993302144</v>
      </c>
    </row>
    <row r="23" spans="1:26" ht="21.75" customHeight="1" x14ac:dyDescent="0.3">
      <c r="A23" s="1198" t="s">
        <v>471</v>
      </c>
      <c r="B23" s="1199">
        <v>0</v>
      </c>
      <c r="C23" s="1199">
        <v>11263.029369780001</v>
      </c>
      <c r="D23" s="1199">
        <v>13.4688693648247</v>
      </c>
      <c r="E23" s="1199">
        <v>2947.2415755248799</v>
      </c>
      <c r="F23" s="1199">
        <v>763.69198659999995</v>
      </c>
      <c r="G23" s="1199">
        <v>7.2007655700000006</v>
      </c>
      <c r="H23" s="1199">
        <v>146.33123699999999</v>
      </c>
      <c r="I23" s="1199">
        <v>183.72049537000001</v>
      </c>
      <c r="J23" s="1199">
        <v>0</v>
      </c>
      <c r="K23" s="1199">
        <v>3221.1725713686619</v>
      </c>
      <c r="L23" s="1199">
        <v>0</v>
      </c>
      <c r="M23" s="1199">
        <v>0</v>
      </c>
      <c r="N23" s="1199">
        <v>817.940338653205</v>
      </c>
      <c r="O23" s="1199">
        <v>280.86686535631787</v>
      </c>
      <c r="P23" s="1199">
        <v>0</v>
      </c>
      <c r="Q23" s="1199">
        <v>20.673031999999999</v>
      </c>
      <c r="R23" s="1199"/>
      <c r="S23" s="1199">
        <v>12.966176475354622</v>
      </c>
      <c r="T23" s="1199">
        <v>0</v>
      </c>
      <c r="U23" s="1199">
        <v>3197.1322031899999</v>
      </c>
      <c r="V23" s="1199">
        <v>0</v>
      </c>
      <c r="W23" s="1199">
        <v>0</v>
      </c>
      <c r="X23" s="1200">
        <v>22875.435486253249</v>
      </c>
      <c r="Y23" s="1199">
        <v>640.23085466999999</v>
      </c>
      <c r="Z23" s="1200">
        <v>23515.66634092325</v>
      </c>
    </row>
    <row r="24" spans="1:26" ht="21.75" customHeight="1" x14ac:dyDescent="0.3">
      <c r="A24" s="1201" t="s">
        <v>660</v>
      </c>
      <c r="B24" s="1199">
        <v>0</v>
      </c>
      <c r="C24" s="1199">
        <v>0</v>
      </c>
      <c r="D24" s="1199">
        <v>1.0267690448247</v>
      </c>
      <c r="E24" s="1199">
        <v>0</v>
      </c>
      <c r="F24" s="1199">
        <v>0</v>
      </c>
      <c r="G24" s="1199">
        <v>0.35068763000000081</v>
      </c>
      <c r="H24" s="1199">
        <v>0</v>
      </c>
      <c r="I24" s="1199">
        <v>0</v>
      </c>
      <c r="J24" s="1199">
        <v>0</v>
      </c>
      <c r="K24" s="1199">
        <v>0</v>
      </c>
      <c r="L24" s="1199">
        <v>0</v>
      </c>
      <c r="M24" s="1199">
        <v>0</v>
      </c>
      <c r="N24" s="1199">
        <v>0</v>
      </c>
      <c r="O24" s="1199">
        <v>-89.293713908933043</v>
      </c>
      <c r="P24" s="1199">
        <v>0</v>
      </c>
      <c r="Q24" s="1199">
        <v>0</v>
      </c>
      <c r="R24" s="1199"/>
      <c r="S24" s="1199">
        <v>0</v>
      </c>
      <c r="T24" s="1199">
        <v>0</v>
      </c>
      <c r="U24" s="1199">
        <v>0</v>
      </c>
      <c r="V24" s="1199">
        <v>0</v>
      </c>
      <c r="W24" s="1199">
        <v>0</v>
      </c>
      <c r="X24" s="1200">
        <v>-87.916257234108343</v>
      </c>
      <c r="Y24" s="1199">
        <v>0</v>
      </c>
      <c r="Z24" s="1200">
        <v>-87.916257234108343</v>
      </c>
    </row>
    <row r="25" spans="1:26" ht="21.75" customHeight="1" x14ac:dyDescent="0.3">
      <c r="A25" s="1198" t="s">
        <v>472</v>
      </c>
      <c r="B25" s="1199">
        <v>0</v>
      </c>
      <c r="C25" s="1199">
        <v>0</v>
      </c>
      <c r="D25" s="1199">
        <v>0</v>
      </c>
      <c r="E25" s="1199">
        <v>0</v>
      </c>
      <c r="F25" s="1199">
        <v>0</v>
      </c>
      <c r="G25" s="1199">
        <v>0</v>
      </c>
      <c r="H25" s="1199">
        <v>0</v>
      </c>
      <c r="I25" s="1199">
        <v>0</v>
      </c>
      <c r="J25" s="1199">
        <v>0</v>
      </c>
      <c r="K25" s="1199">
        <v>0</v>
      </c>
      <c r="L25" s="1199">
        <v>0</v>
      </c>
      <c r="M25" s="1199">
        <v>0</v>
      </c>
      <c r="N25" s="1199">
        <v>0</v>
      </c>
      <c r="O25" s="1199">
        <v>0</v>
      </c>
      <c r="P25" s="1199">
        <v>0</v>
      </c>
      <c r="Q25" s="1199">
        <v>0</v>
      </c>
      <c r="R25" s="1199"/>
      <c r="S25" s="1199">
        <v>0</v>
      </c>
      <c r="T25" s="1199">
        <v>0</v>
      </c>
      <c r="U25" s="1199">
        <v>0</v>
      </c>
      <c r="V25" s="1199">
        <v>0</v>
      </c>
      <c r="W25" s="1199">
        <v>0</v>
      </c>
      <c r="X25" s="1200">
        <v>0</v>
      </c>
      <c r="Y25" s="1199">
        <v>0</v>
      </c>
      <c r="Z25" s="1200">
        <v>0</v>
      </c>
    </row>
    <row r="26" spans="1:26" ht="21.75" customHeight="1" x14ac:dyDescent="0.3">
      <c r="A26" s="1198" t="s">
        <v>473</v>
      </c>
      <c r="B26" s="1199">
        <v>476.74857086000003</v>
      </c>
      <c r="C26" s="1199">
        <v>42483.290361899999</v>
      </c>
      <c r="D26" s="1199">
        <v>866.71847479999997</v>
      </c>
      <c r="E26" s="1199">
        <v>11113.4166955</v>
      </c>
      <c r="F26" s="1199">
        <v>32922.771070000003</v>
      </c>
      <c r="G26" s="1199">
        <v>2.07296491</v>
      </c>
      <c r="H26" s="1199">
        <v>662.57049206999989</v>
      </c>
      <c r="I26" s="1199">
        <v>23913.006370469997</v>
      </c>
      <c r="J26" s="1199">
        <v>467.33777641</v>
      </c>
      <c r="K26" s="1199">
        <v>25110.657721780088</v>
      </c>
      <c r="L26" s="1199">
        <v>123.64657255</v>
      </c>
      <c r="M26" s="1199">
        <v>20408.689610250003</v>
      </c>
      <c r="N26" s="1199">
        <v>5729.30383962</v>
      </c>
      <c r="O26" s="1199">
        <v>720.58920383000009</v>
      </c>
      <c r="P26" s="1199">
        <v>11556.473175809999</v>
      </c>
      <c r="Q26" s="1199">
        <v>9.1791005999999999</v>
      </c>
      <c r="R26" s="1199"/>
      <c r="S26" s="1199">
        <v>414.90820356</v>
      </c>
      <c r="T26" s="1199">
        <v>1501.942489</v>
      </c>
      <c r="U26" s="1199">
        <v>37829.119034739997</v>
      </c>
      <c r="V26" s="1199">
        <v>667.13851255999998</v>
      </c>
      <c r="W26" s="1199">
        <v>410.12603247999999</v>
      </c>
      <c r="X26" s="1200">
        <v>217389.70627370008</v>
      </c>
      <c r="Y26" s="1199">
        <v>0</v>
      </c>
      <c r="Z26" s="1200">
        <v>217389.70627370008</v>
      </c>
    </row>
    <row r="27" spans="1:26" ht="21.75" customHeight="1" x14ac:dyDescent="0.3">
      <c r="A27" s="1198" t="s">
        <v>474</v>
      </c>
      <c r="B27" s="1199">
        <v>497.39239827</v>
      </c>
      <c r="C27" s="1199">
        <v>5118.5870008950196</v>
      </c>
      <c r="D27" s="1199">
        <v>10.303900000000001</v>
      </c>
      <c r="E27" s="1199">
        <v>369.59235798999998</v>
      </c>
      <c r="F27" s="1199">
        <v>2562.9100800000001</v>
      </c>
      <c r="G27" s="1199">
        <v>0</v>
      </c>
      <c r="H27" s="1199">
        <v>537.23679368000012</v>
      </c>
      <c r="I27" s="1199">
        <v>4146.2569380099994</v>
      </c>
      <c r="J27" s="1199">
        <v>813.83591005000005</v>
      </c>
      <c r="K27" s="1199">
        <v>3140.9529062500001</v>
      </c>
      <c r="L27" s="1199">
        <v>71.48166101999999</v>
      </c>
      <c r="M27" s="1199">
        <v>3804.9865769200001</v>
      </c>
      <c r="N27" s="1199">
        <v>3238.7836583099997</v>
      </c>
      <c r="O27" s="1199">
        <v>108.5161824999999</v>
      </c>
      <c r="P27" s="1199">
        <v>1409.4960896099999</v>
      </c>
      <c r="Q27" s="1199">
        <v>132.40556232</v>
      </c>
      <c r="R27" s="1199"/>
      <c r="S27" s="1199">
        <v>65.151890390000005</v>
      </c>
      <c r="T27" s="1199">
        <v>760.40296180000007</v>
      </c>
      <c r="U27" s="1199">
        <v>7736.2259014199999</v>
      </c>
      <c r="V27" s="1199">
        <v>295.51300487999998</v>
      </c>
      <c r="W27" s="1199">
        <v>98.177847470000003</v>
      </c>
      <c r="X27" s="1200">
        <v>34918.209621785012</v>
      </c>
      <c r="Y27" s="1199">
        <v>0</v>
      </c>
      <c r="Z27" s="1200">
        <v>34918.209621785012</v>
      </c>
    </row>
    <row r="28" spans="1:26" ht="21.75" customHeight="1" x14ac:dyDescent="0.3">
      <c r="A28" s="1198" t="s">
        <v>475</v>
      </c>
      <c r="B28" s="1199">
        <v>385.21902822000004</v>
      </c>
      <c r="C28" s="1199">
        <v>17650.854384169998</v>
      </c>
      <c r="D28" s="1199">
        <v>141.32907476</v>
      </c>
      <c r="E28" s="1199">
        <v>4049.2505781300001</v>
      </c>
      <c r="F28" s="1199">
        <v>6360.3363529999997</v>
      </c>
      <c r="G28" s="1199">
        <v>2.53378039</v>
      </c>
      <c r="H28" s="1199">
        <v>576.91936965999992</v>
      </c>
      <c r="I28" s="1199">
        <v>18563.630938990005</v>
      </c>
      <c r="J28" s="1199">
        <v>610.34806156000002</v>
      </c>
      <c r="K28" s="1199">
        <v>11614.314930579998</v>
      </c>
      <c r="L28" s="1199">
        <v>53.599947700000001</v>
      </c>
      <c r="M28" s="1199">
        <v>12805.532957410005</v>
      </c>
      <c r="N28" s="1199">
        <v>2835.3655441799997</v>
      </c>
      <c r="O28" s="1199">
        <v>251.61432668999998</v>
      </c>
      <c r="P28" s="1199">
        <v>2462.1228733200001</v>
      </c>
      <c r="Q28" s="1199">
        <v>62.153781590000001</v>
      </c>
      <c r="R28" s="1199"/>
      <c r="S28" s="1199">
        <v>75.769284220000003</v>
      </c>
      <c r="T28" s="1199">
        <v>2130.1059154999998</v>
      </c>
      <c r="U28" s="1199">
        <v>11228.094383809999</v>
      </c>
      <c r="V28" s="1199">
        <v>970.90434699000014</v>
      </c>
      <c r="W28" s="1199">
        <v>752.37403388999996</v>
      </c>
      <c r="X28" s="1200">
        <v>93582.373894759992</v>
      </c>
      <c r="Y28" s="1199">
        <v>76.879691269999995</v>
      </c>
      <c r="Z28" s="1200">
        <v>93659.253586029998</v>
      </c>
    </row>
    <row r="29" spans="1:26" ht="21.75" customHeight="1" x14ac:dyDescent="0.3">
      <c r="A29" s="1198" t="s">
        <v>476</v>
      </c>
      <c r="B29" s="1199">
        <v>15.957511779999999</v>
      </c>
      <c r="C29" s="1199">
        <v>0</v>
      </c>
      <c r="D29" s="1199">
        <v>0</v>
      </c>
      <c r="E29" s="1199">
        <v>0</v>
      </c>
      <c r="F29" s="1199">
        <v>65.537336999999994</v>
      </c>
      <c r="G29" s="1199">
        <v>0</v>
      </c>
      <c r="H29" s="1199">
        <v>0</v>
      </c>
      <c r="I29" s="1199">
        <v>7732.972125629999</v>
      </c>
      <c r="J29" s="1199">
        <v>1.2069355500000001</v>
      </c>
      <c r="K29" s="1199">
        <v>86.213611630000017</v>
      </c>
      <c r="L29" s="1199">
        <v>0</v>
      </c>
      <c r="M29" s="1199">
        <v>483.48709179999997</v>
      </c>
      <c r="N29" s="1199">
        <v>0</v>
      </c>
      <c r="O29" s="1199">
        <v>0</v>
      </c>
      <c r="P29" s="1199">
        <v>62.64998344</v>
      </c>
      <c r="Q29" s="1199">
        <v>0</v>
      </c>
      <c r="R29" s="1199"/>
      <c r="S29" s="1199">
        <v>0</v>
      </c>
      <c r="T29" s="1199">
        <v>0</v>
      </c>
      <c r="U29" s="1199">
        <v>85.832841430000002</v>
      </c>
      <c r="V29" s="1199">
        <v>0</v>
      </c>
      <c r="W29" s="1199">
        <v>0</v>
      </c>
      <c r="X29" s="1200">
        <v>8533.8574382599982</v>
      </c>
      <c r="Y29" s="1199">
        <v>0</v>
      </c>
      <c r="Z29" s="1200">
        <v>8533.8574382599982</v>
      </c>
    </row>
    <row r="30" spans="1:26" ht="21.75" customHeight="1" x14ac:dyDescent="0.3">
      <c r="A30" s="1198" t="s">
        <v>477</v>
      </c>
      <c r="B30" s="1199">
        <v>0</v>
      </c>
      <c r="C30" s="1199">
        <v>1747.4680715499999</v>
      </c>
      <c r="D30" s="1199">
        <v>0</v>
      </c>
      <c r="E30" s="1199">
        <v>908.58556287000101</v>
      </c>
      <c r="F30" s="1199">
        <v>0</v>
      </c>
      <c r="G30" s="1199">
        <v>0</v>
      </c>
      <c r="H30" s="1199">
        <v>-4.4846599999999997E-3</v>
      </c>
      <c r="I30" s="1199">
        <v>496.60690989000011</v>
      </c>
      <c r="J30" s="1199">
        <v>0</v>
      </c>
      <c r="K30" s="1199">
        <v>4409.3253917000311</v>
      </c>
      <c r="L30" s="1199">
        <v>2.95310454</v>
      </c>
      <c r="M30" s="1199">
        <v>153.64565368000004</v>
      </c>
      <c r="N30" s="1199">
        <v>0</v>
      </c>
      <c r="O30" s="1199">
        <v>3.84805E-3</v>
      </c>
      <c r="P30" s="1199">
        <v>0</v>
      </c>
      <c r="Q30" s="1199">
        <v>0</v>
      </c>
      <c r="R30" s="1199"/>
      <c r="S30" s="1199">
        <v>0</v>
      </c>
      <c r="T30" s="1199">
        <v>1.03325</v>
      </c>
      <c r="U30" s="1199">
        <v>168.83843769999999</v>
      </c>
      <c r="V30" s="1199">
        <v>0</v>
      </c>
      <c r="W30" s="1199">
        <v>0</v>
      </c>
      <c r="X30" s="1200">
        <v>7888.4557453200323</v>
      </c>
      <c r="Y30" s="1199">
        <v>0</v>
      </c>
      <c r="Z30" s="1200">
        <v>7888.4557453200323</v>
      </c>
    </row>
    <row r="31" spans="1:26" ht="21.75" customHeight="1" x14ac:dyDescent="0.3">
      <c r="A31" s="1198" t="s">
        <v>478</v>
      </c>
      <c r="B31" s="1199">
        <v>186.11923937</v>
      </c>
      <c r="C31" s="1199">
        <v>4363.76910976</v>
      </c>
      <c r="D31" s="1199">
        <v>0</v>
      </c>
      <c r="E31" s="1051">
        <v>-2.9676480000000001</v>
      </c>
      <c r="F31" s="1199">
        <v>7042.0303219999996</v>
      </c>
      <c r="G31" s="1199">
        <v>0.65441064000000004</v>
      </c>
      <c r="H31" s="1199">
        <v>287.34101162999997</v>
      </c>
      <c r="I31" s="1199">
        <v>246.46293343999923</v>
      </c>
      <c r="J31" s="1199">
        <v>6.3815900100000018</v>
      </c>
      <c r="K31" s="1199">
        <v>3.6526390999999996</v>
      </c>
      <c r="L31" s="1199">
        <v>95.088630260000002</v>
      </c>
      <c r="M31" s="1199">
        <v>8325.6563583499992</v>
      </c>
      <c r="N31" s="1199">
        <v>138.94128162000001</v>
      </c>
      <c r="O31" s="1199">
        <v>241.69649382</v>
      </c>
      <c r="P31" s="1199">
        <v>97.20661672</v>
      </c>
      <c r="Q31" s="1199">
        <v>1.3037702199999999</v>
      </c>
      <c r="R31" s="1199"/>
      <c r="S31" s="1199">
        <v>5.0175396500000007</v>
      </c>
      <c r="T31" s="1199">
        <v>68.531859799999992</v>
      </c>
      <c r="U31" s="1199">
        <v>2430.7547959399999</v>
      </c>
      <c r="V31" s="1199">
        <v>-0.20155108000000024</v>
      </c>
      <c r="W31" s="1199">
        <v>350.79501584999997</v>
      </c>
      <c r="X31" s="1200">
        <v>23888.234419100001</v>
      </c>
      <c r="Y31" s="1199">
        <v>0</v>
      </c>
      <c r="Z31" s="1200">
        <v>23888.234419100001</v>
      </c>
    </row>
    <row r="32" spans="1:26" ht="21.75" customHeight="1" x14ac:dyDescent="0.3">
      <c r="A32" s="1198" t="s">
        <v>479</v>
      </c>
      <c r="B32" s="1199">
        <v>1561.4367485</v>
      </c>
      <c r="C32" s="1199">
        <v>71363.968928275019</v>
      </c>
      <c r="D32" s="1199">
        <v>1018.35144956</v>
      </c>
      <c r="E32" s="1199">
        <v>16437.877546489999</v>
      </c>
      <c r="F32" s="1199">
        <v>48953.585160000002</v>
      </c>
      <c r="G32" s="1199">
        <v>5.2611559399999992</v>
      </c>
      <c r="H32" s="1199">
        <v>2064.0631823799999</v>
      </c>
      <c r="I32" s="1199">
        <v>55098.936216430011</v>
      </c>
      <c r="J32" s="1199">
        <v>1899.11027358</v>
      </c>
      <c r="K32" s="1199">
        <v>44365.117201040106</v>
      </c>
      <c r="L32" s="1199">
        <v>346.76991606999997</v>
      </c>
      <c r="M32" s="1199">
        <v>45981.998248410011</v>
      </c>
      <c r="N32" s="1199">
        <v>11942.394323729999</v>
      </c>
      <c r="O32" s="1199">
        <v>1322.4200548900001</v>
      </c>
      <c r="P32" s="1199">
        <v>15587.948738899999</v>
      </c>
      <c r="Q32" s="1199">
        <v>205.04221472999998</v>
      </c>
      <c r="R32" s="1199"/>
      <c r="S32" s="1199">
        <v>560.84691781999993</v>
      </c>
      <c r="T32" s="1199">
        <v>4462.0164760999996</v>
      </c>
      <c r="U32" s="1199">
        <v>59478.865395040004</v>
      </c>
      <c r="V32" s="1199">
        <v>1933.35431335</v>
      </c>
      <c r="W32" s="1199">
        <v>1611.4729296899998</v>
      </c>
      <c r="X32" s="1200">
        <v>386200.83739092521</v>
      </c>
      <c r="Y32" s="1199">
        <v>76.879691269999995</v>
      </c>
      <c r="Z32" s="1200">
        <v>386277.71708219522</v>
      </c>
    </row>
    <row r="33" spans="1:26" s="1205" customFormat="1" ht="21.75" customHeight="1" x14ac:dyDescent="0.3">
      <c r="A33" s="1202" t="s">
        <v>480</v>
      </c>
      <c r="B33" s="1203">
        <v>855.94582645000003</v>
      </c>
      <c r="C33" s="1203">
        <v>20335.876588005001</v>
      </c>
      <c r="D33" s="1203">
        <v>15.46246805</v>
      </c>
      <c r="E33" s="1203">
        <v>7192.7034167765305</v>
      </c>
      <c r="F33" s="1203">
        <v>2650.3956069999999</v>
      </c>
      <c r="G33" s="1203">
        <v>33.672739710000002</v>
      </c>
      <c r="H33" s="1203">
        <v>234.80102890000001</v>
      </c>
      <c r="I33" s="1203">
        <v>2996.8212781308257</v>
      </c>
      <c r="J33" s="1203">
        <v>586.58514168999977</v>
      </c>
      <c r="K33" s="1203">
        <v>7155.345050240001</v>
      </c>
      <c r="L33" s="1203">
        <v>49.994218759999995</v>
      </c>
      <c r="M33" s="1203">
        <v>7009.5877701985473</v>
      </c>
      <c r="N33" s="1203">
        <v>1058.28781319</v>
      </c>
      <c r="O33" s="1203">
        <v>948.94788079</v>
      </c>
      <c r="P33" s="1203">
        <v>926.53107970731605</v>
      </c>
      <c r="Q33" s="1203">
        <v>19.135386910000001</v>
      </c>
      <c r="R33" s="1203"/>
      <c r="S33" s="1203">
        <v>46.182865159999999</v>
      </c>
      <c r="T33" s="1203">
        <v>1530.1725066399999</v>
      </c>
      <c r="U33" s="1203">
        <v>7895.8410771300005</v>
      </c>
      <c r="V33" s="1203">
        <v>3339.3613493399994</v>
      </c>
      <c r="W33" s="1203">
        <v>214.44684285999998</v>
      </c>
      <c r="X33" s="1204">
        <v>65096.097935638216</v>
      </c>
      <c r="Y33" s="1203">
        <v>2294.9233754699999</v>
      </c>
      <c r="Z33" s="1204">
        <v>67391.021311108212</v>
      </c>
    </row>
    <row r="34" spans="1:26" s="1205" customFormat="1" ht="21.75" customHeight="1" x14ac:dyDescent="0.3">
      <c r="A34" s="1206" t="s">
        <v>481</v>
      </c>
      <c r="B34" s="1203">
        <v>0</v>
      </c>
      <c r="C34" s="1203">
        <v>0</v>
      </c>
      <c r="D34" s="1203">
        <v>0</v>
      </c>
      <c r="E34" s="1203">
        <v>0</v>
      </c>
      <c r="F34" s="1203">
        <v>0</v>
      </c>
      <c r="G34" s="1203">
        <v>0</v>
      </c>
      <c r="H34" s="1203">
        <v>0</v>
      </c>
      <c r="I34" s="1203">
        <v>0</v>
      </c>
      <c r="J34" s="1203">
        <v>0</v>
      </c>
      <c r="K34" s="1203">
        <v>0</v>
      </c>
      <c r="L34" s="1203">
        <v>0</v>
      </c>
      <c r="M34" s="1203">
        <v>0</v>
      </c>
      <c r="N34" s="1203">
        <v>0</v>
      </c>
      <c r="O34" s="1203">
        <v>0</v>
      </c>
      <c r="P34" s="1203">
        <v>0</v>
      </c>
      <c r="Q34" s="1203">
        <v>0</v>
      </c>
      <c r="R34" s="1203"/>
      <c r="S34" s="1203">
        <v>0</v>
      </c>
      <c r="T34" s="1203">
        <v>0</v>
      </c>
      <c r="U34" s="1203">
        <v>0</v>
      </c>
      <c r="V34" s="1203">
        <v>0</v>
      </c>
      <c r="W34" s="1203">
        <v>0</v>
      </c>
      <c r="X34" s="1207">
        <v>0</v>
      </c>
      <c r="Y34" s="1203">
        <v>0</v>
      </c>
      <c r="Z34" s="1207">
        <v>0</v>
      </c>
    </row>
    <row r="35" spans="1:26" s="1205" customFormat="1" ht="21.75" customHeight="1" x14ac:dyDescent="0.3">
      <c r="A35" s="1206" t="s">
        <v>482</v>
      </c>
      <c r="B35" s="1203">
        <v>0</v>
      </c>
      <c r="C35" s="1203">
        <v>0</v>
      </c>
      <c r="D35" s="1203">
        <v>0</v>
      </c>
      <c r="E35" s="1203">
        <v>0</v>
      </c>
      <c r="F35" s="1203">
        <v>0</v>
      </c>
      <c r="G35" s="1203">
        <v>0</v>
      </c>
      <c r="H35" s="1203">
        <v>0</v>
      </c>
      <c r="I35" s="1203">
        <v>0</v>
      </c>
      <c r="J35" s="1203">
        <v>0</v>
      </c>
      <c r="K35" s="1203">
        <v>0</v>
      </c>
      <c r="L35" s="1203">
        <v>0</v>
      </c>
      <c r="M35" s="1203">
        <v>0</v>
      </c>
      <c r="N35" s="1203">
        <v>0</v>
      </c>
      <c r="O35" s="1203">
        <v>0</v>
      </c>
      <c r="P35" s="1203">
        <v>0</v>
      </c>
      <c r="Q35" s="1203">
        <v>0</v>
      </c>
      <c r="R35" s="1203"/>
      <c r="S35" s="1203">
        <v>0</v>
      </c>
      <c r="T35" s="1203">
        <v>0</v>
      </c>
      <c r="U35" s="1203">
        <v>0</v>
      </c>
      <c r="V35" s="1203">
        <v>0</v>
      </c>
      <c r="W35" s="1203">
        <v>0</v>
      </c>
      <c r="X35" s="1207">
        <v>0</v>
      </c>
      <c r="Y35" s="1203">
        <v>0</v>
      </c>
      <c r="Z35" s="1207">
        <v>0</v>
      </c>
    </row>
    <row r="36" spans="1:26" s="1205" customFormat="1" ht="21.75" customHeight="1" x14ac:dyDescent="0.3">
      <c r="A36" s="1206" t="s">
        <v>483</v>
      </c>
      <c r="B36" s="1203">
        <v>276.45425142545497</v>
      </c>
      <c r="C36" s="1203">
        <v>770.38109099999997</v>
      </c>
      <c r="D36" s="1203">
        <v>0.57793378000000006</v>
      </c>
      <c r="E36" s="1203">
        <v>48.742911079999999</v>
      </c>
      <c r="F36" s="1203">
        <v>84.386405859999996</v>
      </c>
      <c r="G36" s="1203">
        <v>2.0715652700000002</v>
      </c>
      <c r="H36" s="1203">
        <v>34.932673999999999</v>
      </c>
      <c r="I36" s="1203">
        <v>25.379867395890027</v>
      </c>
      <c r="J36" s="1203">
        <v>32.223147769999997</v>
      </c>
      <c r="K36" s="1203">
        <v>234.82561217</v>
      </c>
      <c r="L36" s="1203">
        <v>6.2642394499999998</v>
      </c>
      <c r="M36" s="1203">
        <v>333.06166679032373</v>
      </c>
      <c r="N36" s="1203">
        <v>137.69279269</v>
      </c>
      <c r="O36" s="1203">
        <v>-2.4208740232668502E-2</v>
      </c>
      <c r="P36" s="1203">
        <v>44.518795340000004</v>
      </c>
      <c r="Q36" s="1203">
        <v>1.1207130000000001</v>
      </c>
      <c r="R36" s="1203"/>
      <c r="S36" s="1203">
        <v>5.7357588999999995</v>
      </c>
      <c r="T36" s="1203">
        <v>179.43681966999998</v>
      </c>
      <c r="U36" s="1203">
        <v>272.38220699999999</v>
      </c>
      <c r="V36" s="1203">
        <v>110.02027884</v>
      </c>
      <c r="W36" s="1203">
        <v>5.6179308199999998</v>
      </c>
      <c r="X36" s="1207">
        <v>2605.8024535114359</v>
      </c>
      <c r="Y36" s="1203">
        <v>24.537391</v>
      </c>
      <c r="Z36" s="1207">
        <v>2630.3398445114358</v>
      </c>
    </row>
    <row r="37" spans="1:26" s="1205" customFormat="1" ht="21.75" customHeight="1" x14ac:dyDescent="0.3">
      <c r="A37" s="1206" t="s">
        <v>484</v>
      </c>
      <c r="B37" s="1203">
        <v>333.39184622146598</v>
      </c>
      <c r="C37" s="1203">
        <v>840.0295705499999</v>
      </c>
      <c r="D37" s="1203">
        <v>8.6386779000000011</v>
      </c>
      <c r="E37" s="1203">
        <v>842.99464484999999</v>
      </c>
      <c r="F37" s="1203">
        <v>55.097419979999998</v>
      </c>
      <c r="G37" s="1203">
        <v>2.7698094200000001</v>
      </c>
      <c r="H37" s="1203">
        <v>16.892769999999999</v>
      </c>
      <c r="I37" s="1203">
        <v>368.57693123588996</v>
      </c>
      <c r="J37" s="1203">
        <v>17.024418729999994</v>
      </c>
      <c r="K37" s="1203">
        <v>254.42885390999999</v>
      </c>
      <c r="L37" s="1203">
        <v>19.732510920000003</v>
      </c>
      <c r="M37" s="1203">
        <v>238.63970738879306</v>
      </c>
      <c r="N37" s="1203">
        <v>190.576356838728</v>
      </c>
      <c r="O37" s="1203">
        <v>-1.9369544210765997E-2</v>
      </c>
      <c r="P37" s="1203">
        <v>50.153082509999997</v>
      </c>
      <c r="Q37" s="1208">
        <v>-0.32916200000000001</v>
      </c>
      <c r="R37" s="1203"/>
      <c r="S37" s="1203">
        <v>7.4853712700000035</v>
      </c>
      <c r="T37" s="1203">
        <v>237.58479661000001</v>
      </c>
      <c r="U37" s="1203">
        <v>245.59284400000001</v>
      </c>
      <c r="V37" s="1203">
        <v>69.414158479999998</v>
      </c>
      <c r="W37" s="1203">
        <v>7.7123220799999999</v>
      </c>
      <c r="X37" s="1207">
        <v>3806.3875613506648</v>
      </c>
      <c r="Y37" s="1203">
        <v>39.114400000000003</v>
      </c>
      <c r="Z37" s="1207">
        <v>3845.5019613506647</v>
      </c>
    </row>
    <row r="38" spans="1:26" s="1205" customFormat="1" ht="21.75" customHeight="1" x14ac:dyDescent="0.3">
      <c r="A38" s="1206" t="s">
        <v>485</v>
      </c>
      <c r="B38" s="1203">
        <v>0</v>
      </c>
      <c r="C38" s="1203">
        <v>0</v>
      </c>
      <c r="D38" s="1203">
        <v>0</v>
      </c>
      <c r="E38" s="1203">
        <v>0</v>
      </c>
      <c r="F38" s="1203">
        <v>0</v>
      </c>
      <c r="G38" s="1203">
        <v>0</v>
      </c>
      <c r="H38" s="1203">
        <v>0</v>
      </c>
      <c r="I38" s="1203">
        <v>0</v>
      </c>
      <c r="J38" s="1203">
        <v>0</v>
      </c>
      <c r="K38" s="1203">
        <v>0</v>
      </c>
      <c r="L38" s="1203">
        <v>0</v>
      </c>
      <c r="M38" s="1203">
        <v>0</v>
      </c>
      <c r="N38" s="1203">
        <v>0</v>
      </c>
      <c r="O38" s="1203">
        <v>0</v>
      </c>
      <c r="P38" s="1203">
        <v>0</v>
      </c>
      <c r="Q38" s="1203">
        <v>0</v>
      </c>
      <c r="R38" s="1203"/>
      <c r="S38" s="1203">
        <v>0</v>
      </c>
      <c r="T38" s="1203">
        <v>0</v>
      </c>
      <c r="U38" s="1203">
        <v>0</v>
      </c>
      <c r="V38" s="1203">
        <v>0</v>
      </c>
      <c r="W38" s="1203">
        <v>0</v>
      </c>
      <c r="X38" s="1207">
        <v>0</v>
      </c>
      <c r="Y38" s="1203">
        <v>0</v>
      </c>
      <c r="Z38" s="1207">
        <v>0</v>
      </c>
    </row>
    <row r="39" spans="1:26" s="1205" customFormat="1" ht="21.75" customHeight="1" x14ac:dyDescent="0.3">
      <c r="A39" s="1202" t="s">
        <v>486</v>
      </c>
      <c r="B39" s="1203">
        <v>11.17554434</v>
      </c>
      <c r="C39" s="1203">
        <v>2007.24092447</v>
      </c>
      <c r="D39" s="1203">
        <v>0</v>
      </c>
      <c r="E39" s="1203">
        <v>1064.3093551900001</v>
      </c>
      <c r="F39" s="1203">
        <v>291.99940179999999</v>
      </c>
      <c r="G39" s="1203">
        <v>7.9628239199999999</v>
      </c>
      <c r="H39" s="1203">
        <v>14.051052</v>
      </c>
      <c r="I39" s="1203">
        <v>139.65215687843013</v>
      </c>
      <c r="J39" s="1203">
        <v>183.00284008000017</v>
      </c>
      <c r="K39" s="1203">
        <v>577.91071879999993</v>
      </c>
      <c r="L39" s="1203">
        <v>0.36114634999999995</v>
      </c>
      <c r="M39" s="1203">
        <v>404.28285947772571</v>
      </c>
      <c r="N39" s="1203">
        <v>197.82596814999999</v>
      </c>
      <c r="O39" s="1203">
        <v>181.43237804199998</v>
      </c>
      <c r="P39" s="1203">
        <v>87.404087599999997</v>
      </c>
      <c r="Q39" s="1203">
        <v>2.7622599999999999</v>
      </c>
      <c r="R39" s="1203"/>
      <c r="S39" s="1203">
        <v>17.785105089999995</v>
      </c>
      <c r="T39" s="1203">
        <v>64.690506900000003</v>
      </c>
      <c r="U39" s="1203">
        <v>685.68214509000006</v>
      </c>
      <c r="V39" s="1203">
        <v>27.31550373</v>
      </c>
      <c r="W39" s="1203">
        <v>20.090110070000001</v>
      </c>
      <c r="X39" s="1207">
        <v>5986.9368879781568</v>
      </c>
      <c r="Y39" s="1203">
        <v>0.25109999999999999</v>
      </c>
      <c r="Z39" s="1207">
        <v>5987.1879879781573</v>
      </c>
    </row>
    <row r="40" spans="1:26" s="1205" customFormat="1" ht="21.75" customHeight="1" x14ac:dyDescent="0.3">
      <c r="A40" s="1206" t="s">
        <v>487</v>
      </c>
      <c r="B40" s="1203">
        <v>11.88288092</v>
      </c>
      <c r="C40" s="1203">
        <v>2266.35497498</v>
      </c>
      <c r="D40" s="1203">
        <v>0</v>
      </c>
      <c r="E40" s="1203">
        <v>324.87139614999995</v>
      </c>
      <c r="F40" s="1203">
        <v>337.84213569999997</v>
      </c>
      <c r="G40" s="1203">
        <v>5.5102926700000001</v>
      </c>
      <c r="H40" s="1203">
        <v>25.750934000000001</v>
      </c>
      <c r="I40" s="1203">
        <v>57.807709297606614</v>
      </c>
      <c r="J40" s="1203">
        <v>110.17567965999979</v>
      </c>
      <c r="K40" s="1203">
        <v>896.49451916999931</v>
      </c>
      <c r="L40" s="1203">
        <v>18.186761409999999</v>
      </c>
      <c r="M40" s="1203">
        <v>701.28905830850908</v>
      </c>
      <c r="N40" s="1203">
        <v>131.85606491999999</v>
      </c>
      <c r="O40" s="1203">
        <v>83.537563981999099</v>
      </c>
      <c r="P40" s="1203">
        <v>210.58448530000001</v>
      </c>
      <c r="Q40" s="1203">
        <v>3.1729729999999998</v>
      </c>
      <c r="R40" s="1203"/>
      <c r="S40" s="1203">
        <v>22.038719219999997</v>
      </c>
      <c r="T40" s="1203">
        <v>79.34840891000006</v>
      </c>
      <c r="U40" s="1203">
        <v>860.6435742000001</v>
      </c>
      <c r="V40" s="1203">
        <v>21.415252170000002</v>
      </c>
      <c r="W40" s="1203">
        <v>23.601350889999999</v>
      </c>
      <c r="X40" s="1207">
        <v>6192.3647348581135</v>
      </c>
      <c r="Y40" s="1203">
        <v>0.2636</v>
      </c>
      <c r="Z40" s="1207">
        <v>6192.6283348581137</v>
      </c>
    </row>
    <row r="41" spans="1:26" s="1205" customFormat="1" ht="21.75" customHeight="1" x14ac:dyDescent="0.3">
      <c r="A41" s="1206" t="s">
        <v>488</v>
      </c>
      <c r="B41" s="1203">
        <v>345.27472714146603</v>
      </c>
      <c r="C41" s="1203">
        <v>3106.3845455300002</v>
      </c>
      <c r="D41" s="1203">
        <v>8.6386779000000011</v>
      </c>
      <c r="E41" s="1203">
        <v>1167.866041</v>
      </c>
      <c r="F41" s="1203">
        <v>392.93955570000003</v>
      </c>
      <c r="G41" s="1203">
        <v>8.2801020899999997</v>
      </c>
      <c r="H41" s="1203">
        <v>42.643704</v>
      </c>
      <c r="I41" s="1203">
        <v>426.38464053349662</v>
      </c>
      <c r="J41" s="1203">
        <v>127.20009838999981</v>
      </c>
      <c r="K41" s="1203">
        <v>1150.9233730799995</v>
      </c>
      <c r="L41" s="1203">
        <v>37.919272329999998</v>
      </c>
      <c r="M41" s="1203">
        <v>939.92876569730208</v>
      </c>
      <c r="N41" s="1203">
        <v>322.43242175872803</v>
      </c>
      <c r="O41" s="1203">
        <v>83.518194437788338</v>
      </c>
      <c r="P41" s="1203">
        <v>260.73756781000003</v>
      </c>
      <c r="Q41" s="1203">
        <v>2.8438110000000001</v>
      </c>
      <c r="R41" s="1203"/>
      <c r="S41" s="1203">
        <v>29.524090490000003</v>
      </c>
      <c r="T41" s="1203">
        <v>316.93320552000012</v>
      </c>
      <c r="U41" s="1203">
        <v>1106.2364182000001</v>
      </c>
      <c r="V41" s="1203">
        <v>90.82941065</v>
      </c>
      <c r="W41" s="1203">
        <v>31.313672970000002</v>
      </c>
      <c r="X41" s="1207">
        <v>9998.7522962287803</v>
      </c>
      <c r="Y41" s="1203">
        <v>39.378</v>
      </c>
      <c r="Z41" s="1207">
        <v>10038.130296228781</v>
      </c>
    </row>
    <row r="42" spans="1:26" s="1211" customFormat="1" ht="21.75" customHeight="1" x14ac:dyDescent="0.3">
      <c r="A42" s="1209" t="s">
        <v>489</v>
      </c>
      <c r="B42" s="1210">
        <v>913.59075782600996</v>
      </c>
      <c r="C42" s="1210">
        <v>20664.639118064999</v>
      </c>
      <c r="D42" s="1210">
        <v>23.523212170000001</v>
      </c>
      <c r="E42" s="1210">
        <v>7247.5171915065303</v>
      </c>
      <c r="F42" s="1210">
        <v>2666.9493550000002</v>
      </c>
      <c r="G42" s="1210">
        <v>31.918452609999999</v>
      </c>
      <c r="H42" s="1210">
        <v>228.4610069</v>
      </c>
      <c r="I42" s="1210">
        <v>3258.1738943900018</v>
      </c>
      <c r="J42" s="1210">
        <v>498.55925222999952</v>
      </c>
      <c r="K42" s="1210">
        <v>7493.5320923499994</v>
      </c>
      <c r="L42" s="1210">
        <v>81.288105290000004</v>
      </c>
      <c r="M42" s="1210">
        <v>7212.1720096278004</v>
      </c>
      <c r="N42" s="1210">
        <v>1045.2014741087301</v>
      </c>
      <c r="O42" s="1210">
        <v>851.05790592602193</v>
      </c>
      <c r="P42" s="1210">
        <v>1055.3457645773199</v>
      </c>
      <c r="Q42" s="1210">
        <v>18.09622491</v>
      </c>
      <c r="R42" s="1210"/>
      <c r="S42" s="1210">
        <v>52.186091659999995</v>
      </c>
      <c r="T42" s="1210">
        <v>1602.9783855900002</v>
      </c>
      <c r="U42" s="1210">
        <v>8044.0131432399903</v>
      </c>
      <c r="V42" s="1210">
        <v>3292.8549774199992</v>
      </c>
      <c r="W42" s="1210">
        <v>220.05247493999997</v>
      </c>
      <c r="X42" s="1207">
        <v>66502.110890357406</v>
      </c>
      <c r="Y42" s="1210">
        <v>2309.5128844699998</v>
      </c>
      <c r="Z42" s="1207">
        <v>68811.6237748274</v>
      </c>
    </row>
    <row r="43" spans="1:26" s="1205" customFormat="1" ht="21.75" customHeight="1" x14ac:dyDescent="0.3">
      <c r="A43" s="1202" t="s">
        <v>490</v>
      </c>
      <c r="B43" s="1203">
        <v>3830.70161045953</v>
      </c>
      <c r="C43" s="1203">
        <v>102852.4541766706</v>
      </c>
      <c r="D43" s="1203">
        <v>-16.779645215175119</v>
      </c>
      <c r="E43" s="1203">
        <v>27591.667004600498</v>
      </c>
      <c r="F43" s="1203">
        <v>36955.47365</v>
      </c>
      <c r="G43" s="1203">
        <v>29.743822560000009</v>
      </c>
      <c r="H43" s="1203">
        <v>4086.6767492800004</v>
      </c>
      <c r="I43" s="1203">
        <v>70588.019937639154</v>
      </c>
      <c r="J43" s="1203">
        <v>4027.6805682000004</v>
      </c>
      <c r="K43" s="1203">
        <v>38513.006909300108</v>
      </c>
      <c r="L43" s="1203">
        <v>456.06117251999996</v>
      </c>
      <c r="M43" s="1203">
        <v>68518.580478269563</v>
      </c>
      <c r="N43" s="1203">
        <v>14286.963626359</v>
      </c>
      <c r="O43" s="1203">
        <v>2241.6623035471307</v>
      </c>
      <c r="P43" s="1203">
        <v>27030.550500037301</v>
      </c>
      <c r="Q43" s="1203">
        <v>397.12888663999996</v>
      </c>
      <c r="R43" s="1203"/>
      <c r="S43" s="1203">
        <v>858.78470135445343</v>
      </c>
      <c r="T43" s="1203">
        <v>8299.1234974800009</v>
      </c>
      <c r="U43" s="1203">
        <v>79655.940005100099</v>
      </c>
      <c r="V43" s="1203">
        <v>9906.3274029325767</v>
      </c>
      <c r="W43" s="1203">
        <v>4277.4424616799988</v>
      </c>
      <c r="X43" s="1207">
        <v>504387.20981941489</v>
      </c>
      <c r="Y43" s="1203">
        <v>2380.1604810100002</v>
      </c>
      <c r="Z43" s="1207">
        <v>506767.37030042487</v>
      </c>
    </row>
    <row r="44" spans="1:26" s="1205" customFormat="1" ht="21.75" customHeight="1" x14ac:dyDescent="0.3">
      <c r="A44" s="1206" t="s">
        <v>491</v>
      </c>
      <c r="B44" s="1203">
        <v>2924.1277112299999</v>
      </c>
      <c r="C44" s="1203">
        <v>10207.26181892</v>
      </c>
      <c r="D44" s="1203">
        <v>167.00649163999998</v>
      </c>
      <c r="E44" s="1203">
        <v>4928.3911395200003</v>
      </c>
      <c r="F44" s="1203">
        <v>2571.5221980000001</v>
      </c>
      <c r="G44" s="1203">
        <v>4.9560000000000001E-4</v>
      </c>
      <c r="H44" s="1203">
        <v>1540.8662567099998</v>
      </c>
      <c r="I44" s="1203">
        <v>12061.480651760005</v>
      </c>
      <c r="J44" s="1203">
        <v>2624.09550588</v>
      </c>
      <c r="K44" s="1203">
        <v>7000.5552207399996</v>
      </c>
      <c r="L44" s="1203">
        <v>44.717919960000003</v>
      </c>
      <c r="M44" s="1203">
        <v>7316.0724303300021</v>
      </c>
      <c r="N44" s="1203">
        <v>1110.4597514700001</v>
      </c>
      <c r="O44" s="1203">
        <v>154.88365171000001</v>
      </c>
      <c r="P44" s="1203">
        <v>2442.09263615598</v>
      </c>
      <c r="Q44" s="1203">
        <v>42.176373770000005</v>
      </c>
      <c r="R44" s="1203"/>
      <c r="S44" s="1203">
        <v>154.96306722</v>
      </c>
      <c r="T44" s="1203">
        <v>1122.0194629800001</v>
      </c>
      <c r="U44" s="1203">
        <v>8724.7850982299988</v>
      </c>
      <c r="V44" s="1203">
        <v>1586.3071803300002</v>
      </c>
      <c r="W44" s="1203">
        <v>1516.93076978</v>
      </c>
      <c r="X44" s="1207">
        <v>68240.715831935988</v>
      </c>
      <c r="Y44" s="1203">
        <v>756.81163694000008</v>
      </c>
      <c r="Z44" s="1207">
        <v>68997.527468875982</v>
      </c>
    </row>
    <row r="45" spans="1:26" s="1205" customFormat="1" ht="21.75" customHeight="1" x14ac:dyDescent="0.3">
      <c r="A45" s="1212" t="s">
        <v>492</v>
      </c>
      <c r="B45" s="1203">
        <v>211.41842102000001</v>
      </c>
      <c r="C45" s="1203">
        <v>18474.7644237776</v>
      </c>
      <c r="D45" s="1203">
        <v>244.37328306999999</v>
      </c>
      <c r="E45" s="1203">
        <v>1562.80944303</v>
      </c>
      <c r="F45" s="1203">
        <v>679.43781569999999</v>
      </c>
      <c r="G45" s="1203">
        <v>9.1120000000000003E-3</v>
      </c>
      <c r="H45" s="1203">
        <v>300.97901260999993</v>
      </c>
      <c r="I45" s="1203">
        <v>1294.92282133</v>
      </c>
      <c r="J45" s="1203">
        <v>274.71636219999999</v>
      </c>
      <c r="K45" s="1203">
        <v>446.47600823999994</v>
      </c>
      <c r="L45" s="1203">
        <v>10.463518390000001</v>
      </c>
      <c r="M45" s="1203">
        <v>2419.4458296600001</v>
      </c>
      <c r="N45" s="1203">
        <v>97.130538079999994</v>
      </c>
      <c r="O45" s="1203">
        <v>4.8741982699999999</v>
      </c>
      <c r="P45" s="1203">
        <v>1760.18847446</v>
      </c>
      <c r="Q45" s="1203">
        <v>46.928793740000003</v>
      </c>
      <c r="R45" s="1203"/>
      <c r="S45" s="1203">
        <v>20.407703209999998</v>
      </c>
      <c r="T45" s="1203">
        <v>208.68207550000002</v>
      </c>
      <c r="U45" s="1203">
        <v>1824.8217700999999</v>
      </c>
      <c r="V45" s="1203">
        <v>274.31327215999988</v>
      </c>
      <c r="W45" s="1203">
        <v>140.8646229</v>
      </c>
      <c r="X45" s="1207">
        <v>30298.027499447602</v>
      </c>
      <c r="Y45" s="1203">
        <v>46.378350609999998</v>
      </c>
      <c r="Z45" s="1207">
        <v>30344.405850057603</v>
      </c>
    </row>
    <row r="46" spans="1:26" s="1205" customFormat="1" ht="21.75" customHeight="1" x14ac:dyDescent="0.3">
      <c r="A46" s="1212" t="s">
        <v>493</v>
      </c>
      <c r="B46" s="1203">
        <v>1467.80303901</v>
      </c>
      <c r="C46" s="1203">
        <v>9990.963569361491</v>
      </c>
      <c r="D46" s="1203">
        <v>318.24160422000006</v>
      </c>
      <c r="E46" s="1203">
        <v>2230.1915272900001</v>
      </c>
      <c r="F46" s="1203">
        <v>1704.7671989999999</v>
      </c>
      <c r="G46" s="1203">
        <v>32.555438230000007</v>
      </c>
      <c r="H46" s="1203">
        <v>646.70591629</v>
      </c>
      <c r="I46" s="1203">
        <v>8376.6270651199993</v>
      </c>
      <c r="J46" s="1203">
        <v>1708.3708605100001</v>
      </c>
      <c r="K46" s="1203">
        <v>4633.6470564400006</v>
      </c>
      <c r="L46" s="1203">
        <v>312.29039135000005</v>
      </c>
      <c r="M46" s="1203">
        <v>4906.5498365199992</v>
      </c>
      <c r="N46" s="1203">
        <v>1763.89537408</v>
      </c>
      <c r="O46" s="1203">
        <v>226.75903198</v>
      </c>
      <c r="P46" s="1203">
        <v>3205.2491165099</v>
      </c>
      <c r="Q46" s="1203">
        <v>110.00867382</v>
      </c>
      <c r="R46" s="1203"/>
      <c r="S46" s="1203">
        <v>128.64496954999998</v>
      </c>
      <c r="T46" s="1203">
        <v>968.60522123999999</v>
      </c>
      <c r="U46" s="1203">
        <v>5618.7860276507199</v>
      </c>
      <c r="V46" s="1203">
        <v>825.28939553000009</v>
      </c>
      <c r="W46" s="1203">
        <v>590.96830586999999</v>
      </c>
      <c r="X46" s="1207">
        <v>49766.919619572109</v>
      </c>
      <c r="Y46" s="1203">
        <v>116.8320727</v>
      </c>
      <c r="Z46" s="1207">
        <v>49883.751692272112</v>
      </c>
    </row>
    <row r="47" spans="1:26" s="1205" customFormat="1" ht="21.75" customHeight="1" x14ac:dyDescent="0.3">
      <c r="A47" s="1213" t="s">
        <v>494</v>
      </c>
      <c r="B47" s="1203">
        <v>4603.3491712599998</v>
      </c>
      <c r="C47" s="1203">
        <v>38672.989812059088</v>
      </c>
      <c r="D47" s="1203">
        <v>729.62137892999999</v>
      </c>
      <c r="E47" s="1203">
        <v>8721.3921098400006</v>
      </c>
      <c r="F47" s="1203">
        <v>4955.7272130000001</v>
      </c>
      <c r="G47" s="1203">
        <v>32.565045830000003</v>
      </c>
      <c r="H47" s="1203">
        <v>2488.5511856099997</v>
      </c>
      <c r="I47" s="1203">
        <v>21733.030538210001</v>
      </c>
      <c r="J47" s="1203">
        <v>4607.1827285899999</v>
      </c>
      <c r="K47" s="1203">
        <v>12080.678285420001</v>
      </c>
      <c r="L47" s="1203">
        <v>367.4718297</v>
      </c>
      <c r="M47" s="1203">
        <v>14642.068096510002</v>
      </c>
      <c r="N47" s="1203">
        <v>2971.4856636300001</v>
      </c>
      <c r="O47" s="1203">
        <v>386.51688195999998</v>
      </c>
      <c r="P47" s="1203">
        <v>7407.5302271258806</v>
      </c>
      <c r="Q47" s="1203">
        <v>199.11384133000001</v>
      </c>
      <c r="R47" s="1203"/>
      <c r="S47" s="1203">
        <v>304.01573998000003</v>
      </c>
      <c r="T47" s="1203">
        <v>2299.3067597200002</v>
      </c>
      <c r="U47" s="1203">
        <v>16168.39289598072</v>
      </c>
      <c r="V47" s="1203">
        <v>2685.90984802</v>
      </c>
      <c r="W47" s="1203">
        <v>2248.7636985500003</v>
      </c>
      <c r="X47" s="1207">
        <v>148305.66295125568</v>
      </c>
      <c r="Y47" s="1203">
        <v>920.02206024999998</v>
      </c>
      <c r="Z47" s="1207">
        <v>149225.68501150567</v>
      </c>
    </row>
    <row r="48" spans="1:26" s="1217" customFormat="1" ht="21.75" customHeight="1" x14ac:dyDescent="0.25">
      <c r="A48" s="1214" t="s">
        <v>495</v>
      </c>
      <c r="B48" s="1215">
        <v>-286.46189819886001</v>
      </c>
      <c r="C48" s="1215">
        <v>13361.50762890031</v>
      </c>
      <c r="D48" s="1215">
        <v>279.96687607517509</v>
      </c>
      <c r="E48" s="1215">
        <v>5431.2056690684003</v>
      </c>
      <c r="F48" s="1215">
        <v>3514.9132009999998</v>
      </c>
      <c r="G48" s="1215">
        <v>-2.6042776000000165</v>
      </c>
      <c r="H48" s="1215">
        <v>1471.2066592900005</v>
      </c>
      <c r="I48" s="1215">
        <v>7490.2134456907997</v>
      </c>
      <c r="J48" s="1215">
        <v>-43.493094640001296</v>
      </c>
      <c r="K48" s="1215">
        <v>1664.371584079626</v>
      </c>
      <c r="L48" s="1215">
        <v>-23.497304929999999</v>
      </c>
      <c r="M48" s="1215">
        <v>5406.6630603347548</v>
      </c>
      <c r="N48" s="1215">
        <v>1727.8090113747</v>
      </c>
      <c r="O48" s="1215">
        <v>-93.145248854360801</v>
      </c>
      <c r="P48" s="1215">
        <v>2221.9960115368199</v>
      </c>
      <c r="Q48" s="1215">
        <v>51.583477380000005</v>
      </c>
      <c r="R48" s="1215"/>
      <c r="S48" s="1215">
        <v>51.695721015546681</v>
      </c>
      <c r="T48" s="1215">
        <v>-71.493293149998664</v>
      </c>
      <c r="U48" s="1215">
        <v>11663.087454959181</v>
      </c>
      <c r="V48" s="1215">
        <v>-466.73364403451109</v>
      </c>
      <c r="W48" s="1215">
        <v>-27.948977549998759</v>
      </c>
      <c r="X48" s="1216">
        <v>53320.842061747586</v>
      </c>
      <c r="Y48" s="1215">
        <v>77.955539700000003</v>
      </c>
      <c r="Z48" s="1216">
        <v>53398.797601447586</v>
      </c>
    </row>
    <row r="49" spans="3:23" x14ac:dyDescent="0.3">
      <c r="C49" s="1219"/>
      <c r="D49" s="1220"/>
      <c r="E49" s="1220"/>
      <c r="F49" s="1220"/>
      <c r="G49" s="1220"/>
      <c r="H49" s="1220"/>
      <c r="I49" s="1220"/>
      <c r="J49" s="1220"/>
      <c r="K49" s="1220"/>
      <c r="L49" s="1220"/>
      <c r="M49" s="1220"/>
      <c r="N49" s="1220"/>
      <c r="O49" s="1220"/>
      <c r="P49" s="1220"/>
      <c r="Q49" s="1220"/>
      <c r="R49" s="1220"/>
      <c r="S49" s="1220"/>
      <c r="T49" s="1220"/>
      <c r="U49" s="1220"/>
      <c r="V49" s="1220"/>
      <c r="W49" s="1220"/>
    </row>
    <row r="50" spans="3:23" x14ac:dyDescent="0.3">
      <c r="C50" s="1221"/>
      <c r="D50" s="1222"/>
      <c r="E50" s="1222"/>
      <c r="F50" s="1222"/>
      <c r="G50" s="1222"/>
      <c r="H50" s="1222"/>
      <c r="I50" s="1222"/>
      <c r="J50" s="1222"/>
      <c r="K50" s="1222"/>
      <c r="L50" s="1222"/>
      <c r="M50" s="1222"/>
      <c r="N50" s="1222"/>
      <c r="O50" s="1222"/>
      <c r="P50" s="1222"/>
      <c r="Q50" s="1222"/>
      <c r="R50" s="1222"/>
      <c r="S50" s="1222"/>
      <c r="T50" s="1222"/>
      <c r="U50" s="1222"/>
      <c r="V50" s="1222"/>
      <c r="W50" s="1222"/>
    </row>
  </sheetData>
  <mergeCells count="9">
    <mergeCell ref="A1:E1"/>
    <mergeCell ref="A2:E2"/>
    <mergeCell ref="A3:B3"/>
    <mergeCell ref="V3:Z3"/>
    <mergeCell ref="A4:A5"/>
    <mergeCell ref="B4:W4"/>
    <mergeCell ref="X4:X5"/>
    <mergeCell ref="Y4:Y5"/>
    <mergeCell ref="Z4:Z5"/>
  </mergeCells>
  <pageMargins left="0.23622047244094499" right="0.17" top="0.74803149606299202" bottom="0.74803149606299202" header="0.31496062992126" footer="0.31496062992126"/>
  <pageSetup paperSize="9" scale="41" orientation="landscape" horizontalDpi="200" verticalDpi="200" r:id="rId1"/>
  <headerFooter>
    <oddFooter>&amp;C&amp;16 43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6" tint="0.79998168889431442"/>
  </sheetPr>
  <dimension ref="A1:Z55"/>
  <sheetViews>
    <sheetView view="pageBreakPreview" zoomScale="55" zoomScaleNormal="85" zoomScaleSheetLayoutView="55" workbookViewId="0">
      <pane xSplit="1" ySplit="5" topLeftCell="B6" activePane="bottomRight" state="frozen"/>
      <selection activeCell="C64" sqref="C64"/>
      <selection pane="topRight" activeCell="C64" sqref="C64"/>
      <selection pane="bottomLeft" activeCell="C64" sqref="C64"/>
      <selection pane="bottomRight" activeCell="C64" sqref="C64"/>
    </sheetView>
  </sheetViews>
  <sheetFormatPr defaultColWidth="9" defaultRowHeight="15.6" x14ac:dyDescent="0.3"/>
  <cols>
    <col min="1" max="1" width="47" style="872" customWidth="1"/>
    <col min="2" max="2" width="10.69921875" style="872" customWidth="1"/>
    <col min="3" max="17" width="10.69921875" style="856" customWidth="1"/>
    <col min="18" max="18" width="10.69921875" style="856" hidden="1" customWidth="1"/>
    <col min="19" max="23" width="10.69921875" style="856" customWidth="1"/>
    <col min="24" max="24" width="14.69921875" style="856" customWidth="1"/>
    <col min="25" max="25" width="9.69921875" style="856" customWidth="1"/>
    <col min="26" max="26" width="14.69921875" style="856" customWidth="1"/>
    <col min="27" max="27" width="10.8984375" style="857" bestFit="1" customWidth="1"/>
    <col min="28" max="16384" width="9" style="857"/>
  </cols>
  <sheetData>
    <row r="1" spans="1:26" ht="28.8" x14ac:dyDescent="0.55000000000000004">
      <c r="A1" s="1764" t="s">
        <v>933</v>
      </c>
      <c r="B1" s="1764"/>
      <c r="C1" s="1764"/>
    </row>
    <row r="2" spans="1:26" ht="28.8" x14ac:dyDescent="0.55000000000000004">
      <c r="A2" s="1764" t="s">
        <v>966</v>
      </c>
      <c r="B2" s="1764"/>
      <c r="C2" s="1764"/>
    </row>
    <row r="3" spans="1:26" ht="21" x14ac:dyDescent="0.4">
      <c r="A3" s="1770"/>
      <c r="B3" s="1770"/>
      <c r="V3" s="1773" t="s">
        <v>249</v>
      </c>
      <c r="W3" s="1773"/>
      <c r="X3" s="1773"/>
      <c r="Y3" s="1773"/>
      <c r="Z3" s="1773"/>
    </row>
    <row r="4" spans="1:26" s="858" customFormat="1" ht="30" customHeight="1" x14ac:dyDescent="0.3">
      <c r="A4" s="1771" t="s">
        <v>0</v>
      </c>
      <c r="B4" s="1772" t="s">
        <v>841</v>
      </c>
      <c r="C4" s="1772"/>
      <c r="D4" s="1772"/>
      <c r="E4" s="1772"/>
      <c r="F4" s="1772"/>
      <c r="G4" s="1772"/>
      <c r="H4" s="1772"/>
      <c r="I4" s="1772"/>
      <c r="J4" s="1772"/>
      <c r="K4" s="1772"/>
      <c r="L4" s="1772"/>
      <c r="M4" s="1772"/>
      <c r="N4" s="1772"/>
      <c r="O4" s="1772"/>
      <c r="P4" s="1772"/>
      <c r="Q4" s="1772"/>
      <c r="R4" s="1772"/>
      <c r="S4" s="1772"/>
      <c r="T4" s="1772"/>
      <c r="U4" s="1772"/>
      <c r="V4" s="1772"/>
      <c r="W4" s="1772"/>
      <c r="X4" s="1765" t="s">
        <v>250</v>
      </c>
      <c r="Y4" s="1767" t="s">
        <v>355</v>
      </c>
      <c r="Z4" s="1765" t="s">
        <v>381</v>
      </c>
    </row>
    <row r="5" spans="1:26" s="858" customFormat="1" ht="30" customHeight="1" x14ac:dyDescent="0.3">
      <c r="A5" s="1771"/>
      <c r="B5" s="1223" t="s">
        <v>636</v>
      </c>
      <c r="C5" s="1223" t="s">
        <v>159</v>
      </c>
      <c r="D5" s="1223" t="s">
        <v>699</v>
      </c>
      <c r="E5" s="1223" t="s">
        <v>160</v>
      </c>
      <c r="F5" s="1223" t="s">
        <v>161</v>
      </c>
      <c r="G5" s="1223" t="s">
        <v>162</v>
      </c>
      <c r="H5" s="1223" t="s">
        <v>163</v>
      </c>
      <c r="I5" s="1223" t="s">
        <v>164</v>
      </c>
      <c r="J5" s="1223" t="s">
        <v>165</v>
      </c>
      <c r="K5" s="1223" t="s">
        <v>166</v>
      </c>
      <c r="L5" s="1223" t="s">
        <v>690</v>
      </c>
      <c r="M5" s="1223" t="s">
        <v>167</v>
      </c>
      <c r="N5" s="1223" t="s">
        <v>168</v>
      </c>
      <c r="O5" s="1223" t="s">
        <v>169</v>
      </c>
      <c r="P5" s="1223" t="s">
        <v>170</v>
      </c>
      <c r="Q5" s="1223" t="s">
        <v>171</v>
      </c>
      <c r="R5" s="1052" t="s">
        <v>172</v>
      </c>
      <c r="S5" s="1223" t="s">
        <v>700</v>
      </c>
      <c r="T5" s="1223" t="s">
        <v>894</v>
      </c>
      <c r="U5" s="1223" t="s">
        <v>173</v>
      </c>
      <c r="V5" s="1223" t="s">
        <v>174</v>
      </c>
      <c r="W5" s="1223" t="s">
        <v>691</v>
      </c>
      <c r="X5" s="1766"/>
      <c r="Y5" s="1768"/>
      <c r="Z5" s="1769"/>
    </row>
    <row r="6" spans="1:26" s="860" customFormat="1" ht="18" x14ac:dyDescent="0.25">
      <c r="A6" s="859" t="s">
        <v>837</v>
      </c>
      <c r="B6" s="1350">
        <v>7457.0872758706701</v>
      </c>
      <c r="C6" s="1350">
        <v>127633.67057532001</v>
      </c>
      <c r="D6" s="1350">
        <v>718.25096959000007</v>
      </c>
      <c r="E6" s="1350">
        <v>34300.219732728903</v>
      </c>
      <c r="F6" s="1350">
        <v>33330.684367573027</v>
      </c>
      <c r="G6" s="1350">
        <v>41.71164229</v>
      </c>
      <c r="H6" s="1350">
        <v>6863.4077086800007</v>
      </c>
      <c r="I6" s="1350">
        <v>82817.298815629954</v>
      </c>
      <c r="J6" s="1350">
        <v>7688.4854170600001</v>
      </c>
      <c r="K6" s="1350">
        <v>41685.589992159745</v>
      </c>
      <c r="L6" s="1350">
        <v>683.02334813999994</v>
      </c>
      <c r="M6" s="1350">
        <v>67758.442531914319</v>
      </c>
      <c r="N6" s="1350">
        <v>14622.0765825537</v>
      </c>
      <c r="O6" s="1350">
        <v>2104.0326766927701</v>
      </c>
      <c r="P6" s="1350">
        <v>31818.344378349997</v>
      </c>
      <c r="Q6" s="1350">
        <v>558.02043422000008</v>
      </c>
      <c r="R6" s="1351"/>
      <c r="S6" s="1352">
        <v>1026.0845579200002</v>
      </c>
      <c r="T6" s="1350">
        <v>8746.583804650003</v>
      </c>
      <c r="U6" s="1350">
        <v>89712.085023399995</v>
      </c>
      <c r="V6" s="1350">
        <v>10740.899846768065</v>
      </c>
      <c r="W6" s="1350">
        <v>5729.6751199799992</v>
      </c>
      <c r="X6" s="1353">
        <v>576035.6748014912</v>
      </c>
      <c r="Y6" s="1350">
        <v>3301.3013733899998</v>
      </c>
      <c r="Z6" s="1353">
        <v>579336.97617488122</v>
      </c>
    </row>
    <row r="7" spans="1:26" s="860" customFormat="1" ht="18" x14ac:dyDescent="0.25">
      <c r="A7" s="859" t="s">
        <v>838</v>
      </c>
      <c r="B7" s="1350">
        <v>64.634291820000001</v>
      </c>
      <c r="C7" s="1350">
        <v>826.87863275999996</v>
      </c>
      <c r="D7" s="1350">
        <v>1.09657651</v>
      </c>
      <c r="E7" s="1350">
        <v>206.86941639</v>
      </c>
      <c r="F7" s="1350">
        <v>352.34525036049996</v>
      </c>
      <c r="G7" s="1350">
        <v>0</v>
      </c>
      <c r="H7" s="1350">
        <v>127.17877702000004</v>
      </c>
      <c r="I7" s="1350">
        <v>726.29149819000031</v>
      </c>
      <c r="J7" s="1350">
        <v>309.13624649000002</v>
      </c>
      <c r="K7" s="1350">
        <v>992.6922427499893</v>
      </c>
      <c r="L7" s="1350">
        <v>0.13736385999999998</v>
      </c>
      <c r="M7" s="1350">
        <v>40.086841619999973</v>
      </c>
      <c r="N7" s="1350">
        <v>34.031846630000004</v>
      </c>
      <c r="O7" s="1350">
        <v>9.6617857400000009</v>
      </c>
      <c r="P7" s="1350">
        <v>1140.6744658699999</v>
      </c>
      <c r="Q7" s="1350">
        <v>3.1256645399999998</v>
      </c>
      <c r="R7" s="1351"/>
      <c r="S7" s="1352">
        <v>4.5514003399999998</v>
      </c>
      <c r="T7" s="1350">
        <v>69.68755822</v>
      </c>
      <c r="U7" s="1350">
        <v>76.160401459999989</v>
      </c>
      <c r="V7" s="1350">
        <v>125.34319412000001</v>
      </c>
      <c r="W7" s="1350">
        <v>16.74625726</v>
      </c>
      <c r="X7" s="1353">
        <v>5127.3297119504896</v>
      </c>
      <c r="Y7" s="1350">
        <v>3.5315652200000001</v>
      </c>
      <c r="Z7" s="1353">
        <v>5130.8612771704893</v>
      </c>
    </row>
    <row r="8" spans="1:26" s="860" customFormat="1" ht="18" x14ac:dyDescent="0.25">
      <c r="A8" s="859" t="s">
        <v>839</v>
      </c>
      <c r="B8" s="1350">
        <v>625.86731583000005</v>
      </c>
      <c r="C8" s="1350">
        <v>26426.402409550203</v>
      </c>
      <c r="D8" s="1350">
        <v>273.46106369</v>
      </c>
      <c r="E8" s="1350">
        <v>7237.1756343900006</v>
      </c>
      <c r="F8" s="1350">
        <v>11743.0844471662</v>
      </c>
      <c r="G8" s="1350">
        <v>17.992948500000001</v>
      </c>
      <c r="H8" s="1350">
        <v>1055.8481084799998</v>
      </c>
      <c r="I8" s="1350">
        <v>16267.673607719998</v>
      </c>
      <c r="J8" s="1350">
        <v>593.74853860000007</v>
      </c>
      <c r="K8" s="1350">
        <v>9579.7745438900001</v>
      </c>
      <c r="L8" s="1350">
        <v>116.87498529000001</v>
      </c>
      <c r="M8" s="1350">
        <v>20768.782261579996</v>
      </c>
      <c r="N8" s="1350">
        <v>4330.1498721799999</v>
      </c>
      <c r="O8" s="1350">
        <v>421.33947422000006</v>
      </c>
      <c r="P8" s="1350">
        <v>3701.05789448</v>
      </c>
      <c r="Q8" s="1350">
        <v>86.680106590000008</v>
      </c>
      <c r="R8" s="1351"/>
      <c r="S8" s="1352">
        <v>183.86020408999997</v>
      </c>
      <c r="T8" s="1350">
        <v>1710.6656011800001</v>
      </c>
      <c r="U8" s="1350">
        <v>17699.174931180001</v>
      </c>
      <c r="V8" s="1350">
        <v>1259.2605660300001</v>
      </c>
      <c r="W8" s="1350">
        <v>751.83580544000006</v>
      </c>
      <c r="X8" s="1353">
        <v>124850.7103200764</v>
      </c>
      <c r="Y8" s="1350">
        <v>73.305142349999997</v>
      </c>
      <c r="Z8" s="1353">
        <v>124924.0154624264</v>
      </c>
    </row>
    <row r="9" spans="1:26" s="860" customFormat="1" ht="18" x14ac:dyDescent="0.25">
      <c r="A9" s="1405" t="s">
        <v>840</v>
      </c>
      <c r="B9" s="1406">
        <v>8147.5888835206697</v>
      </c>
      <c r="C9" s="1406">
        <v>154886.9516176302</v>
      </c>
      <c r="D9" s="1406">
        <v>992.80860978999999</v>
      </c>
      <c r="E9" s="1406">
        <v>41744.264783508901</v>
      </c>
      <c r="F9" s="1406">
        <v>45426.114065099726</v>
      </c>
      <c r="G9" s="1406">
        <v>59.704590789999997</v>
      </c>
      <c r="H9" s="1406">
        <v>8046.4345941800002</v>
      </c>
      <c r="I9" s="1406">
        <v>99811.263921539954</v>
      </c>
      <c r="J9" s="1406">
        <v>8591.3702021500012</v>
      </c>
      <c r="K9" s="1406">
        <v>52258.056778799735</v>
      </c>
      <c r="L9" s="1406">
        <v>800.03569729000003</v>
      </c>
      <c r="M9" s="1406">
        <v>88567.311635114311</v>
      </c>
      <c r="N9" s="1406">
        <v>18986.258301363698</v>
      </c>
      <c r="O9" s="1406">
        <v>2535.0339366527705</v>
      </c>
      <c r="P9" s="1406">
        <v>36660.076738699994</v>
      </c>
      <c r="Q9" s="1406">
        <v>647.82620535000012</v>
      </c>
      <c r="R9" s="1407">
        <v>0</v>
      </c>
      <c r="S9" s="1406">
        <v>1214.4961623500003</v>
      </c>
      <c r="T9" s="1406">
        <v>10526.936964050003</v>
      </c>
      <c r="U9" s="1406">
        <v>107487.42035604001</v>
      </c>
      <c r="V9" s="1406">
        <v>12125.503606918064</v>
      </c>
      <c r="W9" s="1406">
        <v>6498.2571826799995</v>
      </c>
      <c r="X9" s="1356">
        <v>706013.71483351814</v>
      </c>
      <c r="Y9" s="1406">
        <v>3378.13808096</v>
      </c>
      <c r="Z9" s="1356">
        <v>709391.85291447816</v>
      </c>
    </row>
    <row r="10" spans="1:26" s="860" customFormat="1" ht="18" x14ac:dyDescent="0.25">
      <c r="A10" s="859" t="s">
        <v>836</v>
      </c>
      <c r="B10" s="1351">
        <v>1355.6741041335199</v>
      </c>
      <c r="C10" s="1400">
        <v>10823.846130330799</v>
      </c>
      <c r="D10" s="1400">
        <v>-1059.68107599</v>
      </c>
      <c r="E10" s="1351">
        <v>3906.2722666039399</v>
      </c>
      <c r="F10" s="1351">
        <v>-14665.060868064546</v>
      </c>
      <c r="G10" s="1351">
        <v>-7.78647361999999</v>
      </c>
      <c r="H10" s="1351">
        <v>1794.15256</v>
      </c>
      <c r="I10" s="1351">
        <v>12230.909826819159</v>
      </c>
      <c r="J10" s="1400">
        <v>1630.0110423900012</v>
      </c>
      <c r="K10" s="1400">
        <v>-13345.642384089997</v>
      </c>
      <c r="L10" s="1351">
        <v>28.003151159999799</v>
      </c>
      <c r="M10" s="1351">
        <v>15324.41022023175</v>
      </c>
      <c r="N10" s="1351">
        <v>1299.36782852029</v>
      </c>
      <c r="O10" s="1400">
        <v>157.47805664003801</v>
      </c>
      <c r="P10" s="1351">
        <v>10387.255996559999</v>
      </c>
      <c r="Q10" s="1351">
        <v>173.99044699999999</v>
      </c>
      <c r="R10" s="1351"/>
      <c r="S10" s="1394">
        <v>245.75169187445354</v>
      </c>
      <c r="T10" s="1351">
        <v>2234.1286357900008</v>
      </c>
      <c r="U10" s="1351">
        <v>12133.061466820101</v>
      </c>
      <c r="V10" s="1351">
        <v>4680.1181121625787</v>
      </c>
      <c r="W10" s="1351">
        <v>2445.9170570499991</v>
      </c>
      <c r="X10" s="1353">
        <v>51772.177792322087</v>
      </c>
      <c r="Y10" s="1350">
        <v>-6.2320947299998304</v>
      </c>
      <c r="Z10" s="1353">
        <v>51765.945697592084</v>
      </c>
    </row>
    <row r="11" spans="1:26" s="860" customFormat="1" ht="18" x14ac:dyDescent="0.25">
      <c r="A11" s="859" t="s">
        <v>834</v>
      </c>
      <c r="B11" s="1351">
        <v>0</v>
      </c>
      <c r="C11" s="1351">
        <v>0</v>
      </c>
      <c r="D11" s="1351">
        <v>1.02676904482475</v>
      </c>
      <c r="E11" s="1351">
        <v>0</v>
      </c>
      <c r="F11" s="1351">
        <v>0</v>
      </c>
      <c r="G11" s="1351">
        <v>0.35068763000000081</v>
      </c>
      <c r="H11" s="1351">
        <v>0</v>
      </c>
      <c r="I11" s="1351">
        <v>0</v>
      </c>
      <c r="J11" s="1351">
        <v>0</v>
      </c>
      <c r="K11" s="1351">
        <v>0</v>
      </c>
      <c r="L11" s="1351">
        <v>0</v>
      </c>
      <c r="M11" s="1351">
        <v>0</v>
      </c>
      <c r="N11" s="1351">
        <v>0</v>
      </c>
      <c r="O11" s="1351">
        <v>-89.293713908934095</v>
      </c>
      <c r="P11" s="1351">
        <v>0</v>
      </c>
      <c r="Q11" s="1351">
        <v>0</v>
      </c>
      <c r="R11" s="1351"/>
      <c r="S11" s="1357">
        <v>0</v>
      </c>
      <c r="T11" s="1351">
        <v>0</v>
      </c>
      <c r="U11" s="1351">
        <v>0</v>
      </c>
      <c r="V11" s="1351">
        <v>0</v>
      </c>
      <c r="W11" s="1351">
        <v>0</v>
      </c>
      <c r="X11" s="1353">
        <v>-87.916257234109338</v>
      </c>
      <c r="Y11" s="1350">
        <v>0</v>
      </c>
      <c r="Z11" s="1353">
        <v>-87.916257234109338</v>
      </c>
    </row>
    <row r="12" spans="1:26" s="860" customFormat="1" ht="18" x14ac:dyDescent="0.25">
      <c r="A12" s="859" t="s">
        <v>835</v>
      </c>
      <c r="B12" s="1351">
        <v>1561.4367485</v>
      </c>
      <c r="C12" s="1351">
        <v>71363.96892827499</v>
      </c>
      <c r="D12" s="1351">
        <v>1018.35144956</v>
      </c>
      <c r="E12" s="1351">
        <v>16437.877546489999</v>
      </c>
      <c r="F12" s="1351">
        <v>48953.585164620003</v>
      </c>
      <c r="G12" s="1351">
        <v>5.2611559399999992</v>
      </c>
      <c r="H12" s="1351">
        <v>2064.0631823799999</v>
      </c>
      <c r="I12" s="1351">
        <v>55098.936216430011</v>
      </c>
      <c r="J12" s="1351">
        <v>1899.11027358</v>
      </c>
      <c r="K12" s="1351">
        <v>44365.117201040106</v>
      </c>
      <c r="L12" s="1351">
        <v>346.76991606999997</v>
      </c>
      <c r="M12" s="1351">
        <v>45981.998248410011</v>
      </c>
      <c r="N12" s="1351">
        <v>11942.394323729999</v>
      </c>
      <c r="O12" s="1351">
        <v>1322.4200548900001</v>
      </c>
      <c r="P12" s="1351">
        <v>15587.948738899999</v>
      </c>
      <c r="Q12" s="1351">
        <v>205.04221472999998</v>
      </c>
      <c r="R12" s="1351"/>
      <c r="S12" s="1357">
        <v>560.84691781999993</v>
      </c>
      <c r="T12" s="1351">
        <v>4462.0164760999996</v>
      </c>
      <c r="U12" s="1351">
        <v>59478.865395040004</v>
      </c>
      <c r="V12" s="1351">
        <v>1933.35431335</v>
      </c>
      <c r="W12" s="1351">
        <v>1611.4729296899998</v>
      </c>
      <c r="X12" s="1353">
        <v>386200.83739554515</v>
      </c>
      <c r="Y12" s="1350">
        <v>76.879691269999995</v>
      </c>
      <c r="Z12" s="1353">
        <v>386277.71708681516</v>
      </c>
    </row>
    <row r="13" spans="1:26" s="860" customFormat="1" ht="18" x14ac:dyDescent="0.25">
      <c r="A13" s="859" t="s">
        <v>832</v>
      </c>
      <c r="B13" s="1351">
        <v>913.59075782600996</v>
      </c>
      <c r="C13" s="1351">
        <v>20664.639118064999</v>
      </c>
      <c r="D13" s="1351">
        <v>23.523212170000001</v>
      </c>
      <c r="E13" s="1351">
        <v>7247.5171915065303</v>
      </c>
      <c r="F13" s="1351">
        <v>2666.9493547100001</v>
      </c>
      <c r="G13" s="1351">
        <v>31.918452609999999</v>
      </c>
      <c r="H13" s="1351">
        <v>228.4610069</v>
      </c>
      <c r="I13" s="1351">
        <v>3258.1738943900018</v>
      </c>
      <c r="J13" s="1351">
        <v>498.55925222999952</v>
      </c>
      <c r="K13" s="1351">
        <v>7493.5320923499994</v>
      </c>
      <c r="L13" s="1351">
        <v>81.288105290000004</v>
      </c>
      <c r="M13" s="1351">
        <v>7212.1720096278004</v>
      </c>
      <c r="N13" s="1351">
        <v>1045.2014741087301</v>
      </c>
      <c r="O13" s="1351">
        <v>851.05790592602102</v>
      </c>
      <c r="P13" s="1351">
        <v>1055.3457645773199</v>
      </c>
      <c r="Q13" s="1351">
        <v>18.09622491</v>
      </c>
      <c r="R13" s="1351"/>
      <c r="S13" s="1357">
        <v>52.186091659999995</v>
      </c>
      <c r="T13" s="1351">
        <v>1602.9783855900002</v>
      </c>
      <c r="U13" s="1351">
        <v>8044.0131432399903</v>
      </c>
      <c r="V13" s="1351">
        <v>3292.8549774199992</v>
      </c>
      <c r="W13" s="1351">
        <v>220.05247493999997</v>
      </c>
      <c r="X13" s="1353">
        <v>66502.110890047392</v>
      </c>
      <c r="Y13" s="1350">
        <v>2309.5128844699998</v>
      </c>
      <c r="Z13" s="1353">
        <v>68811.623774517386</v>
      </c>
    </row>
    <row r="14" spans="1:26" s="860" customFormat="1" ht="18" x14ac:dyDescent="0.25">
      <c r="A14" s="859" t="s">
        <v>833</v>
      </c>
      <c r="B14" s="1351">
        <v>2924.1277112299999</v>
      </c>
      <c r="C14" s="1351">
        <v>10207.26181892</v>
      </c>
      <c r="D14" s="1351">
        <v>167.00649163999998</v>
      </c>
      <c r="E14" s="1351">
        <v>4928.3911395200003</v>
      </c>
      <c r="F14" s="1351">
        <v>2571.5221976400003</v>
      </c>
      <c r="G14" s="1351">
        <v>4.9560000000000001E-4</v>
      </c>
      <c r="H14" s="1351">
        <v>1540.8662567099998</v>
      </c>
      <c r="I14" s="1351">
        <v>12061.480651760005</v>
      </c>
      <c r="J14" s="1351">
        <v>2624.09550588</v>
      </c>
      <c r="K14" s="1351">
        <v>7000.5552207399996</v>
      </c>
      <c r="L14" s="1351">
        <v>44.717919960000003</v>
      </c>
      <c r="M14" s="1351">
        <v>7316.0724303300021</v>
      </c>
      <c r="N14" s="1351">
        <v>1110.4597514700001</v>
      </c>
      <c r="O14" s="1351">
        <v>154.88365171000001</v>
      </c>
      <c r="P14" s="1351">
        <v>2442.09263615598</v>
      </c>
      <c r="Q14" s="1351">
        <v>42.176373770000005</v>
      </c>
      <c r="R14" s="1351"/>
      <c r="S14" s="1357">
        <v>154.96306722</v>
      </c>
      <c r="T14" s="1351">
        <v>1122.0194629800001</v>
      </c>
      <c r="U14" s="1351">
        <v>8724.7850982299988</v>
      </c>
      <c r="V14" s="1351">
        <v>1586.3071803300002</v>
      </c>
      <c r="W14" s="1351">
        <v>1516.93076978</v>
      </c>
      <c r="X14" s="1353">
        <v>68240.715831575988</v>
      </c>
      <c r="Y14" s="1350">
        <v>756.81163694000008</v>
      </c>
      <c r="Z14" s="1353">
        <v>68997.527468515982</v>
      </c>
    </row>
    <row r="15" spans="1:26" s="860" customFormat="1" ht="18" x14ac:dyDescent="0.25">
      <c r="A15" s="859" t="s">
        <v>831</v>
      </c>
      <c r="B15" s="1351">
        <v>211.41842102000001</v>
      </c>
      <c r="C15" s="1351">
        <v>18474.7644237776</v>
      </c>
      <c r="D15" s="1351">
        <v>244.37328306999999</v>
      </c>
      <c r="E15" s="1351">
        <v>1562.80944303</v>
      </c>
      <c r="F15" s="1351">
        <v>679.43781573999991</v>
      </c>
      <c r="G15" s="1351">
        <v>9.1120000000000003E-3</v>
      </c>
      <c r="H15" s="1351">
        <v>300.97901260999993</v>
      </c>
      <c r="I15" s="1351">
        <v>1294.92282133</v>
      </c>
      <c r="J15" s="1351">
        <v>274.71636219999999</v>
      </c>
      <c r="K15" s="1351">
        <v>446.47600823999994</v>
      </c>
      <c r="L15" s="1351">
        <v>10.463518390000001</v>
      </c>
      <c r="M15" s="1351">
        <v>2419.4458296600001</v>
      </c>
      <c r="N15" s="1351">
        <v>97.130538079999994</v>
      </c>
      <c r="O15" s="1351">
        <v>4.8741982699999999</v>
      </c>
      <c r="P15" s="1351">
        <v>1760.18847446</v>
      </c>
      <c r="Q15" s="1351">
        <v>46.928793740000003</v>
      </c>
      <c r="R15" s="1351"/>
      <c r="S15" s="1357">
        <v>20.407703209999998</v>
      </c>
      <c r="T15" s="1351">
        <v>208.68207550000002</v>
      </c>
      <c r="U15" s="1351">
        <v>1824.8217700999999</v>
      </c>
      <c r="V15" s="1351">
        <v>274.31327215999988</v>
      </c>
      <c r="W15" s="1351">
        <v>140.8646229</v>
      </c>
      <c r="X15" s="1353">
        <v>30298.027499487602</v>
      </c>
      <c r="Y15" s="1350">
        <v>46.378350609999998</v>
      </c>
      <c r="Z15" s="1353">
        <v>30344.405850097603</v>
      </c>
    </row>
    <row r="16" spans="1:26" s="860" customFormat="1" ht="18" x14ac:dyDescent="0.25">
      <c r="A16" s="859" t="s">
        <v>829</v>
      </c>
      <c r="B16" s="1351">
        <v>1467.80303901</v>
      </c>
      <c r="C16" s="1351">
        <v>9990.963569361491</v>
      </c>
      <c r="D16" s="1351">
        <v>318.24160422000006</v>
      </c>
      <c r="E16" s="1351">
        <v>2230.1915272900001</v>
      </c>
      <c r="F16" s="1351">
        <v>1704.7671993300003</v>
      </c>
      <c r="G16" s="1351">
        <v>32.555438230000007</v>
      </c>
      <c r="H16" s="1351">
        <v>646.70591629</v>
      </c>
      <c r="I16" s="1351">
        <v>8376.6270651199993</v>
      </c>
      <c r="J16" s="1351">
        <v>1708.3708605100001</v>
      </c>
      <c r="K16" s="1351">
        <v>4633.6470564400006</v>
      </c>
      <c r="L16" s="1351">
        <v>312.29039135000005</v>
      </c>
      <c r="M16" s="1351">
        <v>4906.5498365199992</v>
      </c>
      <c r="N16" s="1351">
        <v>1763.89537408</v>
      </c>
      <c r="O16" s="1351">
        <v>226.75903198</v>
      </c>
      <c r="P16" s="1351">
        <v>3205.2491165099</v>
      </c>
      <c r="Q16" s="1351">
        <v>110.00867382</v>
      </c>
      <c r="R16" s="1351"/>
      <c r="S16" s="1357">
        <v>128.64496954999998</v>
      </c>
      <c r="T16" s="1351">
        <v>968.60522123999999</v>
      </c>
      <c r="U16" s="1351">
        <v>5618.7860276507199</v>
      </c>
      <c r="V16" s="1351">
        <v>825.28939553000009</v>
      </c>
      <c r="W16" s="1351">
        <v>590.96830586999999</v>
      </c>
      <c r="X16" s="1353">
        <v>49766.91961990211</v>
      </c>
      <c r="Y16" s="1350">
        <v>116.8320727</v>
      </c>
      <c r="Z16" s="1353">
        <v>49883.751692602113</v>
      </c>
    </row>
    <row r="17" spans="1:26" s="1408" customFormat="1" ht="18" x14ac:dyDescent="0.25">
      <c r="A17" s="1405" t="s">
        <v>830</v>
      </c>
      <c r="B17" s="1406">
        <v>8434.0507817195303</v>
      </c>
      <c r="C17" s="1406">
        <v>141525.44398872988</v>
      </c>
      <c r="D17" s="1406">
        <v>712.84173371482484</v>
      </c>
      <c r="E17" s="1406">
        <v>36313.059114440468</v>
      </c>
      <c r="F17" s="1406">
        <v>41911.200863975457</v>
      </c>
      <c r="G17" s="1406">
        <v>62.308868390000015</v>
      </c>
      <c r="H17" s="1406">
        <v>6575.2279348899992</v>
      </c>
      <c r="I17" s="1406">
        <v>92321.050475849173</v>
      </c>
      <c r="J17" s="1406">
        <v>8634.8632967900012</v>
      </c>
      <c r="K17" s="1406">
        <v>50593.685194720114</v>
      </c>
      <c r="L17" s="1406">
        <v>823.53300221999984</v>
      </c>
      <c r="M17" s="1406">
        <v>83160.648574779581</v>
      </c>
      <c r="N17" s="1406">
        <v>17258.449289989017</v>
      </c>
      <c r="O17" s="1406">
        <v>2628.1791855071247</v>
      </c>
      <c r="P17" s="1406">
        <v>34438.0807271632</v>
      </c>
      <c r="Q17" s="1406">
        <v>596.24272796999992</v>
      </c>
      <c r="R17" s="1407">
        <v>0</v>
      </c>
      <c r="S17" s="1406">
        <v>1162.8004413344534</v>
      </c>
      <c r="T17" s="1406">
        <v>10598.430257200002</v>
      </c>
      <c r="U17" s="1406">
        <v>95824.332901080808</v>
      </c>
      <c r="V17" s="1406">
        <v>12592.237250952578</v>
      </c>
      <c r="W17" s="1406">
        <v>6526.2061602299982</v>
      </c>
      <c r="X17" s="1356">
        <v>652692.87277164625</v>
      </c>
      <c r="Y17" s="1406">
        <v>3300.1825412599997</v>
      </c>
      <c r="Z17" s="1356">
        <v>655993.05531290628</v>
      </c>
    </row>
    <row r="18" spans="1:26" s="860" customFormat="1" ht="18" x14ac:dyDescent="0.25">
      <c r="A18" s="859" t="s">
        <v>826</v>
      </c>
      <c r="B18" s="1400">
        <v>-286.46189819886001</v>
      </c>
      <c r="C18" s="1351">
        <v>13361.50762890011</v>
      </c>
      <c r="D18" s="1351">
        <v>279.96687607517521</v>
      </c>
      <c r="E18" s="1351">
        <v>5431.2056690684303</v>
      </c>
      <c r="F18" s="1351">
        <v>3514.9132011242741</v>
      </c>
      <c r="G18" s="1400">
        <v>-2.6042776000000165</v>
      </c>
      <c r="H18" s="1351">
        <v>1471.2066592900005</v>
      </c>
      <c r="I18" s="1351">
        <v>7490.2134456907997</v>
      </c>
      <c r="J18" s="1351">
        <v>-43.493094640001296</v>
      </c>
      <c r="K18" s="1400">
        <v>1664.371584079626</v>
      </c>
      <c r="L18" s="1351">
        <v>-23.4973049299998</v>
      </c>
      <c r="M18" s="1351">
        <v>5406.6630603347548</v>
      </c>
      <c r="N18" s="1351">
        <v>1727.80901137468</v>
      </c>
      <c r="O18" s="1351">
        <v>-93.145248854354904</v>
      </c>
      <c r="P18" s="1351">
        <v>2221.9960115367999</v>
      </c>
      <c r="Q18" s="1351">
        <v>51.583477379999998</v>
      </c>
      <c r="R18" s="1351"/>
      <c r="S18" s="1357">
        <v>51.695721015546681</v>
      </c>
      <c r="T18" s="1351">
        <v>-71.493293149998664</v>
      </c>
      <c r="U18" s="1351">
        <v>11663.08745495919</v>
      </c>
      <c r="V18" s="1400">
        <v>-466.73364403451109</v>
      </c>
      <c r="W18" s="1351">
        <v>-27.948977549998759</v>
      </c>
      <c r="X18" s="1353">
        <v>53320.842061871663</v>
      </c>
      <c r="Y18" s="1350">
        <v>77.955539699999818</v>
      </c>
      <c r="Z18" s="1353">
        <v>53398.797601571663</v>
      </c>
    </row>
    <row r="19" spans="1:26" s="860" customFormat="1" ht="18" x14ac:dyDescent="0.25">
      <c r="A19" s="859" t="s">
        <v>827</v>
      </c>
      <c r="B19" s="1351">
        <v>0</v>
      </c>
      <c r="C19" s="1351">
        <v>210.78206938999998</v>
      </c>
      <c r="D19" s="1351">
        <v>4.7909320400000004</v>
      </c>
      <c r="E19" s="1351">
        <v>461.0417119</v>
      </c>
      <c r="F19" s="1351">
        <v>118.32171715999999</v>
      </c>
      <c r="G19" s="1351">
        <v>0.13578342000000002</v>
      </c>
      <c r="H19" s="1351">
        <v>0.67064572</v>
      </c>
      <c r="I19" s="1351">
        <v>159.64565578000003</v>
      </c>
      <c r="J19" s="1400">
        <v>21.743446899999999</v>
      </c>
      <c r="K19" s="1351">
        <v>2.3808953200000005</v>
      </c>
      <c r="L19" s="1351">
        <v>3.9475298300000001</v>
      </c>
      <c r="M19" s="1351">
        <v>99.800212520000017</v>
      </c>
      <c r="N19" s="1351">
        <v>67.728239069999987</v>
      </c>
      <c r="O19" s="1351">
        <v>6.1354156243654705</v>
      </c>
      <c r="P19" s="1351">
        <v>74.855006419999995</v>
      </c>
      <c r="Q19" s="1351">
        <v>1.5066403799999999</v>
      </c>
      <c r="R19" s="1351"/>
      <c r="S19" s="1357">
        <v>3.3064879999999998E-2</v>
      </c>
      <c r="T19" s="1351">
        <v>9.98121963</v>
      </c>
      <c r="U19" s="1351">
        <v>112.40548325</v>
      </c>
      <c r="V19" s="1351">
        <v>43.1620299</v>
      </c>
      <c r="W19" s="1351">
        <v>20.041499219999999</v>
      </c>
      <c r="X19" s="1353">
        <v>1419.1091983543656</v>
      </c>
      <c r="Y19" s="1350">
        <v>0.83735953000000007</v>
      </c>
      <c r="Z19" s="1353">
        <v>1419.9465578843656</v>
      </c>
    </row>
    <row r="20" spans="1:26" s="860" customFormat="1" ht="18" x14ac:dyDescent="0.25">
      <c r="A20" s="862" t="s">
        <v>828</v>
      </c>
      <c r="B20" s="1358">
        <v>32.889712369999998</v>
      </c>
      <c r="C20" s="1358">
        <v>17.397137780000001</v>
      </c>
      <c r="D20" s="1358">
        <v>66.70388552</v>
      </c>
      <c r="E20" s="1358">
        <v>15.03734955</v>
      </c>
      <c r="F20" s="1358">
        <v>0</v>
      </c>
      <c r="G20" s="1358">
        <v>0</v>
      </c>
      <c r="H20" s="1358">
        <v>0</v>
      </c>
      <c r="I20" s="1358">
        <v>51.131606847337238</v>
      </c>
      <c r="J20" s="1358">
        <v>0</v>
      </c>
      <c r="K20" s="1358">
        <v>-0.51405880000000004</v>
      </c>
      <c r="L20" s="1358">
        <v>0</v>
      </c>
      <c r="M20" s="1358">
        <v>525.22811873000001</v>
      </c>
      <c r="N20" s="1358">
        <v>56.738037130000002</v>
      </c>
      <c r="O20" s="1358">
        <v>0.87950991000000001</v>
      </c>
      <c r="P20" s="1358">
        <v>0</v>
      </c>
      <c r="Q20" s="1358">
        <v>0</v>
      </c>
      <c r="R20" s="1351"/>
      <c r="S20" s="1359">
        <v>0</v>
      </c>
      <c r="T20" s="1358">
        <v>0</v>
      </c>
      <c r="U20" s="1358">
        <v>120.62119951000001</v>
      </c>
      <c r="V20" s="1358">
        <v>15.352833029999998</v>
      </c>
      <c r="W20" s="1358">
        <v>0</v>
      </c>
      <c r="X20" s="1360">
        <v>901.46533157733711</v>
      </c>
      <c r="Y20" s="1361">
        <v>0</v>
      </c>
      <c r="Z20" s="1360">
        <v>901.46533157733711</v>
      </c>
    </row>
    <row r="21" spans="1:26" s="860" customFormat="1" ht="18" x14ac:dyDescent="0.25">
      <c r="A21" s="863" t="s">
        <v>825</v>
      </c>
      <c r="B21" s="1404">
        <v>-319.35161056886</v>
      </c>
      <c r="C21" s="1355">
        <v>13554.892560510109</v>
      </c>
      <c r="D21" s="1355">
        <v>218.05392259517518</v>
      </c>
      <c r="E21" s="1355">
        <v>5877.2100314184308</v>
      </c>
      <c r="F21" s="1355">
        <v>3633.234918284274</v>
      </c>
      <c r="G21" s="1404">
        <v>-2.4684941800000164</v>
      </c>
      <c r="H21" s="1355">
        <v>1471.8773050100006</v>
      </c>
      <c r="I21" s="1355">
        <v>7598.7274946234629</v>
      </c>
      <c r="J21" s="1355">
        <v>-21.749647740001297</v>
      </c>
      <c r="K21" s="1404">
        <v>1667.266538199626</v>
      </c>
      <c r="L21" s="1355">
        <v>-19.549775099999799</v>
      </c>
      <c r="M21" s="1355">
        <v>4981.2351541247554</v>
      </c>
      <c r="N21" s="1355">
        <v>1738.7992133146799</v>
      </c>
      <c r="O21" s="1355">
        <v>-87.889343139989435</v>
      </c>
      <c r="P21" s="1355">
        <v>2296.8510179567998</v>
      </c>
      <c r="Q21" s="1355">
        <v>53.090117759999998</v>
      </c>
      <c r="R21" s="1355">
        <v>0</v>
      </c>
      <c r="S21" s="1355">
        <v>51.728785895546679</v>
      </c>
      <c r="T21" s="1355">
        <v>-61.512073519998665</v>
      </c>
      <c r="U21" s="1355">
        <v>11654.87173869919</v>
      </c>
      <c r="V21" s="1404">
        <v>-438.92444716451109</v>
      </c>
      <c r="W21" s="1355">
        <v>-7.9074783299987601</v>
      </c>
      <c r="X21" s="1356">
        <v>53838.485928648683</v>
      </c>
      <c r="Y21" s="1355">
        <v>78.792899229999819</v>
      </c>
      <c r="Z21" s="1356">
        <v>53917.278827878683</v>
      </c>
    </row>
    <row r="22" spans="1:26" s="860" customFormat="1" ht="46.8" x14ac:dyDescent="0.25">
      <c r="A22" s="864" t="s">
        <v>819</v>
      </c>
      <c r="B22" s="1355">
        <v>0.43103114999999897</v>
      </c>
      <c r="C22" s="1355">
        <v>-1759.8729882805978</v>
      </c>
      <c r="D22" s="1355">
        <v>-35.962824119999993</v>
      </c>
      <c r="E22" s="1355">
        <v>-2849.2542509600003</v>
      </c>
      <c r="F22" s="1355">
        <v>-366.51474546059671</v>
      </c>
      <c r="G22" s="1355">
        <v>-12.66659509</v>
      </c>
      <c r="H22" s="1355">
        <v>-614.74565708</v>
      </c>
      <c r="I22" s="1355">
        <v>-1069.8789964100001</v>
      </c>
      <c r="J22" s="1404">
        <v>99.350598460000015</v>
      </c>
      <c r="K22" s="1355">
        <v>-571.23144632000015</v>
      </c>
      <c r="L22" s="1355">
        <v>17.879689390000003</v>
      </c>
      <c r="M22" s="1355">
        <v>2461.7641162300047</v>
      </c>
      <c r="N22" s="1355">
        <v>-94.531294760000009</v>
      </c>
      <c r="O22" s="1355">
        <v>32.474607640000201</v>
      </c>
      <c r="P22" s="1404">
        <v>-880.29929868190504</v>
      </c>
      <c r="Q22" s="1404">
        <v>-58.84262111000001</v>
      </c>
      <c r="R22" s="1355">
        <v>0</v>
      </c>
      <c r="S22" s="1404">
        <v>-17.123492760000001</v>
      </c>
      <c r="T22" s="1355">
        <v>109.84909797000002</v>
      </c>
      <c r="U22" s="1355">
        <v>2288.1345365399998</v>
      </c>
      <c r="V22" s="1355">
        <v>218.65552337</v>
      </c>
      <c r="W22" s="1404">
        <v>49.123513039999992</v>
      </c>
      <c r="X22" s="1356">
        <v>-3053.2614972430961</v>
      </c>
      <c r="Y22" s="1354">
        <v>-2.9100569800000002</v>
      </c>
      <c r="Z22" s="1356">
        <v>-3056.1715542230959</v>
      </c>
    </row>
    <row r="23" spans="1:26" s="860" customFormat="1" ht="18" x14ac:dyDescent="0.25">
      <c r="A23" s="859" t="s">
        <v>824</v>
      </c>
      <c r="B23" s="1351">
        <v>0</v>
      </c>
      <c r="C23" s="1351">
        <v>910.73681045000103</v>
      </c>
      <c r="D23" s="1400">
        <v>-13.123544599999999</v>
      </c>
      <c r="E23" s="1351">
        <v>-677.92326896000009</v>
      </c>
      <c r="F23" s="1351">
        <v>0</v>
      </c>
      <c r="G23" s="1400">
        <v>-6.9464673199999991</v>
      </c>
      <c r="H23" s="1400">
        <v>-750.91653995000001</v>
      </c>
      <c r="I23" s="1351">
        <v>-1054.5199478900001</v>
      </c>
      <c r="J23" s="1351">
        <v>0.60254616000000005</v>
      </c>
      <c r="K23" s="1351">
        <v>-32.260416479999989</v>
      </c>
      <c r="L23" s="1351">
        <v>21.504297620000003</v>
      </c>
      <c r="M23" s="1351">
        <v>1702.2944263099998</v>
      </c>
      <c r="N23" s="1351">
        <v>-112.81700587</v>
      </c>
      <c r="O23" s="1400">
        <v>29.7150147800002</v>
      </c>
      <c r="P23" s="1351">
        <v>269.97938332999996</v>
      </c>
      <c r="Q23" s="1351">
        <v>-23.720610870000002</v>
      </c>
      <c r="R23" s="1351"/>
      <c r="S23" s="1394">
        <v>-14.525948230000001</v>
      </c>
      <c r="T23" s="1351">
        <v>131.63911817000002</v>
      </c>
      <c r="U23" s="1351">
        <v>2662.6055519499996</v>
      </c>
      <c r="V23" s="1351">
        <v>195.22287824</v>
      </c>
      <c r="W23" s="1351">
        <v>42.945931359999996</v>
      </c>
      <c r="X23" s="1356">
        <v>3280.4922082000003</v>
      </c>
      <c r="Y23" s="1350">
        <v>-0.41199770000000002</v>
      </c>
      <c r="Z23" s="1356">
        <v>3280.0802105000002</v>
      </c>
    </row>
    <row r="24" spans="1:26" s="860" customFormat="1" ht="18" x14ac:dyDescent="0.25">
      <c r="A24" s="859" t="s">
        <v>823</v>
      </c>
      <c r="B24" s="1351">
        <v>0</v>
      </c>
      <c r="C24" s="1351">
        <v>0</v>
      </c>
      <c r="D24" s="1351">
        <v>0</v>
      </c>
      <c r="E24" s="1351">
        <v>0</v>
      </c>
      <c r="F24" s="1351">
        <v>55.768278929403337</v>
      </c>
      <c r="G24" s="1351">
        <v>0</v>
      </c>
      <c r="H24" s="1351">
        <v>0</v>
      </c>
      <c r="I24" s="1351">
        <v>0</v>
      </c>
      <c r="J24" s="1351">
        <v>0</v>
      </c>
      <c r="K24" s="1351">
        <v>0</v>
      </c>
      <c r="L24" s="1351">
        <v>0</v>
      </c>
      <c r="M24" s="1351">
        <v>0</v>
      </c>
      <c r="N24" s="1351">
        <v>0</v>
      </c>
      <c r="O24" s="1351">
        <v>0</v>
      </c>
      <c r="P24" s="1351">
        <v>0</v>
      </c>
      <c r="Q24" s="1351">
        <v>0</v>
      </c>
      <c r="R24" s="1351"/>
      <c r="S24" s="1357">
        <v>0</v>
      </c>
      <c r="T24" s="1351">
        <v>0</v>
      </c>
      <c r="U24" s="1351">
        <v>0</v>
      </c>
      <c r="V24" s="1351">
        <v>0</v>
      </c>
      <c r="W24" s="1351">
        <v>0</v>
      </c>
      <c r="X24" s="1356">
        <v>55.768278929403337</v>
      </c>
      <c r="Y24" s="1350">
        <v>0</v>
      </c>
      <c r="Z24" s="1356">
        <v>55.768278929403337</v>
      </c>
    </row>
    <row r="25" spans="1:26" s="860" customFormat="1" ht="18" x14ac:dyDescent="0.25">
      <c r="A25" s="859" t="s">
        <v>822</v>
      </c>
      <c r="B25" s="1400">
        <v>-0.43103114999999897</v>
      </c>
      <c r="C25" s="1351">
        <v>2352.9212347105999</v>
      </c>
      <c r="D25" s="1400">
        <v>5.0672987100000002</v>
      </c>
      <c r="E25" s="1351">
        <v>2081.4674488000001</v>
      </c>
      <c r="F25" s="1351">
        <v>0</v>
      </c>
      <c r="G25" s="1400">
        <v>-0.22261692000000002</v>
      </c>
      <c r="H25" s="1351">
        <v>-138.10239296</v>
      </c>
      <c r="I25" s="1400">
        <v>33.841052230000017</v>
      </c>
      <c r="J25" s="1351">
        <v>0</v>
      </c>
      <c r="K25" s="1400">
        <v>-59.512364779999999</v>
      </c>
      <c r="L25" s="1400">
        <v>8.4152460000000012E-2</v>
      </c>
      <c r="M25" s="1400">
        <v>8.4152460000000012E-2</v>
      </c>
      <c r="N25" s="1400">
        <v>8.4152460000000012E-2</v>
      </c>
      <c r="O25" s="1400">
        <v>12.03716436</v>
      </c>
      <c r="P25" s="1351">
        <v>212.10699040190499</v>
      </c>
      <c r="Q25" s="1400">
        <v>-0.86716468000000002</v>
      </c>
      <c r="R25" s="1351"/>
      <c r="S25" s="1357">
        <v>0.85794651</v>
      </c>
      <c r="T25" s="1400">
        <v>28.657999409999999</v>
      </c>
      <c r="U25" s="1400">
        <v>566.25357886000006</v>
      </c>
      <c r="V25" s="1400">
        <v>0.10075587000000004</v>
      </c>
      <c r="W25" s="1351">
        <v>-6.1775816799999994</v>
      </c>
      <c r="X25" s="1356">
        <v>5088.2507750725053</v>
      </c>
      <c r="Y25" s="1350">
        <v>5.47543299999999E-2</v>
      </c>
      <c r="Z25" s="1356">
        <v>5088.3055294025053</v>
      </c>
    </row>
    <row r="26" spans="1:26" s="860" customFormat="1" ht="18" x14ac:dyDescent="0.25">
      <c r="A26" s="859" t="s">
        <v>820</v>
      </c>
      <c r="B26" s="1351">
        <v>0</v>
      </c>
      <c r="C26" s="1351">
        <v>0</v>
      </c>
      <c r="D26" s="1351">
        <v>0</v>
      </c>
      <c r="E26" s="1351">
        <v>0</v>
      </c>
      <c r="F26" s="1351">
        <v>422.28302439000004</v>
      </c>
      <c r="G26" s="1351">
        <v>0</v>
      </c>
      <c r="H26" s="1351">
        <v>0</v>
      </c>
      <c r="I26" s="1400">
        <v>-18.482003710000001</v>
      </c>
      <c r="J26" s="1351">
        <v>0</v>
      </c>
      <c r="K26" s="1351">
        <v>0</v>
      </c>
      <c r="L26" s="1351">
        <v>0</v>
      </c>
      <c r="M26" s="1351">
        <v>0</v>
      </c>
      <c r="N26" s="1351">
        <v>0</v>
      </c>
      <c r="O26" s="1351">
        <v>0</v>
      </c>
      <c r="P26" s="1351">
        <v>0</v>
      </c>
      <c r="Q26" s="1351">
        <v>0</v>
      </c>
      <c r="R26" s="1351"/>
      <c r="S26" s="1357">
        <v>0</v>
      </c>
      <c r="T26" s="1351">
        <v>0</v>
      </c>
      <c r="U26" s="1351">
        <v>0</v>
      </c>
      <c r="V26" s="1351">
        <v>0</v>
      </c>
      <c r="W26" s="1351">
        <v>0</v>
      </c>
      <c r="X26" s="1391">
        <v>403.80102068000002</v>
      </c>
      <c r="Y26" s="1350">
        <v>2.4433049500000004</v>
      </c>
      <c r="Z26" s="1391">
        <v>406.24432563000005</v>
      </c>
    </row>
    <row r="27" spans="1:26" s="860" customFormat="1" ht="18" x14ac:dyDescent="0.25">
      <c r="A27" s="859" t="s">
        <v>821</v>
      </c>
      <c r="B27" s="1351">
        <v>0</v>
      </c>
      <c r="C27" s="1351">
        <v>-317.68856401999903</v>
      </c>
      <c r="D27" s="1351">
        <v>-17.771980809999999</v>
      </c>
      <c r="E27" s="1351">
        <v>-89.863533200000006</v>
      </c>
      <c r="F27" s="1400">
        <v>0</v>
      </c>
      <c r="G27" s="1400">
        <v>-5.9427446900000005</v>
      </c>
      <c r="H27" s="1351">
        <v>-1.9315100900000004</v>
      </c>
      <c r="I27" s="1351">
        <v>0</v>
      </c>
      <c r="J27" s="1400">
        <v>98.748052300000012</v>
      </c>
      <c r="K27" s="1400">
        <v>-598.48339462000013</v>
      </c>
      <c r="L27" s="1400">
        <v>-3.5404557699999999</v>
      </c>
      <c r="M27" s="1400">
        <v>759.55384238000477</v>
      </c>
      <c r="N27" s="1351">
        <v>18.36986357</v>
      </c>
      <c r="O27" s="1400">
        <v>14.79675722</v>
      </c>
      <c r="P27" s="1400">
        <v>-938.17169161000004</v>
      </c>
      <c r="Q27" s="1400">
        <v>-35.989174920000004</v>
      </c>
      <c r="R27" s="1351"/>
      <c r="S27" s="1357">
        <v>-1.7395980200000001</v>
      </c>
      <c r="T27" s="1400">
        <v>6.8679792099999997</v>
      </c>
      <c r="U27" s="1351">
        <v>191.78256345</v>
      </c>
      <c r="V27" s="1400">
        <v>23.533401000000001</v>
      </c>
      <c r="W27" s="1351">
        <v>0</v>
      </c>
      <c r="X27" s="1356">
        <v>-897.47018861999447</v>
      </c>
      <c r="Y27" s="1350">
        <v>0</v>
      </c>
      <c r="Z27" s="1356">
        <v>-897.47018861999447</v>
      </c>
    </row>
    <row r="28" spans="1:26" s="860" customFormat="1" ht="18" x14ac:dyDescent="0.25">
      <c r="A28" s="859" t="s">
        <v>667</v>
      </c>
      <c r="B28" s="1351">
        <v>0</v>
      </c>
      <c r="C28" s="1351">
        <v>0</v>
      </c>
      <c r="D28" s="1351">
        <v>0</v>
      </c>
      <c r="E28" s="1351">
        <v>0</v>
      </c>
      <c r="F28" s="1351">
        <v>-183.35417964342415</v>
      </c>
      <c r="G28" s="1351">
        <v>0</v>
      </c>
      <c r="H28" s="1351">
        <v>0</v>
      </c>
      <c r="I28" s="1351">
        <v>0</v>
      </c>
      <c r="J28" s="1351">
        <v>0</v>
      </c>
      <c r="K28" s="1351">
        <v>0</v>
      </c>
      <c r="L28" s="1351">
        <v>0</v>
      </c>
      <c r="M28" s="1351">
        <v>0</v>
      </c>
      <c r="N28" s="1351">
        <v>0</v>
      </c>
      <c r="O28" s="1351">
        <v>0</v>
      </c>
      <c r="P28" s="1351">
        <v>0</v>
      </c>
      <c r="Q28" s="1351">
        <v>0</v>
      </c>
      <c r="R28" s="1351"/>
      <c r="S28" s="1357">
        <v>0</v>
      </c>
      <c r="T28" s="1351">
        <v>0</v>
      </c>
      <c r="U28" s="1351">
        <v>0</v>
      </c>
      <c r="V28" s="1351">
        <v>0</v>
      </c>
      <c r="W28" s="1351">
        <v>0</v>
      </c>
      <c r="X28" s="1356">
        <v>-183.35417964342415</v>
      </c>
      <c r="Y28" s="1350">
        <v>0</v>
      </c>
      <c r="Z28" s="1356">
        <v>-183.35417964342415</v>
      </c>
    </row>
    <row r="29" spans="1:26" s="860" customFormat="1" ht="18" x14ac:dyDescent="0.25">
      <c r="A29" s="859" t="s">
        <v>817</v>
      </c>
      <c r="B29" s="1351">
        <v>0</v>
      </c>
      <c r="C29" s="1351">
        <v>0</v>
      </c>
      <c r="D29" s="1351">
        <v>0</v>
      </c>
      <c r="E29" s="1351">
        <v>0</v>
      </c>
      <c r="F29" s="1351">
        <v>0</v>
      </c>
      <c r="G29" s="1351">
        <v>0</v>
      </c>
      <c r="H29" s="1351">
        <v>0</v>
      </c>
      <c r="I29" s="1351">
        <v>0</v>
      </c>
      <c r="J29" s="1351">
        <v>0</v>
      </c>
      <c r="K29" s="1351">
        <v>0</v>
      </c>
      <c r="L29" s="1351">
        <v>0</v>
      </c>
      <c r="M29" s="1351">
        <v>0</v>
      </c>
      <c r="N29" s="1351">
        <v>1.21897184</v>
      </c>
      <c r="O29" s="1351">
        <v>0</v>
      </c>
      <c r="P29" s="1351">
        <v>0</v>
      </c>
      <c r="Q29" s="1351">
        <v>0</v>
      </c>
      <c r="R29" s="1351"/>
      <c r="S29" s="1357">
        <v>0</v>
      </c>
      <c r="T29" s="1351">
        <v>0</v>
      </c>
      <c r="U29" s="1351">
        <v>0</v>
      </c>
      <c r="V29" s="1351">
        <v>0</v>
      </c>
      <c r="W29" s="1351">
        <v>0</v>
      </c>
      <c r="X29" s="1356">
        <v>1.21897184</v>
      </c>
      <c r="Y29" s="1350">
        <v>0</v>
      </c>
      <c r="Z29" s="1356">
        <v>1.21897184</v>
      </c>
    </row>
    <row r="30" spans="1:26" s="860" customFormat="1" ht="18" x14ac:dyDescent="0.25">
      <c r="A30" s="859" t="s">
        <v>818</v>
      </c>
      <c r="B30" s="1400">
        <v>0.97640592000000004</v>
      </c>
      <c r="C30" s="1351">
        <v>-48.734929610000002</v>
      </c>
      <c r="D30" s="1351">
        <v>-0.27408308000000003</v>
      </c>
      <c r="E30" s="1400">
        <v>-516.83273846999998</v>
      </c>
      <c r="F30" s="1351">
        <v>0</v>
      </c>
      <c r="G30" s="1351">
        <v>0</v>
      </c>
      <c r="H30" s="1351">
        <v>0</v>
      </c>
      <c r="I30" s="1400">
        <v>-89.938873339996505</v>
      </c>
      <c r="J30" s="1351">
        <v>-2.3830160600000001</v>
      </c>
      <c r="K30" s="1351">
        <v>18.649720859999999</v>
      </c>
      <c r="L30" s="1351">
        <v>-1.7190900000000002E-2</v>
      </c>
      <c r="M30" s="1351">
        <v>0</v>
      </c>
      <c r="N30" s="1351">
        <v>0</v>
      </c>
      <c r="O30" s="1351">
        <v>-23.6098188899999</v>
      </c>
      <c r="P30" s="1351">
        <v>10.79638353</v>
      </c>
      <c r="Q30" s="1351">
        <v>0</v>
      </c>
      <c r="R30" s="1351"/>
      <c r="S30" s="1394">
        <v>0.25168088</v>
      </c>
      <c r="T30" s="1351">
        <v>8.3784967899999998</v>
      </c>
      <c r="U30" s="1400">
        <v>-1700.6024223499999</v>
      </c>
      <c r="V30" s="1351">
        <v>0</v>
      </c>
      <c r="W30" s="1400">
        <v>-0.45667423999999995</v>
      </c>
      <c r="X30" s="1391">
        <v>-2343.7970589599963</v>
      </c>
      <c r="Y30" s="1350">
        <v>1.4138655900000001</v>
      </c>
      <c r="Z30" s="1391">
        <v>-2342.3831933699962</v>
      </c>
    </row>
    <row r="31" spans="1:26" s="860" customFormat="1" ht="18" x14ac:dyDescent="0.25">
      <c r="A31" s="859" t="s">
        <v>670</v>
      </c>
      <c r="B31" s="1351">
        <v>0</v>
      </c>
      <c r="C31" s="1400">
        <v>542.82355188000201</v>
      </c>
      <c r="D31" s="1351">
        <v>0</v>
      </c>
      <c r="E31" s="1351">
        <v>-58.80847576</v>
      </c>
      <c r="F31" s="1351">
        <v>0</v>
      </c>
      <c r="G31" s="1351">
        <v>0</v>
      </c>
      <c r="H31" s="1351">
        <v>0</v>
      </c>
      <c r="I31" s="1351">
        <v>-1440.0894023199999</v>
      </c>
      <c r="J31" s="1351">
        <v>0</v>
      </c>
      <c r="K31" s="1351">
        <v>71.995155269999998</v>
      </c>
      <c r="L31" s="1351">
        <v>0</v>
      </c>
      <c r="M31" s="1351">
        <v>-13.354216389999982</v>
      </c>
      <c r="N31" s="1351">
        <v>0</v>
      </c>
      <c r="O31" s="1351">
        <v>0</v>
      </c>
      <c r="P31" s="1351">
        <v>0</v>
      </c>
      <c r="Q31" s="1351">
        <v>0</v>
      </c>
      <c r="R31" s="1351"/>
      <c r="S31" s="1357">
        <v>0</v>
      </c>
      <c r="T31" s="1400">
        <v>22.63640943</v>
      </c>
      <c r="U31" s="1351">
        <v>0</v>
      </c>
      <c r="V31" s="1351">
        <v>0</v>
      </c>
      <c r="W31" s="1351">
        <v>0</v>
      </c>
      <c r="X31" s="1391">
        <v>-874.79697788999795</v>
      </c>
      <c r="Y31" s="1350">
        <v>0</v>
      </c>
      <c r="Z31" s="1391">
        <v>-874.79697788999795</v>
      </c>
    </row>
    <row r="32" spans="1:26" s="1443" customFormat="1" ht="18" x14ac:dyDescent="0.25">
      <c r="A32" s="1438" t="s">
        <v>671</v>
      </c>
      <c r="B32" s="1439"/>
      <c r="C32" s="1439"/>
      <c r="D32" s="1439"/>
      <c r="E32" s="1439"/>
      <c r="F32" s="1439">
        <v>0</v>
      </c>
      <c r="G32" s="1439"/>
      <c r="H32" s="1439"/>
      <c r="I32" s="1439"/>
      <c r="J32" s="1439"/>
      <c r="K32" s="1439"/>
      <c r="L32" s="1439"/>
      <c r="M32" s="1439"/>
      <c r="N32" s="1439"/>
      <c r="O32" s="1439"/>
      <c r="P32" s="1439"/>
      <c r="Q32" s="1439"/>
      <c r="R32" s="1439"/>
      <c r="S32" s="1440"/>
      <c r="T32" s="1439"/>
      <c r="U32" s="1439"/>
      <c r="V32" s="1439"/>
      <c r="W32" s="1439"/>
      <c r="X32" s="1441">
        <v>0</v>
      </c>
      <c r="Y32" s="1442">
        <v>0</v>
      </c>
      <c r="Z32" s="1441">
        <v>0</v>
      </c>
    </row>
    <row r="33" spans="1:26" s="860" customFormat="1" ht="18" x14ac:dyDescent="0.25">
      <c r="A33" s="865" t="s">
        <v>815</v>
      </c>
      <c r="B33" s="1351">
        <v>15.07143102</v>
      </c>
      <c r="C33" s="1351">
        <v>263.33819213999999</v>
      </c>
      <c r="D33" s="1351">
        <v>4.47184852</v>
      </c>
      <c r="E33" s="1351">
        <v>64.0508679</v>
      </c>
      <c r="F33" s="1351">
        <v>59.397717530000001</v>
      </c>
      <c r="G33" s="1351">
        <v>6.3173320000000005E-2</v>
      </c>
      <c r="H33" s="1351">
        <v>13.620512010000001</v>
      </c>
      <c r="I33" s="1351">
        <v>160.78500176999998</v>
      </c>
      <c r="J33" s="1351">
        <v>16.992811589999999</v>
      </c>
      <c r="K33" s="1351">
        <v>83.893581099999992</v>
      </c>
      <c r="L33" s="1351">
        <v>1.6762823600000001</v>
      </c>
      <c r="M33" s="1351">
        <v>123.93892880999999</v>
      </c>
      <c r="N33" s="1351">
        <v>24.97427115</v>
      </c>
      <c r="O33" s="1351">
        <v>3.2908731699999998</v>
      </c>
      <c r="P33" s="1351">
        <v>61.519573619999996</v>
      </c>
      <c r="Q33" s="1351">
        <v>0.88417677000000006</v>
      </c>
      <c r="R33" s="1351"/>
      <c r="S33" s="1357">
        <v>1.8159413999999998</v>
      </c>
      <c r="T33" s="1351">
        <v>16.394168780000001</v>
      </c>
      <c r="U33" s="1351">
        <v>150.42102771</v>
      </c>
      <c r="V33" s="1351">
        <v>19.476134089999999</v>
      </c>
      <c r="W33" s="1351">
        <v>11.249798699999999</v>
      </c>
      <c r="X33" s="1356">
        <v>1097.3263134599999</v>
      </c>
      <c r="Y33" s="1350">
        <v>8.1794173299999997</v>
      </c>
      <c r="Z33" s="1356">
        <v>1105.5057307899999</v>
      </c>
    </row>
    <row r="34" spans="1:26" s="860" customFormat="1" ht="18" x14ac:dyDescent="0.25">
      <c r="A34" s="859" t="s">
        <v>816</v>
      </c>
      <c r="B34" s="1351">
        <v>8.0668462000000005</v>
      </c>
      <c r="C34" s="1351">
        <v>158.70814639</v>
      </c>
      <c r="D34" s="1351">
        <v>2.45202806</v>
      </c>
      <c r="E34" s="1351">
        <v>36.207321360000002</v>
      </c>
      <c r="F34" s="1351">
        <v>34.267277350000001</v>
      </c>
      <c r="G34" s="1351">
        <v>4.1988350000000001E-2</v>
      </c>
      <c r="H34" s="1351">
        <v>7.6907724100000001</v>
      </c>
      <c r="I34" s="1351">
        <v>90.082893089999999</v>
      </c>
      <c r="J34" s="1351">
        <v>9.73976972</v>
      </c>
      <c r="K34" s="1351">
        <v>44.74053825</v>
      </c>
      <c r="L34" s="1351">
        <v>0.76138654000000006</v>
      </c>
      <c r="M34" s="1351">
        <v>70.951839869999986</v>
      </c>
      <c r="N34" s="1351">
        <v>14.760424140000001</v>
      </c>
      <c r="O34" s="1351">
        <v>2.0134315900000002</v>
      </c>
      <c r="P34" s="1351">
        <v>34.691807350000005</v>
      </c>
      <c r="Q34" s="1351">
        <v>0.58224049</v>
      </c>
      <c r="R34" s="1351"/>
      <c r="S34" s="1357">
        <v>1.1249416399999999</v>
      </c>
      <c r="T34" s="1351">
        <v>9.3763445099999991</v>
      </c>
      <c r="U34" s="1351">
        <v>90.357399560000005</v>
      </c>
      <c r="V34" s="1351">
        <v>11.393994810000001</v>
      </c>
      <c r="W34" s="1351">
        <v>5.8326298400000001</v>
      </c>
      <c r="X34" s="1356">
        <v>633.84402151999984</v>
      </c>
      <c r="Y34" s="1350">
        <v>0</v>
      </c>
      <c r="Z34" s="1356">
        <v>633.84402151999984</v>
      </c>
    </row>
    <row r="35" spans="1:26" s="860" customFormat="1" ht="31.2" x14ac:dyDescent="0.25">
      <c r="A35" s="866" t="s">
        <v>814</v>
      </c>
      <c r="B35" s="1401">
        <v>-341.08245071885995</v>
      </c>
      <c r="C35" s="1362">
        <v>11867.06185596951</v>
      </c>
      <c r="D35" s="1362">
        <v>174.89313881517518</v>
      </c>
      <c r="E35" s="1362">
        <v>2352.0563769684304</v>
      </c>
      <c r="F35" s="1362">
        <v>2989.7009983002536</v>
      </c>
      <c r="G35" s="1401">
        <v>-15.240250940000017</v>
      </c>
      <c r="H35" s="1362">
        <v>835.82036351000056</v>
      </c>
      <c r="I35" s="1362">
        <v>4747.952327693466</v>
      </c>
      <c r="J35" s="1362">
        <v>48.485353349998704</v>
      </c>
      <c r="K35" s="1362">
        <v>1058.0458486596258</v>
      </c>
      <c r="L35" s="1362">
        <v>-4.1249455099997965</v>
      </c>
      <c r="M35" s="1362">
        <v>7234.7542852847591</v>
      </c>
      <c r="N35" s="1362">
        <v>1605.7521951046799</v>
      </c>
      <c r="O35" s="1362">
        <v>-84.328859149989128</v>
      </c>
      <c r="P35" s="1362">
        <v>1331.1367218348946</v>
      </c>
      <c r="Q35" s="1362">
        <v>-7.2189206100000085</v>
      </c>
      <c r="R35" s="1363">
        <v>0</v>
      </c>
      <c r="S35" s="1362">
        <v>31.916090975546684</v>
      </c>
      <c r="T35" s="1362">
        <v>53.581417380001355</v>
      </c>
      <c r="U35" s="1362">
        <v>12001.625425619191</v>
      </c>
      <c r="V35" s="1401">
        <v>-251.13905269451109</v>
      </c>
      <c r="W35" s="1362">
        <v>23.676931930001242</v>
      </c>
      <c r="X35" s="1356">
        <v>45653.324851772173</v>
      </c>
      <c r="Y35" s="1362">
        <v>69.117290509999833</v>
      </c>
      <c r="Z35" s="1356">
        <v>45722.442142282176</v>
      </c>
    </row>
    <row r="36" spans="1:26" s="860" customFormat="1" ht="18" x14ac:dyDescent="0.25">
      <c r="A36" s="862" t="s">
        <v>672</v>
      </c>
      <c r="B36" s="1402">
        <v>-40.305153869999998</v>
      </c>
      <c r="C36" s="1361">
        <v>2356.3358226099999</v>
      </c>
      <c r="D36" s="1361">
        <v>31.052924920000002</v>
      </c>
      <c r="E36" s="1361">
        <v>450.30030708999999</v>
      </c>
      <c r="F36" s="1361">
        <v>442.55930606999999</v>
      </c>
      <c r="G36" s="1402">
        <v>5.8695019999999994E-2</v>
      </c>
      <c r="H36" s="1361">
        <v>158.22365063999999</v>
      </c>
      <c r="I36" s="1361">
        <v>954.13457355000162</v>
      </c>
      <c r="J36" s="1402">
        <v>17.71273961</v>
      </c>
      <c r="K36" s="1361">
        <v>170.51717909999999</v>
      </c>
      <c r="L36" s="1402">
        <v>-4.0650035000000004</v>
      </c>
      <c r="M36" s="1361">
        <v>1265.0697632900003</v>
      </c>
      <c r="N36" s="1361">
        <v>316.72772593000002</v>
      </c>
      <c r="O36" s="1402">
        <v>3.31290065</v>
      </c>
      <c r="P36" s="1361">
        <v>374.12533908</v>
      </c>
      <c r="Q36" s="1402">
        <v>-14.183095779999999</v>
      </c>
      <c r="R36" s="1351"/>
      <c r="S36" s="1403">
        <v>0</v>
      </c>
      <c r="T36" s="1402">
        <v>-35.290566759999997</v>
      </c>
      <c r="U36" s="1361">
        <v>2300.0847925500002</v>
      </c>
      <c r="V36" s="1402">
        <v>-50.763713780000003</v>
      </c>
      <c r="W36" s="1402">
        <v>-0.92770538000000002</v>
      </c>
      <c r="X36" s="1356">
        <v>8694.6804810400045</v>
      </c>
      <c r="Y36" s="1361">
        <v>8.8190365800000006</v>
      </c>
      <c r="Z36" s="1356">
        <v>8703.4995176200046</v>
      </c>
    </row>
    <row r="37" spans="1:26" s="860" customFormat="1" ht="18" x14ac:dyDescent="0.25">
      <c r="A37" s="861" t="s">
        <v>673</v>
      </c>
      <c r="B37" s="1392">
        <v>-300.77729684885992</v>
      </c>
      <c r="C37" s="1354">
        <v>9510.7260333595113</v>
      </c>
      <c r="D37" s="1354">
        <v>143.84021389517517</v>
      </c>
      <c r="E37" s="1354">
        <v>1901.7560698784305</v>
      </c>
      <c r="F37" s="1354">
        <v>2547.1416922302537</v>
      </c>
      <c r="G37" s="1392">
        <v>-15.298945960000017</v>
      </c>
      <c r="H37" s="1354">
        <v>677.5967128700006</v>
      </c>
      <c r="I37" s="1354">
        <v>3793.8177541434643</v>
      </c>
      <c r="J37" s="1354">
        <v>30.772613739998704</v>
      </c>
      <c r="K37" s="1354">
        <v>887.52866955962577</v>
      </c>
      <c r="L37" s="1354">
        <v>-5.9942009999796042E-2</v>
      </c>
      <c r="M37" s="1354">
        <v>5969.6845219947591</v>
      </c>
      <c r="N37" s="1354">
        <v>1289.0244691746798</v>
      </c>
      <c r="O37" s="1354">
        <v>-87.641759799989131</v>
      </c>
      <c r="P37" s="1354">
        <v>957.01138275489461</v>
      </c>
      <c r="Q37" s="1354">
        <v>6.9641751699999901</v>
      </c>
      <c r="R37" s="1355">
        <v>0</v>
      </c>
      <c r="S37" s="1354">
        <v>31.916090975546684</v>
      </c>
      <c r="T37" s="1354">
        <v>88.871984140001359</v>
      </c>
      <c r="U37" s="1354">
        <v>9701.5406330691912</v>
      </c>
      <c r="V37" s="1392">
        <v>-200.37533891451108</v>
      </c>
      <c r="W37" s="1354">
        <v>24.604637310001241</v>
      </c>
      <c r="X37" s="1364">
        <v>36958.644370732181</v>
      </c>
      <c r="Y37" s="1354">
        <v>60.298253929999831</v>
      </c>
      <c r="Z37" s="1356">
        <v>37018.942624662181</v>
      </c>
    </row>
    <row r="38" spans="1:26" s="860" customFormat="1" ht="17.399999999999999" x14ac:dyDescent="0.25">
      <c r="A38" s="859" t="s">
        <v>386</v>
      </c>
      <c r="B38" s="1350">
        <v>0</v>
      </c>
      <c r="C38" s="1350">
        <v>0</v>
      </c>
      <c r="D38" s="1350">
        <v>0</v>
      </c>
      <c r="E38" s="1350">
        <v>0</v>
      </c>
      <c r="F38" s="1350">
        <v>0</v>
      </c>
      <c r="G38" s="1350">
        <v>0</v>
      </c>
      <c r="H38" s="1350">
        <v>0</v>
      </c>
      <c r="I38" s="1350">
        <v>0</v>
      </c>
      <c r="J38" s="1350">
        <v>0</v>
      </c>
      <c r="K38" s="1350">
        <v>0</v>
      </c>
      <c r="L38" s="1350">
        <v>0</v>
      </c>
      <c r="M38" s="1350">
        <v>0</v>
      </c>
      <c r="N38" s="1350">
        <v>0</v>
      </c>
      <c r="O38" s="1350">
        <v>0</v>
      </c>
      <c r="P38" s="1350">
        <v>0</v>
      </c>
      <c r="Q38" s="1350">
        <v>0</v>
      </c>
      <c r="R38" s="1365"/>
      <c r="S38" s="1366">
        <v>0</v>
      </c>
      <c r="T38" s="1350">
        <v>0</v>
      </c>
      <c r="U38" s="1350">
        <v>0</v>
      </c>
      <c r="V38" s="1350">
        <v>0</v>
      </c>
      <c r="W38" s="1365">
        <v>0</v>
      </c>
      <c r="X38" s="1364">
        <v>0</v>
      </c>
      <c r="Y38" s="1352">
        <v>0</v>
      </c>
      <c r="Z38" s="1356">
        <v>0</v>
      </c>
    </row>
    <row r="39" spans="1:26" s="1443" customFormat="1" ht="18" x14ac:dyDescent="0.25">
      <c r="A39" s="1438" t="s">
        <v>674</v>
      </c>
      <c r="B39" s="1439"/>
      <c r="C39" s="1442"/>
      <c r="D39" s="1439"/>
      <c r="E39" s="1439"/>
      <c r="F39" s="1439"/>
      <c r="G39" s="1439"/>
      <c r="H39" s="1439"/>
      <c r="I39" s="1439"/>
      <c r="J39" s="1439"/>
      <c r="K39" s="1439"/>
      <c r="L39" s="1439"/>
      <c r="M39" s="1439"/>
      <c r="N39" s="1439"/>
      <c r="O39" s="1439"/>
      <c r="P39" s="1439"/>
      <c r="Q39" s="1439"/>
      <c r="R39" s="1439"/>
      <c r="S39" s="1439"/>
      <c r="T39" s="1439"/>
      <c r="U39" s="1439"/>
      <c r="V39" s="1439"/>
      <c r="W39" s="1444"/>
      <c r="X39" s="1445">
        <v>0</v>
      </c>
      <c r="Y39" s="1440">
        <v>0</v>
      </c>
      <c r="Z39" s="1441">
        <v>0</v>
      </c>
    </row>
    <row r="40" spans="1:26" s="860" customFormat="1" ht="31.2" x14ac:dyDescent="0.25">
      <c r="A40" s="867" t="s">
        <v>813</v>
      </c>
      <c r="B40" s="1395">
        <v>636.89784662</v>
      </c>
      <c r="C40" s="1351">
        <v>8856.7219703705996</v>
      </c>
      <c r="D40" s="1351">
        <v>0</v>
      </c>
      <c r="E40" s="1395">
        <v>1649.7593003499999</v>
      </c>
      <c r="F40" s="1395">
        <v>-482.11750205965507</v>
      </c>
      <c r="G40" s="1351">
        <v>0</v>
      </c>
      <c r="H40" s="1395">
        <v>711.19864575999998</v>
      </c>
      <c r="I40" s="1395">
        <v>2364.006949489999</v>
      </c>
      <c r="J40" s="1350">
        <v>0</v>
      </c>
      <c r="K40" s="1395">
        <v>4194.6876977920001</v>
      </c>
      <c r="L40" s="1395">
        <v>-73.901476620000011</v>
      </c>
      <c r="M40" s="1395">
        <v>-2163.4168337200026</v>
      </c>
      <c r="N40" s="1395">
        <v>765.60379012999999</v>
      </c>
      <c r="O40" s="1395">
        <v>9.6686648899980003</v>
      </c>
      <c r="P40" s="1395">
        <v>2270.0566066481701</v>
      </c>
      <c r="Q40" s="1351">
        <v>0</v>
      </c>
      <c r="R40" s="1367"/>
      <c r="S40" s="1350">
        <v>-19.867263730000001</v>
      </c>
      <c r="T40" s="1395">
        <v>326.06376714999999</v>
      </c>
      <c r="U40" s="1395">
        <v>3008.7658308600003</v>
      </c>
      <c r="V40" s="1395">
        <v>1648.5797004099998</v>
      </c>
      <c r="W40" s="1399">
        <v>413.34930426999978</v>
      </c>
      <c r="X40" s="1387">
        <v>24116.056998611108</v>
      </c>
      <c r="Y40" s="1357">
        <v>0</v>
      </c>
      <c r="Z40" s="1391">
        <v>24116.056998611108</v>
      </c>
    </row>
    <row r="41" spans="1:26" s="860" customFormat="1" ht="31.2" x14ac:dyDescent="0.25">
      <c r="A41" s="865" t="s">
        <v>807</v>
      </c>
      <c r="B41" s="1350">
        <v>0</v>
      </c>
      <c r="C41" s="1350">
        <v>332.92991986999999</v>
      </c>
      <c r="D41" s="1351">
        <v>0</v>
      </c>
      <c r="E41" s="1350">
        <v>-511.654742075</v>
      </c>
      <c r="F41" s="1350">
        <v>-292.93030481</v>
      </c>
      <c r="G41" s="1351">
        <v>0</v>
      </c>
      <c r="H41" s="1351">
        <v>0</v>
      </c>
      <c r="I41" s="1395">
        <v>-800.03730829000858</v>
      </c>
      <c r="J41" s="1350">
        <v>0</v>
      </c>
      <c r="K41" s="1350">
        <v>-612.15475488800018</v>
      </c>
      <c r="L41" s="1351">
        <v>0</v>
      </c>
      <c r="M41" s="1350">
        <v>-1322.2272609499998</v>
      </c>
      <c r="N41" s="1395">
        <v>230.15557297999999</v>
      </c>
      <c r="O41" s="1351">
        <v>0</v>
      </c>
      <c r="P41" s="1400">
        <v>457.16718550999997</v>
      </c>
      <c r="Q41" s="1351">
        <v>0</v>
      </c>
      <c r="R41" s="1367"/>
      <c r="S41" s="1351">
        <v>0</v>
      </c>
      <c r="T41" s="1395">
        <v>-124.25878660999999</v>
      </c>
      <c r="U41" s="1350">
        <v>121.31207126999999</v>
      </c>
      <c r="V41" s="1395">
        <v>21.154619</v>
      </c>
      <c r="W41" s="1367">
        <v>0</v>
      </c>
      <c r="X41" s="1353">
        <v>-2500.5437889930081</v>
      </c>
      <c r="Y41" s="1357">
        <v>0</v>
      </c>
      <c r="Z41" s="1356">
        <v>-2500.5437889930081</v>
      </c>
    </row>
    <row r="42" spans="1:26" s="860" customFormat="1" ht="31.2" x14ac:dyDescent="0.25">
      <c r="A42" s="865" t="s">
        <v>806</v>
      </c>
      <c r="B42" s="1351">
        <v>0</v>
      </c>
      <c r="C42" s="1351">
        <v>0</v>
      </c>
      <c r="D42" s="1351">
        <v>0</v>
      </c>
      <c r="E42" s="1351">
        <v>0</v>
      </c>
      <c r="F42" s="1351">
        <v>0</v>
      </c>
      <c r="G42" s="1351">
        <v>0</v>
      </c>
      <c r="H42" s="1351">
        <v>0</v>
      </c>
      <c r="I42" s="1351">
        <v>0</v>
      </c>
      <c r="J42" s="1350">
        <v>0</v>
      </c>
      <c r="K42" s="1351">
        <v>0</v>
      </c>
      <c r="L42" s="1351">
        <v>0</v>
      </c>
      <c r="M42" s="1367">
        <v>0</v>
      </c>
      <c r="N42" s="1367">
        <v>0</v>
      </c>
      <c r="O42" s="1351">
        <v>0</v>
      </c>
      <c r="P42" s="1351">
        <v>0</v>
      </c>
      <c r="Q42" s="1351">
        <v>0</v>
      </c>
      <c r="R42" s="1367"/>
      <c r="S42" s="1351">
        <v>0</v>
      </c>
      <c r="T42" s="1367">
        <v>0</v>
      </c>
      <c r="U42" s="1367">
        <v>0</v>
      </c>
      <c r="V42" s="1367">
        <v>0</v>
      </c>
      <c r="W42" s="1367">
        <v>0</v>
      </c>
      <c r="X42" s="1353">
        <v>0</v>
      </c>
      <c r="Y42" s="1357">
        <v>0</v>
      </c>
      <c r="Z42" s="1356">
        <v>0</v>
      </c>
    </row>
    <row r="43" spans="1:26" s="860" customFormat="1" ht="18" x14ac:dyDescent="0.25">
      <c r="A43" s="865" t="s">
        <v>675</v>
      </c>
      <c r="B43" s="1351">
        <v>0</v>
      </c>
      <c r="C43" s="1395">
        <v>-877.91178108000008</v>
      </c>
      <c r="D43" s="1351">
        <v>0</v>
      </c>
      <c r="E43" s="1351">
        <v>0</v>
      </c>
      <c r="F43" s="1351">
        <v>0</v>
      </c>
      <c r="G43" s="1351">
        <v>0</v>
      </c>
      <c r="H43" s="1351">
        <v>0</v>
      </c>
      <c r="I43" s="1351">
        <v>0</v>
      </c>
      <c r="J43" s="1350">
        <v>0</v>
      </c>
      <c r="K43" s="1395">
        <v>583.49635972100009</v>
      </c>
      <c r="L43" s="1351">
        <v>0</v>
      </c>
      <c r="M43" s="1367">
        <v>0</v>
      </c>
      <c r="N43" s="1367">
        <v>0</v>
      </c>
      <c r="O43" s="1351">
        <v>0</v>
      </c>
      <c r="P43" s="1351">
        <v>-9.4692754899999994</v>
      </c>
      <c r="Q43" s="1351">
        <v>0</v>
      </c>
      <c r="R43" s="1367"/>
      <c r="S43" s="1351">
        <v>0</v>
      </c>
      <c r="T43" s="1350">
        <v>1.7654950199999959</v>
      </c>
      <c r="U43" s="1367">
        <v>0</v>
      </c>
      <c r="V43" s="1395">
        <v>86.482641829999992</v>
      </c>
      <c r="W43" s="1367">
        <v>0</v>
      </c>
      <c r="X43" s="1387">
        <v>-215.63655999899999</v>
      </c>
      <c r="Y43" s="1357">
        <v>0</v>
      </c>
      <c r="Z43" s="1391">
        <v>-215.63655999899999</v>
      </c>
    </row>
    <row r="44" spans="1:26" s="860" customFormat="1" ht="18" x14ac:dyDescent="0.25">
      <c r="A44" s="867" t="s">
        <v>676</v>
      </c>
      <c r="B44" s="1351">
        <v>0</v>
      </c>
      <c r="C44" s="1351">
        <v>0</v>
      </c>
      <c r="D44" s="1351">
        <v>0</v>
      </c>
      <c r="E44" s="1351">
        <v>0</v>
      </c>
      <c r="F44" s="1351">
        <v>0</v>
      </c>
      <c r="G44" s="1351">
        <v>0</v>
      </c>
      <c r="H44" s="1351">
        <v>0</v>
      </c>
      <c r="I44" s="1351">
        <v>0</v>
      </c>
      <c r="J44" s="1350">
        <v>0</v>
      </c>
      <c r="K44" s="1351">
        <v>0</v>
      </c>
      <c r="L44" s="1351">
        <v>0</v>
      </c>
      <c r="M44" s="1367">
        <v>0</v>
      </c>
      <c r="N44" s="1367">
        <v>0</v>
      </c>
      <c r="O44" s="1351">
        <v>0</v>
      </c>
      <c r="P44" s="1351">
        <v>0</v>
      </c>
      <c r="Q44" s="1351">
        <v>0</v>
      </c>
      <c r="R44" s="1367"/>
      <c r="S44" s="1351">
        <v>0</v>
      </c>
      <c r="T44" s="1367">
        <v>0</v>
      </c>
      <c r="U44" s="1367">
        <v>0</v>
      </c>
      <c r="V44" s="1367">
        <v>0</v>
      </c>
      <c r="W44" s="1367">
        <v>0</v>
      </c>
      <c r="X44" s="1353">
        <v>0</v>
      </c>
      <c r="Y44" s="1357">
        <v>0</v>
      </c>
      <c r="Z44" s="1356">
        <v>0</v>
      </c>
    </row>
    <row r="45" spans="1:26" s="860" customFormat="1" ht="30" customHeight="1" x14ac:dyDescent="0.25">
      <c r="A45" s="867" t="s">
        <v>808</v>
      </c>
      <c r="B45" s="1351">
        <v>0</v>
      </c>
      <c r="C45" s="1351">
        <v>0</v>
      </c>
      <c r="D45" s="1351">
        <v>0</v>
      </c>
      <c r="E45" s="1351">
        <v>0</v>
      </c>
      <c r="F45" s="1351">
        <v>0</v>
      </c>
      <c r="G45" s="1351">
        <v>0</v>
      </c>
      <c r="H45" s="1351">
        <v>0</v>
      </c>
      <c r="I45" s="1351">
        <v>0</v>
      </c>
      <c r="J45" s="1350">
        <v>0</v>
      </c>
      <c r="K45" s="1351">
        <v>0</v>
      </c>
      <c r="L45" s="1351">
        <v>0</v>
      </c>
      <c r="M45" s="1367">
        <v>0</v>
      </c>
      <c r="N45" s="1367">
        <v>0</v>
      </c>
      <c r="O45" s="1351">
        <v>0</v>
      </c>
      <c r="P45" s="1351">
        <v>0</v>
      </c>
      <c r="Q45" s="1351">
        <v>0</v>
      </c>
      <c r="R45" s="1367"/>
      <c r="S45" s="1351">
        <v>0</v>
      </c>
      <c r="T45" s="1367">
        <v>0</v>
      </c>
      <c r="U45" s="1367">
        <v>0</v>
      </c>
      <c r="V45" s="1367">
        <v>0</v>
      </c>
      <c r="W45" s="1367">
        <v>0</v>
      </c>
      <c r="X45" s="1353">
        <v>0</v>
      </c>
      <c r="Y45" s="1357">
        <v>0</v>
      </c>
      <c r="Z45" s="1356">
        <v>0</v>
      </c>
    </row>
    <row r="46" spans="1:26" s="860" customFormat="1" ht="18" x14ac:dyDescent="0.25">
      <c r="A46" s="867" t="s">
        <v>677</v>
      </c>
      <c r="B46" s="1351">
        <v>0</v>
      </c>
      <c r="C46" s="1350">
        <v>118.90878651999999</v>
      </c>
      <c r="D46" s="1351">
        <v>0</v>
      </c>
      <c r="E46" s="1351">
        <v>0</v>
      </c>
      <c r="F46" s="1351">
        <v>0</v>
      </c>
      <c r="G46" s="1351">
        <v>0</v>
      </c>
      <c r="H46" s="1351">
        <v>0</v>
      </c>
      <c r="I46" s="1351">
        <v>0</v>
      </c>
      <c r="J46" s="1350">
        <v>0</v>
      </c>
      <c r="K46" s="1351">
        <v>0</v>
      </c>
      <c r="L46" s="1351">
        <v>0</v>
      </c>
      <c r="M46" s="1367">
        <v>0</v>
      </c>
      <c r="N46" s="1350">
        <v>-65.131522630000106</v>
      </c>
      <c r="O46" s="1351">
        <v>0</v>
      </c>
      <c r="P46" s="1367">
        <v>0</v>
      </c>
      <c r="Q46" s="1351">
        <v>0</v>
      </c>
      <c r="R46" s="1367"/>
      <c r="S46" s="1351">
        <v>0</v>
      </c>
      <c r="T46" s="1395">
        <v>17.13274829000002</v>
      </c>
      <c r="U46" s="1367">
        <v>0</v>
      </c>
      <c r="V46" s="1367">
        <v>0</v>
      </c>
      <c r="W46" s="1367">
        <v>0</v>
      </c>
      <c r="X46" s="1353">
        <v>70.91001217999991</v>
      </c>
      <c r="Y46" s="1357">
        <v>0</v>
      </c>
      <c r="Z46" s="1356">
        <v>70.91001217999991</v>
      </c>
    </row>
    <row r="47" spans="1:26" s="860" customFormat="1" ht="30" customHeight="1" x14ac:dyDescent="0.25">
      <c r="A47" s="867" t="s">
        <v>809</v>
      </c>
      <c r="B47" s="1400">
        <v>-2.2548195</v>
      </c>
      <c r="C47" s="1395">
        <v>-12137.37335939</v>
      </c>
      <c r="D47" s="1351">
        <v>0</v>
      </c>
      <c r="E47" s="1395">
        <v>174.80955402500001</v>
      </c>
      <c r="F47" s="1395">
        <v>-1640.5003141860841</v>
      </c>
      <c r="G47" s="1351">
        <v>0</v>
      </c>
      <c r="H47" s="1395">
        <v>-516.20187963000001</v>
      </c>
      <c r="I47" s="1351">
        <v>0</v>
      </c>
      <c r="J47" s="1350">
        <v>0</v>
      </c>
      <c r="K47" s="1395">
        <v>-2061.733187201</v>
      </c>
      <c r="L47" s="1351">
        <v>0</v>
      </c>
      <c r="M47" s="1395">
        <v>-2245.7750918399902</v>
      </c>
      <c r="N47" s="1395">
        <v>-20.758592399999998</v>
      </c>
      <c r="O47" s="1395">
        <v>56.0698443900013</v>
      </c>
      <c r="P47" s="1350">
        <v>-162.66339945626598</v>
      </c>
      <c r="Q47" s="1351">
        <v>0</v>
      </c>
      <c r="R47" s="1367"/>
      <c r="S47" s="1350">
        <v>-40.366400710000001</v>
      </c>
      <c r="T47" s="1395">
        <v>-1148.72360987</v>
      </c>
      <c r="U47" s="1395">
        <v>-2824.1705779399999</v>
      </c>
      <c r="V47" s="1395">
        <v>-152.45378406</v>
      </c>
      <c r="W47" s="1367">
        <v>0</v>
      </c>
      <c r="X47" s="1387">
        <v>-22722.09561776834</v>
      </c>
      <c r="Y47" s="1394">
        <v>-120.02356948000001</v>
      </c>
      <c r="Z47" s="1391">
        <v>-22842.11918724834</v>
      </c>
    </row>
    <row r="48" spans="1:26" s="860" customFormat="1" ht="30" customHeight="1" x14ac:dyDescent="0.25">
      <c r="A48" s="867" t="s">
        <v>810</v>
      </c>
      <c r="B48" s="1351">
        <v>0</v>
      </c>
      <c r="C48" s="1351">
        <v>0</v>
      </c>
      <c r="D48" s="1351">
        <v>0</v>
      </c>
      <c r="E48" s="1351">
        <v>0</v>
      </c>
      <c r="F48" s="1351">
        <v>0</v>
      </c>
      <c r="G48" s="1351">
        <v>0</v>
      </c>
      <c r="H48" s="1351">
        <v>0</v>
      </c>
      <c r="I48" s="1351">
        <v>0</v>
      </c>
      <c r="J48" s="1350">
        <v>0</v>
      </c>
      <c r="K48" s="1351">
        <v>0</v>
      </c>
      <c r="L48" s="1351">
        <v>0</v>
      </c>
      <c r="M48" s="1367">
        <v>0</v>
      </c>
      <c r="N48" s="1367">
        <v>0</v>
      </c>
      <c r="O48" s="1367">
        <v>0</v>
      </c>
      <c r="P48" s="1367">
        <v>0</v>
      </c>
      <c r="Q48" s="1351">
        <v>0</v>
      </c>
      <c r="R48" s="1367"/>
      <c r="S48" s="1351">
        <v>0</v>
      </c>
      <c r="T48" s="1367">
        <v>0</v>
      </c>
      <c r="U48" s="1367">
        <v>0</v>
      </c>
      <c r="V48" s="1367">
        <v>0</v>
      </c>
      <c r="W48" s="1367">
        <v>0</v>
      </c>
      <c r="X48" s="1353">
        <v>0</v>
      </c>
      <c r="Y48" s="1357">
        <v>0</v>
      </c>
      <c r="Z48" s="1356">
        <v>0</v>
      </c>
    </row>
    <row r="49" spans="1:26" s="860" customFormat="1" ht="30" customHeight="1" x14ac:dyDescent="0.25">
      <c r="A49" s="867" t="s">
        <v>812</v>
      </c>
      <c r="B49" s="1395">
        <v>8.6554830900000006</v>
      </c>
      <c r="C49" s="1350">
        <v>-200.781262</v>
      </c>
      <c r="D49" s="1400">
        <v>0.98675119999999994</v>
      </c>
      <c r="E49" s="1350">
        <v>-5.4747120000000002</v>
      </c>
      <c r="F49" s="1350">
        <v>-10.016912920000001</v>
      </c>
      <c r="G49" s="1351">
        <v>0</v>
      </c>
      <c r="H49" s="1350">
        <v>0.22785522</v>
      </c>
      <c r="I49" s="1351">
        <v>0.36567614000002863</v>
      </c>
      <c r="J49" s="1350">
        <v>1.5127343999999998</v>
      </c>
      <c r="K49" s="1350">
        <v>0</v>
      </c>
      <c r="L49" s="1350">
        <v>3.6932640000000001</v>
      </c>
      <c r="M49" s="1350">
        <v>11.628601630000011</v>
      </c>
      <c r="N49" s="1350">
        <v>0</v>
      </c>
      <c r="O49" s="1350">
        <v>-6.3310924400000008</v>
      </c>
      <c r="P49" s="1395">
        <v>-13.1013176</v>
      </c>
      <c r="Q49" s="1350">
        <v>0.10556500000000001</v>
      </c>
      <c r="R49" s="1351"/>
      <c r="S49" s="1352">
        <v>-1.660963</v>
      </c>
      <c r="T49" s="1350">
        <v>3.4375733799999999</v>
      </c>
      <c r="U49" s="1350">
        <v>-36.3538736</v>
      </c>
      <c r="V49" s="1350">
        <v>-5.5990419999999999</v>
      </c>
      <c r="W49" s="1365">
        <v>-1.7366220500000007</v>
      </c>
      <c r="X49" s="1353">
        <v>-250.44229354999993</v>
      </c>
      <c r="Y49" s="1352">
        <v>-1.604447</v>
      </c>
      <c r="Z49" s="1356">
        <v>-252.04674054999992</v>
      </c>
    </row>
    <row r="50" spans="1:26" s="860" customFormat="1" ht="46.8" x14ac:dyDescent="0.25">
      <c r="A50" s="867" t="s">
        <v>811</v>
      </c>
      <c r="B50" s="1351">
        <v>0</v>
      </c>
      <c r="C50" s="1351">
        <v>0</v>
      </c>
      <c r="D50" s="1351">
        <v>0</v>
      </c>
      <c r="E50" s="1351">
        <v>0</v>
      </c>
      <c r="F50" s="1351">
        <v>0</v>
      </c>
      <c r="G50" s="1351">
        <v>0</v>
      </c>
      <c r="H50" s="1351">
        <v>0</v>
      </c>
      <c r="I50" s="1351">
        <v>0</v>
      </c>
      <c r="J50" s="1351">
        <v>0</v>
      </c>
      <c r="K50" s="1351">
        <v>0</v>
      </c>
      <c r="L50" s="1351">
        <v>0</v>
      </c>
      <c r="M50" s="1351">
        <v>0</v>
      </c>
      <c r="N50" s="1351">
        <v>0</v>
      </c>
      <c r="O50" s="1351">
        <v>0</v>
      </c>
      <c r="P50" s="1351">
        <v>0</v>
      </c>
      <c r="Q50" s="1351">
        <v>0</v>
      </c>
      <c r="R50" s="1367"/>
      <c r="S50" s="1351">
        <v>0</v>
      </c>
      <c r="T50" s="1351">
        <v>0</v>
      </c>
      <c r="U50" s="1351">
        <v>0</v>
      </c>
      <c r="V50" s="1351">
        <v>0</v>
      </c>
      <c r="W50" s="1367">
        <v>0</v>
      </c>
      <c r="X50" s="1353">
        <v>0</v>
      </c>
      <c r="Y50" s="1357">
        <v>0</v>
      </c>
      <c r="Z50" s="1356">
        <v>0</v>
      </c>
    </row>
    <row r="51" spans="1:26" s="860" customFormat="1" ht="19.5" customHeight="1" x14ac:dyDescent="0.25">
      <c r="A51" s="867" t="s">
        <v>678</v>
      </c>
      <c r="B51" s="1351">
        <v>0</v>
      </c>
      <c r="C51" s="1351">
        <v>0</v>
      </c>
      <c r="D51" s="1395">
        <v>18.141603019999998</v>
      </c>
      <c r="E51" s="1351">
        <v>0</v>
      </c>
      <c r="F51" s="1351">
        <v>0</v>
      </c>
      <c r="G51" s="1395">
        <v>1.03407308</v>
      </c>
      <c r="H51" s="1351">
        <v>0</v>
      </c>
      <c r="I51" s="1351">
        <v>0</v>
      </c>
      <c r="J51" s="1351">
        <v>0</v>
      </c>
      <c r="K51" s="1400">
        <v>6.4282134699999984</v>
      </c>
      <c r="L51" s="1351">
        <v>0</v>
      </c>
      <c r="M51" s="1351">
        <v>0</v>
      </c>
      <c r="N51" s="1351">
        <v>0</v>
      </c>
      <c r="O51" s="1351">
        <v>0</v>
      </c>
      <c r="P51" s="1351">
        <v>0</v>
      </c>
      <c r="Q51" s="1350">
        <v>0</v>
      </c>
      <c r="R51" s="1351"/>
      <c r="S51" s="1357">
        <v>0</v>
      </c>
      <c r="T51" s="1351">
        <v>0</v>
      </c>
      <c r="U51" s="1351">
        <v>0</v>
      </c>
      <c r="V51" s="1351">
        <v>0</v>
      </c>
      <c r="W51" s="1367">
        <v>0</v>
      </c>
      <c r="X51" s="1387">
        <v>25.603889569999996</v>
      </c>
      <c r="Y51" s="1352">
        <v>0</v>
      </c>
      <c r="Z51" s="1391">
        <v>25.603889569999996</v>
      </c>
    </row>
    <row r="52" spans="1:26" s="860" customFormat="1" ht="18" x14ac:dyDescent="0.25">
      <c r="A52" s="859" t="s">
        <v>679</v>
      </c>
      <c r="B52" s="1395">
        <v>27.03996656</v>
      </c>
      <c r="C52" s="1351">
        <v>-781.50114509476998</v>
      </c>
      <c r="D52" s="1351">
        <v>0</v>
      </c>
      <c r="E52" s="1395">
        <v>262.58282245999999</v>
      </c>
      <c r="F52" s="1395">
        <v>-483.10962421999994</v>
      </c>
      <c r="G52" s="1351">
        <v>0</v>
      </c>
      <c r="H52" s="1395">
        <v>39.044924270000003</v>
      </c>
      <c r="I52" s="1351">
        <v>0</v>
      </c>
      <c r="J52" s="1351">
        <v>0</v>
      </c>
      <c r="K52" s="1395">
        <v>422.14486576999997</v>
      </c>
      <c r="L52" s="1395">
        <v>-14.780295000000001</v>
      </c>
      <c r="M52" s="1395">
        <v>-1152.7833276860001</v>
      </c>
      <c r="N52" s="1395">
        <v>156.21100834000001</v>
      </c>
      <c r="O52" s="1395">
        <v>13.1477018599997</v>
      </c>
      <c r="P52" s="1395">
        <v>518.49110645999997</v>
      </c>
      <c r="Q52" s="1350">
        <v>0</v>
      </c>
      <c r="R52" s="1351"/>
      <c r="S52" s="1390">
        <v>0</v>
      </c>
      <c r="T52" s="1395">
        <v>-185.35865405999994</v>
      </c>
      <c r="U52" s="1395">
        <v>61.181464820000002</v>
      </c>
      <c r="V52" s="1351">
        <v>0</v>
      </c>
      <c r="W52" s="1399">
        <v>86.627880000000005</v>
      </c>
      <c r="X52" s="1387">
        <v>-1031.0613055207702</v>
      </c>
      <c r="Y52" s="1390">
        <v>-24.004713899999999</v>
      </c>
      <c r="Z52" s="1391">
        <v>-1055.0660194207703</v>
      </c>
    </row>
    <row r="53" spans="1:26" s="860" customFormat="1" ht="31.2" x14ac:dyDescent="0.25">
      <c r="A53" s="868" t="s">
        <v>805</v>
      </c>
      <c r="B53" s="1392">
        <v>616.25854364999998</v>
      </c>
      <c r="C53" s="1392">
        <v>-3126.0045806146313</v>
      </c>
      <c r="D53" s="1392">
        <v>19.128354219999999</v>
      </c>
      <c r="E53" s="1392">
        <v>1044.8565778399998</v>
      </c>
      <c r="F53" s="1392">
        <v>-1942.4554097557395</v>
      </c>
      <c r="G53" s="1392">
        <v>1.03407308</v>
      </c>
      <c r="H53" s="1392">
        <v>156.17969708000001</v>
      </c>
      <c r="I53" s="1392">
        <v>1564.3353173399905</v>
      </c>
      <c r="J53" s="1354">
        <v>1.5127343999999998</v>
      </c>
      <c r="K53" s="1392">
        <v>1688.5794631240003</v>
      </c>
      <c r="L53" s="1392">
        <v>-55.427917620000009</v>
      </c>
      <c r="M53" s="1392">
        <v>-4567.0072571939927</v>
      </c>
      <c r="N53" s="1392">
        <v>753.65823973999977</v>
      </c>
      <c r="O53" s="1392">
        <v>46.2597149799996</v>
      </c>
      <c r="P53" s="1392">
        <v>2023.4986931519043</v>
      </c>
      <c r="Q53" s="1354">
        <v>0.10556500000000001</v>
      </c>
      <c r="R53" s="1355">
        <v>0</v>
      </c>
      <c r="S53" s="1354">
        <v>-61.894627440000008</v>
      </c>
      <c r="T53" s="1392">
        <v>-739.22415858000011</v>
      </c>
      <c r="U53" s="1392">
        <v>208.37198577000046</v>
      </c>
      <c r="V53" s="1392">
        <v>1598.1641351799997</v>
      </c>
      <c r="W53" s="1398">
        <v>324.98480221999978</v>
      </c>
      <c r="X53" s="1388">
        <v>-445.08605442846999</v>
      </c>
      <c r="Y53" s="1392">
        <v>-97.623302580000001</v>
      </c>
      <c r="Z53" s="1391">
        <v>-542.70935700846996</v>
      </c>
    </row>
    <row r="54" spans="1:26" s="860" customFormat="1" ht="18.600000000000001" thickBot="1" x14ac:dyDescent="0.3">
      <c r="A54" s="869" t="s">
        <v>680</v>
      </c>
      <c r="B54" s="1396">
        <v>315.48124680114006</v>
      </c>
      <c r="C54" s="1396">
        <v>6384.7214527448796</v>
      </c>
      <c r="D54" s="1368">
        <v>162.96856811517517</v>
      </c>
      <c r="E54" s="1396">
        <v>2946.6126477184303</v>
      </c>
      <c r="F54" s="1396">
        <v>604.6862824745142</v>
      </c>
      <c r="G54" s="1396">
        <v>-14.264872880000016</v>
      </c>
      <c r="H54" s="1368">
        <v>833.77640995000058</v>
      </c>
      <c r="I54" s="1396">
        <v>5358.1530714834553</v>
      </c>
      <c r="J54" s="1368">
        <v>32.285348139998703</v>
      </c>
      <c r="K54" s="1396">
        <v>2576.1081326836261</v>
      </c>
      <c r="L54" s="1396">
        <v>-55.487859629999804</v>
      </c>
      <c r="M54" s="1368">
        <v>1402.6772648007664</v>
      </c>
      <c r="N54" s="1396">
        <v>2042.6827089146796</v>
      </c>
      <c r="O54" s="1368">
        <v>-41.382044819989531</v>
      </c>
      <c r="P54" s="1396">
        <v>2980.5100759067991</v>
      </c>
      <c r="Q54" s="1368">
        <v>7.0697401699999904</v>
      </c>
      <c r="R54" s="1369">
        <v>0</v>
      </c>
      <c r="S54" s="1368">
        <v>-29.978536464453324</v>
      </c>
      <c r="T54" s="1396">
        <v>-650.35217443999875</v>
      </c>
      <c r="U54" s="1368">
        <v>9909.9126188391911</v>
      </c>
      <c r="V54" s="1396">
        <v>1397.7887962654886</v>
      </c>
      <c r="W54" s="1397">
        <v>349.58943953000102</v>
      </c>
      <c r="X54" s="1389">
        <v>36513.558316303694</v>
      </c>
      <c r="Y54" s="1368">
        <v>-37.32504865000017</v>
      </c>
      <c r="Z54" s="1393">
        <v>36476.23326765369</v>
      </c>
    </row>
    <row r="55" spans="1:26" ht="16.2" thickTop="1" x14ac:dyDescent="0.3">
      <c r="A55" s="870" t="s">
        <v>138</v>
      </c>
      <c r="B55" s="856"/>
      <c r="C55" s="871"/>
    </row>
  </sheetData>
  <mergeCells count="9">
    <mergeCell ref="A1:C1"/>
    <mergeCell ref="A2:C2"/>
    <mergeCell ref="X4:X5"/>
    <mergeCell ref="Y4:Y5"/>
    <mergeCell ref="Z4:Z5"/>
    <mergeCell ref="A3:B3"/>
    <mergeCell ref="A4:A5"/>
    <mergeCell ref="B4:W4"/>
    <mergeCell ref="V3:Z3"/>
  </mergeCells>
  <pageMargins left="0.17" right="0.23622047244094499" top="0.44" bottom="0.24" header="0.31496062992126" footer="0.31496062992126"/>
  <pageSetup paperSize="9" scale="42" orientation="landscape" horizontalDpi="200" verticalDpi="200" r:id="rId1"/>
  <headerFooter>
    <oddFooter>&amp;C&amp;16 45</oddFooter>
  </headerFooter>
  <rowBreaks count="1" manualBreakCount="1">
    <brk id="2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 tint="0.79998168889431442"/>
  </sheetPr>
  <dimension ref="A1:Z55"/>
  <sheetViews>
    <sheetView view="pageBreakPreview" zoomScale="55" zoomScaleNormal="70" zoomScaleSheetLayoutView="55" workbookViewId="0">
      <pane xSplit="1" ySplit="5" topLeftCell="B12" activePane="bottomRight" state="frozen"/>
      <selection activeCell="C64" sqref="C64"/>
      <selection pane="topRight" activeCell="C64" sqref="C64"/>
      <selection pane="bottomLeft" activeCell="C64" sqref="C64"/>
      <selection pane="bottomRight" activeCell="C64" sqref="C64"/>
    </sheetView>
  </sheetViews>
  <sheetFormatPr defaultColWidth="9" defaultRowHeight="15.6" x14ac:dyDescent="0.3"/>
  <cols>
    <col min="1" max="1" width="41" style="1218" customWidth="1"/>
    <col min="2" max="2" width="11.3984375" style="1218" customWidth="1"/>
    <col min="3" max="17" width="11.3984375" style="1224" customWidth="1"/>
    <col min="18" max="18" width="11.3984375" style="1224" hidden="1" customWidth="1"/>
    <col min="19" max="23" width="11.3984375" style="1224" customWidth="1"/>
    <col min="24" max="24" width="13.09765625" style="1224" customWidth="1"/>
    <col min="25" max="25" width="10.8984375" style="1224" customWidth="1"/>
    <col min="26" max="26" width="12.8984375" style="1224" customWidth="1"/>
    <col min="27" max="16384" width="9" style="1224"/>
  </cols>
  <sheetData>
    <row r="1" spans="1:26" ht="28.8" x14ac:dyDescent="0.55000000000000004">
      <c r="A1" s="1710" t="s">
        <v>934</v>
      </c>
      <c r="B1" s="1710"/>
      <c r="C1" s="1710"/>
      <c r="D1" s="1710"/>
    </row>
    <row r="2" spans="1:26" ht="28.8" x14ac:dyDescent="0.55000000000000004">
      <c r="A2" s="1710" t="s">
        <v>973</v>
      </c>
      <c r="B2" s="1710"/>
      <c r="C2" s="1710"/>
      <c r="D2" s="1710"/>
    </row>
    <row r="3" spans="1:26" ht="20.25" customHeight="1" x14ac:dyDescent="0.4">
      <c r="A3" s="1754"/>
      <c r="B3" s="1754"/>
      <c r="C3" s="1225"/>
      <c r="V3" s="1778" t="s">
        <v>249</v>
      </c>
      <c r="W3" s="1778"/>
      <c r="X3" s="1778"/>
      <c r="Y3" s="1778"/>
      <c r="Z3" s="1778"/>
    </row>
    <row r="4" spans="1:26" s="1226" customFormat="1" ht="21" x14ac:dyDescent="0.4">
      <c r="A4" s="1777" t="s">
        <v>0</v>
      </c>
      <c r="B4" s="1696" t="s">
        <v>351</v>
      </c>
      <c r="C4" s="1696"/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1696"/>
      <c r="Q4" s="1696"/>
      <c r="R4" s="1696"/>
      <c r="S4" s="1696"/>
      <c r="T4" s="1696"/>
      <c r="U4" s="1696"/>
      <c r="V4" s="1696"/>
      <c r="W4" s="1696"/>
      <c r="X4" s="1775" t="s">
        <v>250</v>
      </c>
      <c r="Y4" s="1697" t="s">
        <v>355</v>
      </c>
      <c r="Z4" s="1775" t="s">
        <v>381</v>
      </c>
    </row>
    <row r="5" spans="1:26" s="1226" customFormat="1" ht="21" x14ac:dyDescent="0.4">
      <c r="A5" s="1777"/>
      <c r="B5" s="49" t="s">
        <v>636</v>
      </c>
      <c r="C5" s="49" t="s">
        <v>159</v>
      </c>
      <c r="D5" s="49" t="s">
        <v>699</v>
      </c>
      <c r="E5" s="49" t="s">
        <v>160</v>
      </c>
      <c r="F5" s="49" t="s">
        <v>161</v>
      </c>
      <c r="G5" s="49" t="s">
        <v>162</v>
      </c>
      <c r="H5" s="49" t="s">
        <v>163</v>
      </c>
      <c r="I5" s="49" t="s">
        <v>164</v>
      </c>
      <c r="J5" s="49" t="s">
        <v>165</v>
      </c>
      <c r="K5" s="49" t="s">
        <v>166</v>
      </c>
      <c r="L5" s="49" t="s">
        <v>690</v>
      </c>
      <c r="M5" s="49" t="s">
        <v>167</v>
      </c>
      <c r="N5" s="49" t="s">
        <v>168</v>
      </c>
      <c r="O5" s="49" t="s">
        <v>169</v>
      </c>
      <c r="P5" s="49" t="s">
        <v>170</v>
      </c>
      <c r="Q5" s="49" t="s">
        <v>171</v>
      </c>
      <c r="R5" s="49" t="s">
        <v>172</v>
      </c>
      <c r="S5" s="49" t="s">
        <v>700</v>
      </c>
      <c r="T5" s="49" t="s">
        <v>894</v>
      </c>
      <c r="U5" s="49" t="s">
        <v>173</v>
      </c>
      <c r="V5" s="49" t="s">
        <v>174</v>
      </c>
      <c r="W5" s="49" t="s">
        <v>691</v>
      </c>
      <c r="X5" s="1709"/>
      <c r="Y5" s="1774"/>
      <c r="Z5" s="1776"/>
    </row>
    <row r="6" spans="1:26" s="38" customFormat="1" ht="36" customHeight="1" x14ac:dyDescent="0.25">
      <c r="A6" s="1227" t="s">
        <v>387</v>
      </c>
      <c r="B6" s="1228"/>
      <c r="C6" s="1228"/>
      <c r="D6" s="1228"/>
      <c r="E6" s="1228"/>
      <c r="F6" s="1228"/>
      <c r="G6" s="1228"/>
      <c r="H6" s="1228"/>
      <c r="I6" s="1228"/>
      <c r="J6" s="1228"/>
      <c r="K6" s="1228"/>
      <c r="L6" s="1228"/>
      <c r="M6" s="1228"/>
      <c r="N6" s="1228"/>
      <c r="O6" s="1228"/>
      <c r="P6" s="1228"/>
      <c r="Q6" s="1228"/>
      <c r="R6" s="1228"/>
      <c r="S6" s="1228"/>
      <c r="T6" s="1228"/>
      <c r="U6" s="1228"/>
      <c r="V6" s="1228"/>
      <c r="W6" s="1228"/>
      <c r="X6" s="1229"/>
      <c r="Y6" s="1228"/>
      <c r="Z6" s="1229"/>
    </row>
    <row r="7" spans="1:26" s="38" customFormat="1" ht="29.25" customHeight="1" x14ac:dyDescent="0.25">
      <c r="A7" s="1230" t="s">
        <v>709</v>
      </c>
      <c r="B7" s="1231">
        <v>2924.1277112299999</v>
      </c>
      <c r="C7" s="1231">
        <v>10207.26181892</v>
      </c>
      <c r="D7" s="1231">
        <v>167.00649163999998</v>
      </c>
      <c r="E7" s="1231">
        <v>3596.7730612800001</v>
      </c>
      <c r="F7" s="1231">
        <v>2037.3481048699998</v>
      </c>
      <c r="G7" s="1231">
        <v>4.9560000000000001E-4</v>
      </c>
      <c r="H7" s="1231">
        <v>1536.86921809</v>
      </c>
      <c r="I7" s="1231">
        <v>10241.84634962</v>
      </c>
      <c r="J7" s="1231">
        <v>2027.93179074</v>
      </c>
      <c r="K7" s="1231">
        <v>3238.0779351900001</v>
      </c>
      <c r="L7" s="1231">
        <v>27.846490059999997</v>
      </c>
      <c r="M7" s="1231">
        <v>5106.3699785099998</v>
      </c>
      <c r="N7" s="1231">
        <v>832.3608124299999</v>
      </c>
      <c r="O7" s="1231">
        <v>123.43754855</v>
      </c>
      <c r="P7" s="1231">
        <v>2342.56119902</v>
      </c>
      <c r="Q7" s="1231">
        <v>40.573365689999996</v>
      </c>
      <c r="R7" s="1231"/>
      <c r="S7" s="1231">
        <v>154.96306722</v>
      </c>
      <c r="T7" s="1231">
        <v>1033.14507733</v>
      </c>
      <c r="U7" s="1231">
        <v>6324.4680761400004</v>
      </c>
      <c r="V7" s="1231">
        <v>1586.3071803299999</v>
      </c>
      <c r="W7" s="1231">
        <v>620.72570151000002</v>
      </c>
      <c r="X7" s="1232">
        <v>54170.001473969998</v>
      </c>
      <c r="Y7" s="1231">
        <v>0</v>
      </c>
      <c r="Z7" s="1232">
        <v>54170.001473969998</v>
      </c>
    </row>
    <row r="8" spans="1:26" s="38" customFormat="1" ht="29.25" customHeight="1" x14ac:dyDescent="0.25">
      <c r="A8" s="1230" t="s">
        <v>143</v>
      </c>
      <c r="B8" s="1231">
        <v>0</v>
      </c>
      <c r="C8" s="1231">
        <v>0</v>
      </c>
      <c r="D8" s="1231">
        <v>0</v>
      </c>
      <c r="E8" s="1231">
        <v>0</v>
      </c>
      <c r="F8" s="1231">
        <v>0</v>
      </c>
      <c r="G8" s="1231">
        <v>0</v>
      </c>
      <c r="H8" s="1231">
        <v>0</v>
      </c>
      <c r="I8" s="1231">
        <v>0</v>
      </c>
      <c r="J8" s="1231">
        <v>0</v>
      </c>
      <c r="K8" s="1231">
        <v>0</v>
      </c>
      <c r="L8" s="1231">
        <v>0</v>
      </c>
      <c r="M8" s="1231">
        <v>0</v>
      </c>
      <c r="N8" s="1231">
        <v>0</v>
      </c>
      <c r="O8" s="1231">
        <v>0</v>
      </c>
      <c r="P8" s="1231">
        <v>0</v>
      </c>
      <c r="Q8" s="1231">
        <v>0</v>
      </c>
      <c r="R8" s="1231"/>
      <c r="S8" s="1231">
        <v>0</v>
      </c>
      <c r="T8" s="1231">
        <v>3.7113800000000002E-3</v>
      </c>
      <c r="U8" s="1231">
        <v>0</v>
      </c>
      <c r="V8" s="1231">
        <v>0</v>
      </c>
      <c r="W8" s="1231">
        <v>0</v>
      </c>
      <c r="X8" s="1232">
        <v>3.7113800000000002E-3</v>
      </c>
      <c r="Y8" s="1231">
        <v>756.81163694000008</v>
      </c>
      <c r="Z8" s="1232">
        <v>756.81534832000011</v>
      </c>
    </row>
    <row r="9" spans="1:26" s="38" customFormat="1" ht="29.25" customHeight="1" x14ac:dyDescent="0.25">
      <c r="A9" s="1230" t="s">
        <v>388</v>
      </c>
      <c r="B9" s="1233">
        <v>0</v>
      </c>
      <c r="C9" s="1233">
        <v>0</v>
      </c>
      <c r="D9" s="1233">
        <v>0</v>
      </c>
      <c r="E9" s="1233">
        <v>1331.6180782399999</v>
      </c>
      <c r="F9" s="1233">
        <v>534.17409277000002</v>
      </c>
      <c r="G9" s="1233">
        <v>0</v>
      </c>
      <c r="H9" s="1233">
        <v>3.9970386200000001</v>
      </c>
      <c r="I9" s="1233">
        <v>1819.63430214</v>
      </c>
      <c r="J9" s="1233">
        <v>596.16371514000002</v>
      </c>
      <c r="K9" s="1233">
        <v>3762.47728555</v>
      </c>
      <c r="L9" s="1233">
        <v>16.871429899999999</v>
      </c>
      <c r="M9" s="1233">
        <v>2209.7024518200001</v>
      </c>
      <c r="N9" s="1233">
        <v>278.09893904</v>
      </c>
      <c r="O9" s="1233">
        <v>31.446103159999939</v>
      </c>
      <c r="P9" s="1233">
        <v>99.531437139999994</v>
      </c>
      <c r="Q9" s="1233">
        <v>1.6030080800000002</v>
      </c>
      <c r="R9" s="1233"/>
      <c r="S9" s="1233">
        <v>0</v>
      </c>
      <c r="T9" s="1233">
        <v>88.870674269999995</v>
      </c>
      <c r="U9" s="1233">
        <v>2400.3170220900001</v>
      </c>
      <c r="V9" s="1233">
        <v>0</v>
      </c>
      <c r="W9" s="1233">
        <v>896.20506826999997</v>
      </c>
      <c r="X9" s="1234">
        <v>14070.71064623</v>
      </c>
      <c r="Y9" s="1233">
        <v>0</v>
      </c>
      <c r="Z9" s="1234">
        <v>14070.71064623</v>
      </c>
    </row>
    <row r="10" spans="1:26" s="1238" customFormat="1" ht="36" customHeight="1" x14ac:dyDescent="0.25">
      <c r="A10" s="1235" t="s">
        <v>389</v>
      </c>
      <c r="B10" s="1236">
        <v>2924.1277112299999</v>
      </c>
      <c r="C10" s="1236">
        <v>10207.26181892</v>
      </c>
      <c r="D10" s="1236">
        <v>167.00649163999998</v>
      </c>
      <c r="E10" s="1236">
        <v>4928.3911395200003</v>
      </c>
      <c r="F10" s="1236">
        <v>2571.5221976399998</v>
      </c>
      <c r="G10" s="1236">
        <v>4.9560000000000001E-4</v>
      </c>
      <c r="H10" s="1236">
        <v>1540.86625671</v>
      </c>
      <c r="I10" s="1236">
        <v>12061.480651760001</v>
      </c>
      <c r="J10" s="1236">
        <v>2624.09550588</v>
      </c>
      <c r="K10" s="1236">
        <v>7000.5552207399996</v>
      </c>
      <c r="L10" s="1236">
        <v>44.717919959999996</v>
      </c>
      <c r="M10" s="1236">
        <v>7316.0724303299994</v>
      </c>
      <c r="N10" s="1236">
        <v>1110.4597514699999</v>
      </c>
      <c r="O10" s="1236">
        <v>154.88365170999995</v>
      </c>
      <c r="P10" s="1236">
        <v>2442.09263616</v>
      </c>
      <c r="Q10" s="1236">
        <v>42.176373769999998</v>
      </c>
      <c r="R10" s="1236">
        <v>0</v>
      </c>
      <c r="S10" s="1236">
        <v>154.96306722</v>
      </c>
      <c r="T10" s="1236">
        <v>1122.0194629799998</v>
      </c>
      <c r="U10" s="1236">
        <v>8724.7850982300006</v>
      </c>
      <c r="V10" s="1236">
        <v>1586.3071803299999</v>
      </c>
      <c r="W10" s="1236">
        <v>1516.93076978</v>
      </c>
      <c r="X10" s="1237">
        <v>68240.715831580004</v>
      </c>
      <c r="Y10" s="1236">
        <v>756.81163694000008</v>
      </c>
      <c r="Z10" s="1237">
        <v>68997.527468519998</v>
      </c>
    </row>
    <row r="11" spans="1:26" s="38" customFormat="1" ht="36" customHeight="1" x14ac:dyDescent="0.25">
      <c r="A11" s="1239" t="s">
        <v>390</v>
      </c>
      <c r="B11" s="1240"/>
      <c r="C11" s="1240"/>
      <c r="D11" s="1240"/>
      <c r="E11" s="1240"/>
      <c r="F11" s="1240"/>
      <c r="G11" s="1240"/>
      <c r="H11" s="1240"/>
      <c r="I11" s="1240"/>
      <c r="J11" s="1240"/>
      <c r="K11" s="1240"/>
      <c r="L11" s="1240"/>
      <c r="M11" s="1240"/>
      <c r="N11" s="1240"/>
      <c r="O11" s="1240"/>
      <c r="P11" s="1240"/>
      <c r="Q11" s="1240"/>
      <c r="R11" s="1240"/>
      <c r="S11" s="1240"/>
      <c r="T11" s="1240"/>
      <c r="U11" s="1240"/>
      <c r="V11" s="1240"/>
      <c r="W11" s="1240">
        <v>0</v>
      </c>
      <c r="X11" s="1241">
        <v>0</v>
      </c>
      <c r="Y11" s="1240">
        <v>0</v>
      </c>
      <c r="Z11" s="1241">
        <v>0</v>
      </c>
    </row>
    <row r="12" spans="1:26" s="38" customFormat="1" ht="42" x14ac:dyDescent="0.25">
      <c r="A12" s="1242" t="s">
        <v>842</v>
      </c>
      <c r="B12" s="1243">
        <v>0.60926583999999995</v>
      </c>
      <c r="C12" s="1243">
        <v>3.097451</v>
      </c>
      <c r="D12" s="1243">
        <v>1.4500000000000001E-2</v>
      </c>
      <c r="E12" s="1243">
        <v>-3.2731785000000002</v>
      </c>
      <c r="F12" s="1243">
        <v>0</v>
      </c>
      <c r="G12" s="1243">
        <v>0</v>
      </c>
      <c r="H12" s="1243">
        <v>1.191E-2</v>
      </c>
      <c r="I12" s="1243">
        <v>10.2844181</v>
      </c>
      <c r="J12" s="1243">
        <v>0.31275999999999998</v>
      </c>
      <c r="K12" s="1243">
        <v>0</v>
      </c>
      <c r="L12" s="1243">
        <v>0</v>
      </c>
      <c r="M12" s="1243">
        <v>29.396276530000002</v>
      </c>
      <c r="N12" s="1243">
        <v>0.16904</v>
      </c>
      <c r="O12" s="1243">
        <v>2.313045509999998</v>
      </c>
      <c r="P12" s="1243">
        <v>0.14432571</v>
      </c>
      <c r="Q12" s="1243">
        <v>1.30234103</v>
      </c>
      <c r="R12" s="1243"/>
      <c r="S12" s="1243">
        <v>5.5599999999999998E-3</v>
      </c>
      <c r="T12" s="1243">
        <v>0.24899499999999999</v>
      </c>
      <c r="U12" s="1243">
        <v>13.941477000000001</v>
      </c>
      <c r="V12" s="1243">
        <v>0</v>
      </c>
      <c r="W12" s="1243">
        <v>1.32413</v>
      </c>
      <c r="X12" s="1232">
        <v>59.902317219999993</v>
      </c>
      <c r="Y12" s="1243">
        <v>0</v>
      </c>
      <c r="Z12" s="1244">
        <v>59.902317219999993</v>
      </c>
    </row>
    <row r="13" spans="1:26" s="38" customFormat="1" ht="29.25" customHeight="1" x14ac:dyDescent="0.25">
      <c r="A13" s="1230" t="s">
        <v>391</v>
      </c>
      <c r="B13" s="1231">
        <v>3.19921554</v>
      </c>
      <c r="C13" s="1231">
        <v>197.37481658000002</v>
      </c>
      <c r="D13" s="1231">
        <v>5.6890999999999997E-2</v>
      </c>
      <c r="E13" s="1231">
        <v>16.42732383000001</v>
      </c>
      <c r="F13" s="1231">
        <v>10.636840089999998</v>
      </c>
      <c r="G13" s="1231">
        <v>0</v>
      </c>
      <c r="H13" s="1231">
        <v>2.6212978700000003</v>
      </c>
      <c r="I13" s="1231">
        <v>0</v>
      </c>
      <c r="J13" s="1231">
        <v>3.8098312599999997</v>
      </c>
      <c r="K13" s="1231">
        <v>31.512044899999999</v>
      </c>
      <c r="L13" s="1231">
        <v>8.3044499999999993E-2</v>
      </c>
      <c r="M13" s="1231">
        <v>26.164664649999999</v>
      </c>
      <c r="N13" s="1231">
        <v>0.98143258</v>
      </c>
      <c r="O13" s="1231">
        <v>0.1303674999999998</v>
      </c>
      <c r="P13" s="1231">
        <v>4.0718237500000001</v>
      </c>
      <c r="Q13" s="1231">
        <v>0.13385121999999999</v>
      </c>
      <c r="R13" s="1231"/>
      <c r="S13" s="1231">
        <v>0.41440999999999995</v>
      </c>
      <c r="T13" s="1231">
        <v>2.8550548</v>
      </c>
      <c r="U13" s="1231">
        <v>25.91231342</v>
      </c>
      <c r="V13" s="1231">
        <v>7.5227969999999997</v>
      </c>
      <c r="W13" s="1231">
        <v>2.2441635499999997</v>
      </c>
      <c r="X13" s="1232">
        <v>336.15218404000007</v>
      </c>
      <c r="Y13" s="1231">
        <v>0</v>
      </c>
      <c r="Z13" s="1232">
        <v>336.15218404000007</v>
      </c>
    </row>
    <row r="14" spans="1:26" s="38" customFormat="1" ht="29.25" customHeight="1" x14ac:dyDescent="0.25">
      <c r="A14" s="1230" t="s">
        <v>392</v>
      </c>
      <c r="B14" s="1231">
        <v>203.88284585999997</v>
      </c>
      <c r="C14" s="1231">
        <v>16245.876769959999</v>
      </c>
      <c r="D14" s="1231">
        <v>39.428004850000001</v>
      </c>
      <c r="E14" s="1231">
        <v>1549.6552977000001</v>
      </c>
      <c r="F14" s="1231">
        <v>254.82429717000002</v>
      </c>
      <c r="G14" s="1231">
        <v>9.1120000000000003E-3</v>
      </c>
      <c r="H14" s="1231">
        <v>191.67351851999999</v>
      </c>
      <c r="I14" s="1231">
        <v>692.30179071000009</v>
      </c>
      <c r="J14" s="1231">
        <v>265.50817443</v>
      </c>
      <c r="K14" s="1231">
        <v>245.85946533000001</v>
      </c>
      <c r="L14" s="1231">
        <v>6.7671253399999998</v>
      </c>
      <c r="M14" s="1231">
        <v>36.707966110000008</v>
      </c>
      <c r="N14" s="1231">
        <v>93.030834129999988</v>
      </c>
      <c r="O14" s="1231">
        <v>2.4307852599999999</v>
      </c>
      <c r="P14" s="1231">
        <v>1356.90229028</v>
      </c>
      <c r="Q14" s="1231">
        <v>39.704716619999999</v>
      </c>
      <c r="R14" s="1231"/>
      <c r="S14" s="1231">
        <v>8.3768844399999995</v>
      </c>
      <c r="T14" s="1231">
        <v>136.27357850000001</v>
      </c>
      <c r="U14" s="1231">
        <v>1330.03483007</v>
      </c>
      <c r="V14" s="1231">
        <v>0</v>
      </c>
      <c r="W14" s="1231">
        <v>134.71658101</v>
      </c>
      <c r="X14" s="1232">
        <v>22833.964868289997</v>
      </c>
      <c r="Y14" s="1231">
        <v>0</v>
      </c>
      <c r="Z14" s="1232">
        <v>22833.964868289997</v>
      </c>
    </row>
    <row r="15" spans="1:26" s="38" customFormat="1" ht="29.25" customHeight="1" x14ac:dyDescent="0.25">
      <c r="A15" s="1230" t="s">
        <v>393</v>
      </c>
      <c r="B15" s="1233">
        <v>3.0203337799999996</v>
      </c>
      <c r="C15" s="1233">
        <v>1937.9745037299999</v>
      </c>
      <c r="D15" s="1233">
        <v>204.87388722</v>
      </c>
      <c r="E15" s="1233">
        <v>0</v>
      </c>
      <c r="F15" s="1233">
        <v>413.97667847999992</v>
      </c>
      <c r="G15" s="1233">
        <v>0</v>
      </c>
      <c r="H15" s="1233">
        <v>106.67228622000009</v>
      </c>
      <c r="I15" s="1233">
        <v>592.3366125199999</v>
      </c>
      <c r="J15" s="1233">
        <v>5.0855965099999993</v>
      </c>
      <c r="K15" s="1233">
        <v>76.690227759999985</v>
      </c>
      <c r="L15" s="1233">
        <v>0</v>
      </c>
      <c r="M15" s="1233">
        <v>2166.0427514399994</v>
      </c>
      <c r="N15" s="1233">
        <v>0</v>
      </c>
      <c r="O15" s="1233">
        <v>0</v>
      </c>
      <c r="P15" s="1233">
        <v>399.07003472000002</v>
      </c>
      <c r="Q15" s="1233">
        <v>5.7878848700000107</v>
      </c>
      <c r="R15" s="1233"/>
      <c r="S15" s="1233">
        <v>11.610848769999999</v>
      </c>
      <c r="T15" s="1233">
        <v>25.077745579999998</v>
      </c>
      <c r="U15" s="1233">
        <v>222.25117666999998</v>
      </c>
      <c r="V15" s="1233">
        <v>74.156528809999983</v>
      </c>
      <c r="W15" s="1233">
        <v>2.5797483399999996</v>
      </c>
      <c r="X15" s="1234">
        <v>6247.2068454199998</v>
      </c>
      <c r="Y15" s="1233">
        <v>46.378350609999998</v>
      </c>
      <c r="Z15" s="1234">
        <v>6293.5851960299997</v>
      </c>
    </row>
    <row r="16" spans="1:26" s="1238" customFormat="1" ht="36" customHeight="1" x14ac:dyDescent="0.25">
      <c r="A16" s="1235" t="s">
        <v>394</v>
      </c>
      <c r="B16" s="1245">
        <v>210.71166101999998</v>
      </c>
      <c r="C16" s="1245">
        <v>18384.323541270001</v>
      </c>
      <c r="D16" s="1245">
        <v>244.37328307000001</v>
      </c>
      <c r="E16" s="1245">
        <v>1562.8094430300002</v>
      </c>
      <c r="F16" s="1245">
        <v>679.43781573999991</v>
      </c>
      <c r="G16" s="1245">
        <v>9.1120000000000003E-3</v>
      </c>
      <c r="H16" s="1245">
        <v>300.9790126100001</v>
      </c>
      <c r="I16" s="1245">
        <v>1294.92282133</v>
      </c>
      <c r="J16" s="1245">
        <v>274.71636219999999</v>
      </c>
      <c r="K16" s="1245">
        <v>354.06173798999998</v>
      </c>
      <c r="L16" s="1245">
        <v>6.8501698399999995</v>
      </c>
      <c r="M16" s="1245">
        <v>2258.3116587299992</v>
      </c>
      <c r="N16" s="1245">
        <v>94.181306709999987</v>
      </c>
      <c r="O16" s="1245">
        <v>4.8741982699999973</v>
      </c>
      <c r="P16" s="1245">
        <v>1760.18847446</v>
      </c>
      <c r="Q16" s="1245">
        <v>46.92879374000001</v>
      </c>
      <c r="R16" s="1245">
        <v>0</v>
      </c>
      <c r="S16" s="1245">
        <v>20.407703209999998</v>
      </c>
      <c r="T16" s="1245">
        <v>164.45537388000002</v>
      </c>
      <c r="U16" s="1245">
        <v>1592.1397971599999</v>
      </c>
      <c r="V16" s="1245">
        <v>81.67932580999998</v>
      </c>
      <c r="W16" s="1245">
        <v>140.8646229</v>
      </c>
      <c r="X16" s="1246">
        <v>29477.226214970004</v>
      </c>
      <c r="Y16" s="1245">
        <v>46.378350609999998</v>
      </c>
      <c r="Z16" s="1246">
        <v>29523.604565580004</v>
      </c>
    </row>
    <row r="17" spans="1:26" s="38" customFormat="1" ht="36" customHeight="1" x14ac:dyDescent="0.25">
      <c r="A17" s="1230" t="s">
        <v>395</v>
      </c>
      <c r="B17" s="1247"/>
      <c r="C17" s="1247"/>
      <c r="D17" s="1247"/>
      <c r="E17" s="1247"/>
      <c r="F17" s="1247"/>
      <c r="G17" s="1247"/>
      <c r="H17" s="1247"/>
      <c r="I17" s="1247"/>
      <c r="J17" s="1247"/>
      <c r="K17" s="1247"/>
      <c r="L17" s="1247"/>
      <c r="M17" s="1247"/>
      <c r="N17" s="1247"/>
      <c r="O17" s="1247"/>
      <c r="P17" s="1247"/>
      <c r="Q17" s="1247"/>
      <c r="R17" s="1247"/>
      <c r="S17" s="1247"/>
      <c r="T17" s="1247"/>
      <c r="U17" s="1247"/>
      <c r="V17" s="1247"/>
      <c r="W17" s="1247">
        <v>0</v>
      </c>
      <c r="X17" s="1248">
        <v>0</v>
      </c>
      <c r="Y17" s="1247">
        <v>0</v>
      </c>
      <c r="Z17" s="1248">
        <v>0</v>
      </c>
    </row>
    <row r="18" spans="1:26" s="38" customFormat="1" ht="36" customHeight="1" x14ac:dyDescent="0.25">
      <c r="A18" s="1230" t="s">
        <v>396</v>
      </c>
      <c r="B18" s="1247"/>
      <c r="C18" s="1247">
        <v>0</v>
      </c>
      <c r="D18" s="1247">
        <v>0</v>
      </c>
      <c r="E18" s="1247">
        <v>0</v>
      </c>
      <c r="F18" s="1247">
        <v>0</v>
      </c>
      <c r="G18" s="1247">
        <v>0</v>
      </c>
      <c r="H18" s="1247">
        <v>0</v>
      </c>
      <c r="I18" s="1247">
        <v>0</v>
      </c>
      <c r="J18" s="1247">
        <v>0</v>
      </c>
      <c r="K18" s="1247">
        <v>0</v>
      </c>
      <c r="L18" s="1247">
        <v>0</v>
      </c>
      <c r="M18" s="1247">
        <v>0</v>
      </c>
      <c r="N18" s="1247">
        <v>0</v>
      </c>
      <c r="O18" s="1247">
        <v>0</v>
      </c>
      <c r="P18" s="1247">
        <v>0</v>
      </c>
      <c r="Q18" s="1247">
        <v>0</v>
      </c>
      <c r="R18" s="1247"/>
      <c r="S18" s="1247">
        <v>0</v>
      </c>
      <c r="T18" s="1247">
        <v>0</v>
      </c>
      <c r="U18" s="1247">
        <v>0</v>
      </c>
      <c r="V18" s="1247">
        <v>0</v>
      </c>
      <c r="W18" s="1247">
        <v>0</v>
      </c>
      <c r="X18" s="1248">
        <v>0</v>
      </c>
      <c r="Y18" s="1247">
        <v>0</v>
      </c>
      <c r="Z18" s="1248">
        <v>0</v>
      </c>
    </row>
    <row r="19" spans="1:26" s="38" customFormat="1" ht="29.25" customHeight="1" x14ac:dyDescent="0.25">
      <c r="A19" s="1230" t="s">
        <v>397</v>
      </c>
      <c r="B19" s="1247">
        <v>0</v>
      </c>
      <c r="C19" s="1247">
        <v>0</v>
      </c>
      <c r="D19" s="1247">
        <v>0</v>
      </c>
      <c r="E19" s="1247">
        <v>0</v>
      </c>
      <c r="F19" s="1247">
        <v>0</v>
      </c>
      <c r="G19" s="1247">
        <v>0</v>
      </c>
      <c r="H19" s="1247">
        <v>0</v>
      </c>
      <c r="I19" s="1247">
        <v>0</v>
      </c>
      <c r="J19" s="1247">
        <v>0</v>
      </c>
      <c r="K19" s="1247">
        <v>0</v>
      </c>
      <c r="L19" s="1247">
        <v>0</v>
      </c>
      <c r="M19" s="1247">
        <v>0</v>
      </c>
      <c r="N19" s="1247">
        <v>0</v>
      </c>
      <c r="O19" s="1247">
        <v>0</v>
      </c>
      <c r="P19" s="1247">
        <v>0</v>
      </c>
      <c r="Q19" s="1247">
        <v>0</v>
      </c>
      <c r="R19" s="1247"/>
      <c r="S19" s="1247">
        <v>0</v>
      </c>
      <c r="T19" s="1247">
        <v>0</v>
      </c>
      <c r="U19" s="1247">
        <v>0</v>
      </c>
      <c r="V19" s="1247">
        <v>0</v>
      </c>
      <c r="W19" s="1247">
        <v>0</v>
      </c>
      <c r="X19" s="1248">
        <v>0</v>
      </c>
      <c r="Y19" s="1247">
        <v>0</v>
      </c>
      <c r="Z19" s="1248">
        <v>0</v>
      </c>
    </row>
    <row r="20" spans="1:26" s="38" customFormat="1" ht="29.25" customHeight="1" x14ac:dyDescent="0.25">
      <c r="A20" s="1230" t="s">
        <v>155</v>
      </c>
      <c r="B20" s="1231">
        <v>91.562303</v>
      </c>
      <c r="C20" s="1231">
        <v>0</v>
      </c>
      <c r="D20" s="1231">
        <v>0</v>
      </c>
      <c r="E20" s="1231">
        <v>0</v>
      </c>
      <c r="F20" s="1231">
        <v>0</v>
      </c>
      <c r="G20" s="1231">
        <v>0</v>
      </c>
      <c r="H20" s="1231">
        <v>0</v>
      </c>
      <c r="I20" s="1231">
        <v>0</v>
      </c>
      <c r="J20" s="1231">
        <v>0</v>
      </c>
      <c r="K20" s="1231">
        <v>2.6</v>
      </c>
      <c r="L20" s="1231">
        <v>0</v>
      </c>
      <c r="M20" s="1231">
        <v>43.85000000000003</v>
      </c>
      <c r="N20" s="1231">
        <v>0</v>
      </c>
      <c r="O20" s="1231">
        <v>0</v>
      </c>
      <c r="P20" s="1231">
        <v>0</v>
      </c>
      <c r="Q20" s="1231">
        <v>8.4084000000000003</v>
      </c>
      <c r="R20" s="1231"/>
      <c r="S20" s="1231">
        <v>0</v>
      </c>
      <c r="T20" s="1231">
        <v>20.854220000000002</v>
      </c>
      <c r="U20" s="1231">
        <v>55.842239999999997</v>
      </c>
      <c r="V20" s="1247">
        <v>0</v>
      </c>
      <c r="W20" s="1231">
        <v>11.40570321</v>
      </c>
      <c r="X20" s="1232">
        <v>234.52286621000005</v>
      </c>
      <c r="Y20" s="1231">
        <v>0</v>
      </c>
      <c r="Z20" s="1232">
        <v>234.52286621000005</v>
      </c>
    </row>
    <row r="21" spans="1:26" s="38" customFormat="1" ht="29.25" customHeight="1" x14ac:dyDescent="0.25">
      <c r="A21" s="1230" t="s">
        <v>710</v>
      </c>
      <c r="B21" s="1231">
        <v>334.07746395000004</v>
      </c>
      <c r="C21" s="1231">
        <v>3043.1663826999998</v>
      </c>
      <c r="D21" s="1231">
        <v>88.914683319999995</v>
      </c>
      <c r="E21" s="1231">
        <v>794.57440336000002</v>
      </c>
      <c r="F21" s="1231">
        <v>860.47470750000014</v>
      </c>
      <c r="G21" s="1231">
        <v>18.462572999999999</v>
      </c>
      <c r="H21" s="1231">
        <v>153.39998454999997</v>
      </c>
      <c r="I21" s="1231">
        <v>1726.7228368199997</v>
      </c>
      <c r="J21" s="1231">
        <v>469.98529382999999</v>
      </c>
      <c r="K21" s="1231">
        <v>1337.0795722299999</v>
      </c>
      <c r="L21" s="1231">
        <v>124.17547076999999</v>
      </c>
      <c r="M21" s="1231">
        <v>1536.8442366100001</v>
      </c>
      <c r="N21" s="1231">
        <v>965.72395879999999</v>
      </c>
      <c r="O21" s="1231">
        <v>171.7068742299999</v>
      </c>
      <c r="P21" s="1231">
        <v>933.33724493</v>
      </c>
      <c r="Q21" s="1231">
        <v>50.805114350000004</v>
      </c>
      <c r="R21" s="1231"/>
      <c r="S21" s="1231">
        <v>52.143476999999997</v>
      </c>
      <c r="T21" s="1231">
        <v>294.17920600999997</v>
      </c>
      <c r="U21" s="1231">
        <v>2050.298553889997</v>
      </c>
      <c r="V21" s="1231">
        <v>406.26868087999998</v>
      </c>
      <c r="W21" s="1231">
        <v>165.97676724999999</v>
      </c>
      <c r="X21" s="1232">
        <v>15578.317485979998</v>
      </c>
      <c r="Y21" s="1231">
        <v>45.828554140000001</v>
      </c>
      <c r="Z21" s="1232">
        <v>15624.146040119998</v>
      </c>
    </row>
    <row r="22" spans="1:26" s="38" customFormat="1" ht="29.25" customHeight="1" x14ac:dyDescent="0.25">
      <c r="A22" s="1230" t="s">
        <v>398</v>
      </c>
      <c r="B22" s="1247">
        <v>0</v>
      </c>
      <c r="C22" s="1247">
        <v>0</v>
      </c>
      <c r="D22" s="1247">
        <v>0</v>
      </c>
      <c r="E22" s="1247">
        <v>0</v>
      </c>
      <c r="F22" s="1247">
        <v>0</v>
      </c>
      <c r="G22" s="1247">
        <v>0</v>
      </c>
      <c r="H22" s="1247">
        <v>0</v>
      </c>
      <c r="I22" s="1247">
        <v>0</v>
      </c>
      <c r="J22" s="1247">
        <v>0</v>
      </c>
      <c r="K22" s="1247">
        <v>0</v>
      </c>
      <c r="L22" s="1247">
        <v>0</v>
      </c>
      <c r="M22" s="1247">
        <v>0</v>
      </c>
      <c r="N22" s="1247">
        <v>0</v>
      </c>
      <c r="O22" s="1247">
        <v>0</v>
      </c>
      <c r="P22" s="1247">
        <v>0</v>
      </c>
      <c r="Q22" s="1247">
        <v>0</v>
      </c>
      <c r="R22" s="1247"/>
      <c r="S22" s="1247">
        <v>0</v>
      </c>
      <c r="T22" s="1247">
        <v>0</v>
      </c>
      <c r="U22" s="1247">
        <v>0</v>
      </c>
      <c r="V22" s="1231">
        <v>0</v>
      </c>
      <c r="W22" s="1247">
        <v>0</v>
      </c>
      <c r="X22" s="1248">
        <v>0</v>
      </c>
      <c r="Y22" s="1247">
        <v>0</v>
      </c>
      <c r="Z22" s="1248">
        <v>0</v>
      </c>
    </row>
    <row r="23" spans="1:26" s="38" customFormat="1" ht="29.25" customHeight="1" x14ac:dyDescent="0.25">
      <c r="A23" s="1230" t="s">
        <v>156</v>
      </c>
      <c r="B23" s="1231">
        <v>68.7738236</v>
      </c>
      <c r="C23" s="1231">
        <v>0</v>
      </c>
      <c r="D23" s="1231">
        <v>1.91</v>
      </c>
      <c r="E23" s="1231">
        <v>3.8700000000000028</v>
      </c>
      <c r="F23" s="1231">
        <v>14.080000000000002</v>
      </c>
      <c r="G23" s="1231">
        <v>1.04</v>
      </c>
      <c r="H23" s="1231">
        <v>24.835267849999997</v>
      </c>
      <c r="I23" s="1231">
        <v>0</v>
      </c>
      <c r="J23" s="1231">
        <v>0</v>
      </c>
      <c r="K23" s="1231">
        <v>0</v>
      </c>
      <c r="L23" s="1231">
        <v>0</v>
      </c>
      <c r="M23" s="1231">
        <v>4.1427735900000027</v>
      </c>
      <c r="N23" s="1231">
        <v>0</v>
      </c>
      <c r="O23" s="1231">
        <v>0</v>
      </c>
      <c r="P23" s="1231">
        <v>2.5356265800000002</v>
      </c>
      <c r="Q23" s="1231">
        <v>0.11600000000000001</v>
      </c>
      <c r="R23" s="1231"/>
      <c r="S23" s="1231">
        <v>3.3949999999999996</v>
      </c>
      <c r="T23" s="1231">
        <v>1.0129410000000001</v>
      </c>
      <c r="U23" s="1231">
        <v>27.675756809999992</v>
      </c>
      <c r="V23" s="1247">
        <v>2.7906089999999999</v>
      </c>
      <c r="W23" s="1231">
        <v>10.64912477</v>
      </c>
      <c r="X23" s="1232">
        <v>166.82692319999995</v>
      </c>
      <c r="Y23" s="1231">
        <v>4.58</v>
      </c>
      <c r="Z23" s="1232">
        <v>171.40692319999997</v>
      </c>
    </row>
    <row r="24" spans="1:26" s="38" customFormat="1" ht="29.25" customHeight="1" x14ac:dyDescent="0.25">
      <c r="A24" s="1230" t="s">
        <v>711</v>
      </c>
      <c r="B24" s="1231">
        <v>424.41077303999958</v>
      </c>
      <c r="C24" s="1231">
        <v>1545.163926500001</v>
      </c>
      <c r="D24" s="1231">
        <v>30.656618949999999</v>
      </c>
      <c r="E24" s="1231">
        <v>722.79260276000002</v>
      </c>
      <c r="F24" s="1231">
        <v>74.112800729999989</v>
      </c>
      <c r="G24" s="1231">
        <v>2.5603597799999998</v>
      </c>
      <c r="H24" s="1231">
        <v>116.96003688</v>
      </c>
      <c r="I24" s="1231">
        <v>986.97778339999991</v>
      </c>
      <c r="J24" s="1231">
        <v>297.49621139999999</v>
      </c>
      <c r="K24" s="1231">
        <v>827.1470899100002</v>
      </c>
      <c r="L24" s="1231">
        <v>25.99082812</v>
      </c>
      <c r="M24" s="1231">
        <v>1044.0101848400006</v>
      </c>
      <c r="N24" s="1231">
        <v>291.28595238000031</v>
      </c>
      <c r="O24" s="1231">
        <v>0</v>
      </c>
      <c r="P24" s="1231">
        <v>422.03565116000004</v>
      </c>
      <c r="Q24" s="1231">
        <v>4.21597724</v>
      </c>
      <c r="R24" s="1231"/>
      <c r="S24" s="1231">
        <v>12.739816490000001</v>
      </c>
      <c r="T24" s="1231">
        <v>101.40992049</v>
      </c>
      <c r="U24" s="1231">
        <v>754.89703902998497</v>
      </c>
      <c r="V24" s="1231">
        <v>117.52983137000001</v>
      </c>
      <c r="W24" s="1231">
        <v>100.09167541999999</v>
      </c>
      <c r="X24" s="1232">
        <v>7902.485079889987</v>
      </c>
      <c r="Y24" s="1231">
        <v>16.663659410000001</v>
      </c>
      <c r="Z24" s="1232">
        <v>7919.148739299987</v>
      </c>
    </row>
    <row r="25" spans="1:26" s="38" customFormat="1" ht="29.25" customHeight="1" x14ac:dyDescent="0.25">
      <c r="A25" s="1230" t="s">
        <v>399</v>
      </c>
      <c r="B25" s="1247">
        <v>0</v>
      </c>
      <c r="C25" s="1247">
        <v>0</v>
      </c>
      <c r="D25" s="1247">
        <v>0</v>
      </c>
      <c r="E25" s="1247">
        <v>0</v>
      </c>
      <c r="F25" s="1247">
        <v>0</v>
      </c>
      <c r="G25" s="1247">
        <v>0</v>
      </c>
      <c r="H25" s="1247">
        <v>0</v>
      </c>
      <c r="I25" s="1247">
        <v>0</v>
      </c>
      <c r="J25" s="1247">
        <v>0</v>
      </c>
      <c r="K25" s="1247">
        <v>0</v>
      </c>
      <c r="L25" s="1247">
        <v>0</v>
      </c>
      <c r="M25" s="1247">
        <v>0</v>
      </c>
      <c r="N25" s="1247">
        <v>0</v>
      </c>
      <c r="O25" s="1247">
        <v>0</v>
      </c>
      <c r="P25" s="1247">
        <v>0</v>
      </c>
      <c r="Q25" s="1247">
        <v>0</v>
      </c>
      <c r="R25" s="1247"/>
      <c r="S25" s="1247">
        <v>0</v>
      </c>
      <c r="T25" s="1247">
        <v>0</v>
      </c>
      <c r="U25" s="1247">
        <v>0</v>
      </c>
      <c r="V25" s="1231">
        <v>0</v>
      </c>
      <c r="W25" s="1247">
        <v>0</v>
      </c>
      <c r="X25" s="1248">
        <v>0</v>
      </c>
      <c r="Y25" s="1247">
        <v>0</v>
      </c>
      <c r="Z25" s="1248">
        <v>0</v>
      </c>
    </row>
    <row r="26" spans="1:26" s="38" customFormat="1" ht="29.25" customHeight="1" x14ac:dyDescent="0.25">
      <c r="A26" s="1230" t="s">
        <v>157</v>
      </c>
      <c r="B26" s="1231">
        <v>0</v>
      </c>
      <c r="C26" s="1231">
        <v>0</v>
      </c>
      <c r="D26" s="1231">
        <v>0</v>
      </c>
      <c r="E26" s="1231">
        <v>0</v>
      </c>
      <c r="F26" s="1231">
        <v>0</v>
      </c>
      <c r="G26" s="1231">
        <v>0</v>
      </c>
      <c r="H26" s="1231">
        <v>0</v>
      </c>
      <c r="I26" s="1231">
        <v>125.04800375999994</v>
      </c>
      <c r="J26" s="1231">
        <v>0</v>
      </c>
      <c r="K26" s="1231">
        <v>0</v>
      </c>
      <c r="L26" s="1231">
        <v>0</v>
      </c>
      <c r="M26" s="1231">
        <v>0</v>
      </c>
      <c r="N26" s="1231">
        <v>6.1728628462059003</v>
      </c>
      <c r="O26" s="1231">
        <v>0</v>
      </c>
      <c r="P26" s="1231">
        <v>0</v>
      </c>
      <c r="Q26" s="1231">
        <v>0</v>
      </c>
      <c r="R26" s="1231"/>
      <c r="S26" s="1231">
        <v>0</v>
      </c>
      <c r="T26" s="1231">
        <v>3.4789050000000001</v>
      </c>
      <c r="U26" s="1231">
        <v>3.4955925200000029</v>
      </c>
      <c r="V26" s="1247">
        <v>0</v>
      </c>
      <c r="W26" s="1231">
        <v>0</v>
      </c>
      <c r="X26" s="1232">
        <v>138.19536412620585</v>
      </c>
      <c r="Y26" s="1231">
        <v>0</v>
      </c>
      <c r="Z26" s="1232">
        <v>138.19536412620585</v>
      </c>
    </row>
    <row r="27" spans="1:26" s="38" customFormat="1" ht="29.25" customHeight="1" x14ac:dyDescent="0.25">
      <c r="A27" s="1230" t="s">
        <v>712</v>
      </c>
      <c r="B27" s="1231">
        <v>34.377041320000011</v>
      </c>
      <c r="C27" s="1231">
        <v>613.15944158000002</v>
      </c>
      <c r="D27" s="1231">
        <v>4.3532090400000003</v>
      </c>
      <c r="E27" s="1231">
        <v>-61.029577939999903</v>
      </c>
      <c r="F27" s="1231">
        <v>12.812039720000003</v>
      </c>
      <c r="G27" s="1231">
        <v>0</v>
      </c>
      <c r="H27" s="1231">
        <v>7.0181589999999998</v>
      </c>
      <c r="I27" s="1231">
        <v>66.27839950000002</v>
      </c>
      <c r="J27" s="1231">
        <v>0</v>
      </c>
      <c r="K27" s="1231">
        <v>39.061082760000005</v>
      </c>
      <c r="L27" s="1231">
        <v>5.2715556900000005</v>
      </c>
      <c r="M27" s="1231">
        <v>123.4834909300001</v>
      </c>
      <c r="N27" s="1231">
        <v>98.118427773794096</v>
      </c>
      <c r="O27" s="1231">
        <v>0</v>
      </c>
      <c r="P27" s="1231">
        <v>82.501724080000002</v>
      </c>
      <c r="Q27" s="1231">
        <v>0.45124199999999998</v>
      </c>
      <c r="R27" s="1231"/>
      <c r="S27" s="1231">
        <v>1.4004475999999997</v>
      </c>
      <c r="T27" s="1231">
        <v>9.6154829999999993</v>
      </c>
      <c r="U27" s="1231">
        <v>223.43948248000029</v>
      </c>
      <c r="V27" s="1231">
        <v>17.936809380000003</v>
      </c>
      <c r="W27" s="1231">
        <v>0</v>
      </c>
      <c r="X27" s="1232">
        <v>1278.2484579137949</v>
      </c>
      <c r="Y27" s="1231">
        <v>1.6277490100000001</v>
      </c>
      <c r="Z27" s="1232">
        <v>1279.8762069237948</v>
      </c>
    </row>
    <row r="28" spans="1:26" s="1238" customFormat="1" ht="36" customHeight="1" x14ac:dyDescent="0.25">
      <c r="A28" s="1235" t="s">
        <v>400</v>
      </c>
      <c r="B28" s="1245">
        <v>953.20140490999961</v>
      </c>
      <c r="C28" s="1245">
        <v>5201.4897507800006</v>
      </c>
      <c r="D28" s="1245">
        <v>125.83451130999998</v>
      </c>
      <c r="E28" s="1245">
        <v>1460.2074281800001</v>
      </c>
      <c r="F28" s="1245">
        <v>961.47954795000021</v>
      </c>
      <c r="G28" s="1245">
        <v>22.062932779999997</v>
      </c>
      <c r="H28" s="1245">
        <v>302.21344828000002</v>
      </c>
      <c r="I28" s="1245">
        <v>2905.0270234799996</v>
      </c>
      <c r="J28" s="1245">
        <v>767.48150523000004</v>
      </c>
      <c r="K28" s="1245">
        <v>2205.8877448999997</v>
      </c>
      <c r="L28" s="1245">
        <v>155.43785457999999</v>
      </c>
      <c r="M28" s="1245">
        <v>2752.330685970001</v>
      </c>
      <c r="N28" s="1245">
        <v>1361.3012018000002</v>
      </c>
      <c r="O28" s="1245">
        <v>171.7068742299999</v>
      </c>
      <c r="P28" s="1245">
        <v>1440.4102467499999</v>
      </c>
      <c r="Q28" s="1245">
        <v>63.996733590000005</v>
      </c>
      <c r="R28" s="1245">
        <v>0</v>
      </c>
      <c r="S28" s="1245">
        <v>69.678741089999988</v>
      </c>
      <c r="T28" s="1245">
        <v>430.55067549999995</v>
      </c>
      <c r="U28" s="1245">
        <v>3115.6486647299826</v>
      </c>
      <c r="V28" s="1245">
        <v>544.52593063000006</v>
      </c>
      <c r="W28" s="1245">
        <v>288.12327064999999</v>
      </c>
      <c r="X28" s="1246">
        <v>25298.596177319985</v>
      </c>
      <c r="Y28" s="1245">
        <v>68.699962560000003</v>
      </c>
      <c r="Z28" s="1246">
        <v>25367.296139879985</v>
      </c>
    </row>
    <row r="29" spans="1:26" s="38" customFormat="1" ht="36" customHeight="1" x14ac:dyDescent="0.25">
      <c r="A29" s="1230" t="s">
        <v>713</v>
      </c>
      <c r="B29" s="1247"/>
      <c r="C29" s="1247"/>
      <c r="D29" s="1247"/>
      <c r="E29" s="1247"/>
      <c r="F29" s="1247"/>
      <c r="G29" s="1247"/>
      <c r="H29" s="1247"/>
      <c r="I29" s="1247"/>
      <c r="J29" s="1247"/>
      <c r="K29" s="1247"/>
      <c r="L29" s="1247"/>
      <c r="M29" s="1247"/>
      <c r="N29" s="1247"/>
      <c r="O29" s="1247"/>
      <c r="P29" s="1247"/>
      <c r="Q29" s="1247"/>
      <c r="R29" s="1247"/>
      <c r="S29" s="1247"/>
      <c r="T29" s="1247"/>
      <c r="U29" s="1247"/>
      <c r="V29" s="1247"/>
      <c r="W29" s="1247">
        <v>0</v>
      </c>
      <c r="X29" s="1248">
        <v>0</v>
      </c>
      <c r="Y29" s="1247">
        <v>0</v>
      </c>
      <c r="Z29" s="1248">
        <v>0</v>
      </c>
    </row>
    <row r="30" spans="1:26" s="38" customFormat="1" ht="29.25" customHeight="1" x14ac:dyDescent="0.25">
      <c r="A30" s="1230" t="s">
        <v>401</v>
      </c>
      <c r="B30" s="1231">
        <v>0.33498938000000084</v>
      </c>
      <c r="C30" s="1231">
        <v>12.542926689999991</v>
      </c>
      <c r="D30" s="1231">
        <v>18.032237629999997</v>
      </c>
      <c r="E30" s="1231">
        <v>68.618094739999904</v>
      </c>
      <c r="F30" s="1231">
        <v>0.15536039999999995</v>
      </c>
      <c r="G30" s="1231">
        <v>0.36</v>
      </c>
      <c r="H30" s="1231">
        <v>0</v>
      </c>
      <c r="I30" s="1231">
        <v>74.465392620000003</v>
      </c>
      <c r="J30" s="1231">
        <v>1.23577705</v>
      </c>
      <c r="K30" s="1231">
        <v>33.584587149999997</v>
      </c>
      <c r="L30" s="1231">
        <v>12.639981390000001</v>
      </c>
      <c r="M30" s="1231">
        <v>96.665252060000057</v>
      </c>
      <c r="N30" s="1231">
        <v>21.061430280000049</v>
      </c>
      <c r="O30" s="1231">
        <v>2.1436657900000027</v>
      </c>
      <c r="P30" s="1231">
        <v>41.486442650000001</v>
      </c>
      <c r="Q30" s="1231">
        <v>3.1705989600000053</v>
      </c>
      <c r="R30" s="1231"/>
      <c r="S30" s="1231">
        <v>2.4993263799999998</v>
      </c>
      <c r="T30" s="1231">
        <v>53.540986619999998</v>
      </c>
      <c r="U30" s="1231">
        <v>0</v>
      </c>
      <c r="V30" s="1231">
        <v>5.0467732099999996</v>
      </c>
      <c r="W30" s="1231">
        <v>3.8759040900000001</v>
      </c>
      <c r="X30" s="1232">
        <v>451.45972709000006</v>
      </c>
      <c r="Y30" s="1231">
        <v>8.0249999999999991E-3</v>
      </c>
      <c r="Z30" s="1232">
        <v>451.46775209000003</v>
      </c>
    </row>
    <row r="31" spans="1:26" s="38" customFormat="1" ht="29.25" customHeight="1" x14ac:dyDescent="0.25">
      <c r="A31" s="1230" t="s">
        <v>402</v>
      </c>
      <c r="B31" s="1231">
        <v>0.41904248999999999</v>
      </c>
      <c r="C31" s="1231">
        <v>35.27626892</v>
      </c>
      <c r="D31" s="1231">
        <v>0.91974650000000002</v>
      </c>
      <c r="E31" s="1231">
        <v>-48.664664619999996</v>
      </c>
      <c r="F31" s="1231">
        <v>22.660190270000005</v>
      </c>
      <c r="G31" s="1231">
        <v>0</v>
      </c>
      <c r="H31" s="1231">
        <v>0</v>
      </c>
      <c r="I31" s="1231">
        <v>3.3262144999999999</v>
      </c>
      <c r="J31" s="1231">
        <v>22.574063210000002</v>
      </c>
      <c r="K31" s="1231">
        <v>81.652912430000001</v>
      </c>
      <c r="L31" s="1231">
        <v>14.894128890000001</v>
      </c>
      <c r="M31" s="1231">
        <v>82.161232020000071</v>
      </c>
      <c r="N31" s="1231">
        <v>27.062782129999992</v>
      </c>
      <c r="O31" s="1231">
        <v>0.45074271000000005</v>
      </c>
      <c r="P31" s="1231">
        <v>355.46359785999999</v>
      </c>
      <c r="Q31" s="1231">
        <v>0.85264528000000006</v>
      </c>
      <c r="R31" s="1231"/>
      <c r="S31" s="1231">
        <v>1.5785999999999998E-2</v>
      </c>
      <c r="T31" s="1231">
        <v>1.24334777</v>
      </c>
      <c r="U31" s="1231">
        <v>43.496174859999996</v>
      </c>
      <c r="V31" s="1231">
        <v>5.7658375300000007</v>
      </c>
      <c r="W31" s="1231">
        <v>1.1315465500000002</v>
      </c>
      <c r="X31" s="1232">
        <v>650.70159530000024</v>
      </c>
      <c r="Y31" s="1231">
        <v>0.84280394999999997</v>
      </c>
      <c r="Z31" s="1232">
        <v>651.5443992500002</v>
      </c>
    </row>
    <row r="32" spans="1:26" s="38" customFormat="1" ht="29.25" customHeight="1" x14ac:dyDescent="0.25">
      <c r="A32" s="1230" t="s">
        <v>403</v>
      </c>
      <c r="B32" s="1231">
        <v>1.7750428999999999</v>
      </c>
      <c r="C32" s="1231">
        <v>15.31127579</v>
      </c>
      <c r="D32" s="1231">
        <v>9.963646000000001E-2</v>
      </c>
      <c r="E32" s="1231">
        <v>1.981077789999995</v>
      </c>
      <c r="F32" s="1231">
        <v>2.6888939500000002</v>
      </c>
      <c r="G32" s="1231">
        <v>0.33763470000000001</v>
      </c>
      <c r="H32" s="1231">
        <v>0.50172005000000008</v>
      </c>
      <c r="I32" s="1231">
        <v>0.36602763999999932</v>
      </c>
      <c r="J32" s="1231">
        <v>1.23000106</v>
      </c>
      <c r="K32" s="1231">
        <v>0.56050732000000003</v>
      </c>
      <c r="L32" s="1231">
        <v>0.58804384999999992</v>
      </c>
      <c r="M32" s="1231">
        <v>15.61266377000001</v>
      </c>
      <c r="N32" s="1231">
        <v>0.11596363</v>
      </c>
      <c r="O32" s="1231">
        <v>1.0360295400000001</v>
      </c>
      <c r="P32" s="1231">
        <v>0</v>
      </c>
      <c r="Q32" s="1231">
        <v>9.9639490000000011E-2</v>
      </c>
      <c r="R32" s="1231"/>
      <c r="S32" s="1231">
        <v>2.9618499999999999E-2</v>
      </c>
      <c r="T32" s="1231">
        <v>2.4034343599999999</v>
      </c>
      <c r="U32" s="1231">
        <v>151.29405746000018</v>
      </c>
      <c r="V32" s="1231">
        <v>0.74423413000000016</v>
      </c>
      <c r="W32" s="1231">
        <v>0.48664629000000004</v>
      </c>
      <c r="X32" s="1232">
        <v>197.26214868000017</v>
      </c>
      <c r="Y32" s="1231">
        <v>9.8516670000000001E-2</v>
      </c>
      <c r="Z32" s="1232">
        <v>197.36066535000018</v>
      </c>
    </row>
    <row r="33" spans="1:26" s="38" customFormat="1" ht="29.25" customHeight="1" x14ac:dyDescent="0.25">
      <c r="A33" s="1230" t="s">
        <v>404</v>
      </c>
      <c r="B33" s="1231">
        <v>2.14091399</v>
      </c>
      <c r="C33" s="1231">
        <v>44.212271020000003</v>
      </c>
      <c r="D33" s="1231">
        <v>2.5791252</v>
      </c>
      <c r="E33" s="1231">
        <v>19.659586450000027</v>
      </c>
      <c r="F33" s="1231">
        <v>13.269378440000001</v>
      </c>
      <c r="G33" s="1231">
        <v>0.24698963999999998</v>
      </c>
      <c r="H33" s="1231">
        <v>4.0764047699999999</v>
      </c>
      <c r="I33" s="1231">
        <v>17.822495939999996</v>
      </c>
      <c r="J33" s="1231">
        <v>6.3172845799999999</v>
      </c>
      <c r="K33" s="1231">
        <v>10.14116115</v>
      </c>
      <c r="L33" s="1231">
        <v>-1.9279098100000001</v>
      </c>
      <c r="M33" s="1231">
        <v>100.35478230000005</v>
      </c>
      <c r="N33" s="1231">
        <v>33.503388969999968</v>
      </c>
      <c r="O33" s="1231">
        <v>4.22544743</v>
      </c>
      <c r="P33" s="1231">
        <v>5.3119271900000005</v>
      </c>
      <c r="Q33" s="1231">
        <v>1.9301794699999961</v>
      </c>
      <c r="R33" s="1231"/>
      <c r="S33" s="1231">
        <v>0.40218319999999996</v>
      </c>
      <c r="T33" s="1231">
        <v>11.502656570000001</v>
      </c>
      <c r="U33" s="1231">
        <v>3.6256285599999991</v>
      </c>
      <c r="V33" s="1231">
        <v>10.689786069999998</v>
      </c>
      <c r="W33" s="1231">
        <v>6.7035789000000001</v>
      </c>
      <c r="X33" s="1232">
        <v>296.78726003000008</v>
      </c>
      <c r="Y33" s="1231">
        <v>0.45023609000000003</v>
      </c>
      <c r="Z33" s="1232">
        <v>297.23749612000006</v>
      </c>
    </row>
    <row r="34" spans="1:26" s="38" customFormat="1" ht="29.25" customHeight="1" x14ac:dyDescent="0.25">
      <c r="A34" s="1249" t="s">
        <v>405</v>
      </c>
      <c r="B34" s="1233">
        <v>75.13971085999998</v>
      </c>
      <c r="C34" s="1233">
        <v>1530.5169718599998</v>
      </c>
      <c r="D34" s="1233">
        <v>28.314661489999999</v>
      </c>
      <c r="E34" s="1233">
        <v>25.428676780000039</v>
      </c>
      <c r="F34" s="1233">
        <v>73.869158089999999</v>
      </c>
      <c r="G34" s="1233">
        <v>0.50283984999999998</v>
      </c>
      <c r="H34" s="1233">
        <v>74.122703949999988</v>
      </c>
      <c r="I34" s="1233">
        <v>0</v>
      </c>
      <c r="J34" s="1233">
        <v>45.138364380000006</v>
      </c>
      <c r="K34" s="1233">
        <v>37.506259299999996</v>
      </c>
      <c r="L34" s="1233">
        <v>68.702170659999993</v>
      </c>
      <c r="M34" s="1233">
        <v>403.68029520000027</v>
      </c>
      <c r="N34" s="1233">
        <v>49.775989750000001</v>
      </c>
      <c r="O34" s="1233">
        <v>9.2125825199999998</v>
      </c>
      <c r="P34" s="1233">
        <v>4.9880134500000004</v>
      </c>
      <c r="Q34" s="1233">
        <v>1.8362435400000001</v>
      </c>
      <c r="R34" s="1233"/>
      <c r="S34" s="1233">
        <v>9.02075943</v>
      </c>
      <c r="T34" s="1233">
        <v>90.759383720000002</v>
      </c>
      <c r="U34" s="1233">
        <v>182.4207365200001</v>
      </c>
      <c r="V34" s="1233">
        <v>21.056635370000006</v>
      </c>
      <c r="W34" s="1233">
        <v>87.760448669999988</v>
      </c>
      <c r="X34" s="1234">
        <v>2819.7526053900001</v>
      </c>
      <c r="Y34" s="1233">
        <v>12.98096531</v>
      </c>
      <c r="Z34" s="1234">
        <v>2832.7335707000002</v>
      </c>
    </row>
    <row r="35" spans="1:26" s="38" customFormat="1" ht="29.25" customHeight="1" x14ac:dyDescent="0.25">
      <c r="A35" s="1230" t="s">
        <v>406</v>
      </c>
      <c r="B35" s="1231">
        <v>113.12266359</v>
      </c>
      <c r="C35" s="1231">
        <v>591.63453715999992</v>
      </c>
      <c r="D35" s="1231">
        <v>29.59523355</v>
      </c>
      <c r="E35" s="1231">
        <v>67.182727759999906</v>
      </c>
      <c r="F35" s="1231">
        <v>161.34417248999995</v>
      </c>
      <c r="G35" s="1231">
        <v>0.17085168000000001</v>
      </c>
      <c r="H35" s="1231">
        <v>40.16500894</v>
      </c>
      <c r="I35" s="1231">
        <v>117.98877829999999</v>
      </c>
      <c r="J35" s="1231">
        <v>293.68774681999997</v>
      </c>
      <c r="K35" s="1231">
        <v>191.07796246999999</v>
      </c>
      <c r="L35" s="1231">
        <v>27.406756850000001</v>
      </c>
      <c r="M35" s="1231">
        <v>685.09451786000056</v>
      </c>
      <c r="N35" s="1231">
        <v>124.94473015000001</v>
      </c>
      <c r="O35" s="1231">
        <v>40.367681529999999</v>
      </c>
      <c r="P35" s="1231">
        <v>230.09986061000001</v>
      </c>
      <c r="Q35" s="1231">
        <v>11.72394092</v>
      </c>
      <c r="R35" s="1231"/>
      <c r="S35" s="1231">
        <v>4.8606802400000007</v>
      </c>
      <c r="T35" s="1231">
        <v>32.034208</v>
      </c>
      <c r="U35" s="1231">
        <v>436.71281886000003</v>
      </c>
      <c r="V35" s="1231">
        <v>103.16450266000001</v>
      </c>
      <c r="W35" s="1231">
        <v>69.76894879000001</v>
      </c>
      <c r="X35" s="1232">
        <v>3372.1483292300009</v>
      </c>
      <c r="Y35" s="1231">
        <v>12.08777115</v>
      </c>
      <c r="Z35" s="1232">
        <v>3384.2361003800011</v>
      </c>
    </row>
    <row r="36" spans="1:26" s="38" customFormat="1" ht="29.25" customHeight="1" x14ac:dyDescent="0.25">
      <c r="A36" s="1230" t="s">
        <v>714</v>
      </c>
      <c r="B36" s="1231">
        <v>0</v>
      </c>
      <c r="C36" s="1231">
        <v>0</v>
      </c>
      <c r="D36" s="1231">
        <v>3.2766175799999999</v>
      </c>
      <c r="E36" s="1231">
        <v>0</v>
      </c>
      <c r="F36" s="1231">
        <v>0</v>
      </c>
      <c r="G36" s="1231">
        <v>5.4875387600000005</v>
      </c>
      <c r="H36" s="1231">
        <v>1.6415308200000001</v>
      </c>
      <c r="I36" s="1231">
        <v>28.948968359999999</v>
      </c>
      <c r="J36" s="1231">
        <v>0</v>
      </c>
      <c r="K36" s="1231">
        <v>866.30241523999996</v>
      </c>
      <c r="L36" s="1231">
        <v>0</v>
      </c>
      <c r="M36" s="1231">
        <v>101.76096705000008</v>
      </c>
      <c r="N36" s="1231">
        <v>0</v>
      </c>
      <c r="O36" s="1231">
        <v>1.292732</v>
      </c>
      <c r="P36" s="1231">
        <v>93.934736689999994</v>
      </c>
      <c r="Q36" s="1231">
        <v>0</v>
      </c>
      <c r="R36" s="1231"/>
      <c r="S36" s="1231">
        <v>-6.2408600000000442E-3</v>
      </c>
      <c r="T36" s="1231">
        <v>0</v>
      </c>
      <c r="U36" s="1231">
        <v>517.15893353000001</v>
      </c>
      <c r="V36" s="1231">
        <v>6.5454330000000005E-2</v>
      </c>
      <c r="W36" s="1231">
        <v>0</v>
      </c>
      <c r="X36" s="1232">
        <v>1619.8636535000001</v>
      </c>
      <c r="Y36" s="1231">
        <v>0.42132571999999996</v>
      </c>
      <c r="Z36" s="1232">
        <v>1620.28497922</v>
      </c>
    </row>
    <row r="37" spans="1:26" s="1238" customFormat="1" ht="29.25" customHeight="1" x14ac:dyDescent="0.25">
      <c r="A37" s="1235" t="s">
        <v>407</v>
      </c>
      <c r="B37" s="1245">
        <v>192.93236320999998</v>
      </c>
      <c r="C37" s="1245">
        <v>2229.4942514399995</v>
      </c>
      <c r="D37" s="1245">
        <v>82.817258409999994</v>
      </c>
      <c r="E37" s="1245">
        <v>134.2054988999999</v>
      </c>
      <c r="F37" s="1245">
        <v>273.98715363999997</v>
      </c>
      <c r="G37" s="1245">
        <v>7.1058546300000005</v>
      </c>
      <c r="H37" s="1245">
        <v>120.50736852999999</v>
      </c>
      <c r="I37" s="1245">
        <v>242.91787736000001</v>
      </c>
      <c r="J37" s="1245">
        <v>370.18323709999999</v>
      </c>
      <c r="K37" s="1245">
        <v>1220.82580506</v>
      </c>
      <c r="L37" s="1245">
        <v>122.30317183</v>
      </c>
      <c r="M37" s="1245">
        <v>1485.3297102600011</v>
      </c>
      <c r="N37" s="1245">
        <v>256.46428491</v>
      </c>
      <c r="O37" s="1245">
        <v>58.728881520000002</v>
      </c>
      <c r="P37" s="1245">
        <v>731.28457845000003</v>
      </c>
      <c r="Q37" s="1245">
        <v>19.613247660000003</v>
      </c>
      <c r="R37" s="1245">
        <v>0</v>
      </c>
      <c r="S37" s="1245">
        <v>16.822112890000003</v>
      </c>
      <c r="T37" s="1245">
        <v>191.48401704</v>
      </c>
      <c r="U37" s="1245">
        <v>38.459423630000003</v>
      </c>
      <c r="V37" s="1245">
        <v>146.5332233</v>
      </c>
      <c r="W37" s="1245">
        <v>169.72707329000002</v>
      </c>
      <c r="X37" s="1246">
        <v>8111.7263930599993</v>
      </c>
      <c r="Y37" s="1245">
        <v>26.889643889999999</v>
      </c>
      <c r="Z37" s="1246">
        <v>8138.6160369499994</v>
      </c>
    </row>
    <row r="38" spans="1:26" s="38" customFormat="1" ht="36" customHeight="1" x14ac:dyDescent="0.25">
      <c r="A38" s="1230" t="s">
        <v>408</v>
      </c>
      <c r="B38" s="1231">
        <v>19.83547647</v>
      </c>
      <c r="C38" s="1231">
        <v>753.04645314999993</v>
      </c>
      <c r="D38" s="1231">
        <v>11.386254730000001</v>
      </c>
      <c r="E38" s="1231">
        <v>8.0885692799999998</v>
      </c>
      <c r="F38" s="1231">
        <v>307.84098380999995</v>
      </c>
      <c r="G38" s="1231">
        <v>0</v>
      </c>
      <c r="H38" s="1231">
        <v>26.042759999999998</v>
      </c>
      <c r="I38" s="1231">
        <v>189.80516996999998</v>
      </c>
      <c r="J38" s="1231">
        <v>19.591929610000001</v>
      </c>
      <c r="K38" s="1231">
        <v>16.318899859999998</v>
      </c>
      <c r="L38" s="1231">
        <v>4.10496982</v>
      </c>
      <c r="M38" s="1231">
        <v>20.798465040000021</v>
      </c>
      <c r="N38" s="1231">
        <v>138.0015484999999</v>
      </c>
      <c r="O38" s="1231">
        <v>0.91285806999999997</v>
      </c>
      <c r="P38" s="1231">
        <v>8.8882985100000003</v>
      </c>
      <c r="Q38" s="1231">
        <v>2.4005739999999958</v>
      </c>
      <c r="R38" s="1231"/>
      <c r="S38" s="1231">
        <v>5.1277507399999989</v>
      </c>
      <c r="T38" s="1231">
        <v>3.3590348600000004</v>
      </c>
      <c r="U38" s="1231">
        <v>646.74327788999994</v>
      </c>
      <c r="V38" s="1231">
        <v>0</v>
      </c>
      <c r="W38" s="1231">
        <v>22.49513086</v>
      </c>
      <c r="X38" s="1232">
        <v>2204.7884051699998</v>
      </c>
      <c r="Y38" s="1231">
        <v>5.5994120000000001E-2</v>
      </c>
      <c r="Z38" s="1232">
        <v>2204.8443992899997</v>
      </c>
    </row>
    <row r="39" spans="1:26" s="38" customFormat="1" ht="36" customHeight="1" x14ac:dyDescent="0.25">
      <c r="A39" s="1230" t="s">
        <v>409</v>
      </c>
      <c r="B39" s="1231">
        <v>0</v>
      </c>
      <c r="C39" s="1231">
        <v>0.29228729999999997</v>
      </c>
      <c r="D39" s="1231">
        <v>-4.2007559699999995</v>
      </c>
      <c r="E39" s="1231">
        <v>1.9066290799999981</v>
      </c>
      <c r="F39" s="1231">
        <v>0</v>
      </c>
      <c r="G39" s="1231">
        <v>0</v>
      </c>
      <c r="H39" s="1231">
        <v>0.78265278000000005</v>
      </c>
      <c r="I39" s="1231">
        <v>0</v>
      </c>
      <c r="J39" s="1231">
        <v>1.88049998</v>
      </c>
      <c r="K39" s="1231">
        <v>0.25289691999999997</v>
      </c>
      <c r="L39" s="1231">
        <v>0</v>
      </c>
      <c r="M39" s="1231">
        <v>3.5387845900000028</v>
      </c>
      <c r="N39" s="1231">
        <v>8.4276187599999997</v>
      </c>
      <c r="O39" s="1231">
        <v>-49.601154579999999</v>
      </c>
      <c r="P39" s="1231">
        <v>1.36125703</v>
      </c>
      <c r="Q39" s="1231">
        <v>0.23604289999999958</v>
      </c>
      <c r="R39" s="1231"/>
      <c r="S39" s="1231">
        <v>0.17946375000000001</v>
      </c>
      <c r="T39" s="1231">
        <v>0.86074099999999998</v>
      </c>
      <c r="U39" s="1231">
        <v>-3.3659561000000009</v>
      </c>
      <c r="V39" s="1231">
        <v>1.51831352</v>
      </c>
      <c r="W39" s="1231">
        <v>11.543518039999999</v>
      </c>
      <c r="X39" s="1232">
        <v>-24.387161000000003</v>
      </c>
      <c r="Y39" s="1231">
        <v>0</v>
      </c>
      <c r="Z39" s="1232">
        <v>-24.387161000000003</v>
      </c>
    </row>
    <row r="40" spans="1:26" s="38" customFormat="1" ht="36" customHeight="1" x14ac:dyDescent="0.25">
      <c r="A40" s="1230" t="s">
        <v>410</v>
      </c>
      <c r="B40" s="1247">
        <v>0</v>
      </c>
      <c r="C40" s="1247">
        <v>0</v>
      </c>
      <c r="D40" s="1247">
        <v>0</v>
      </c>
      <c r="E40" s="1247">
        <v>0</v>
      </c>
      <c r="F40" s="1247">
        <v>0</v>
      </c>
      <c r="G40" s="1247">
        <v>0</v>
      </c>
      <c r="H40" s="1247">
        <v>0</v>
      </c>
      <c r="I40" s="1247">
        <v>0</v>
      </c>
      <c r="J40" s="1247">
        <v>0</v>
      </c>
      <c r="K40" s="1247">
        <v>0</v>
      </c>
      <c r="L40" s="1247">
        <v>0</v>
      </c>
      <c r="M40" s="1247">
        <v>0</v>
      </c>
      <c r="N40" s="1247">
        <v>0</v>
      </c>
      <c r="O40" s="1247">
        <v>0</v>
      </c>
      <c r="P40" s="1247">
        <v>0</v>
      </c>
      <c r="Q40" s="1247">
        <v>0</v>
      </c>
      <c r="R40" s="1247"/>
      <c r="S40" s="1247">
        <v>0</v>
      </c>
      <c r="T40" s="1247">
        <v>0</v>
      </c>
      <c r="U40" s="1247">
        <v>0</v>
      </c>
      <c r="V40" s="1247">
        <v>0</v>
      </c>
      <c r="W40" s="1247">
        <v>0</v>
      </c>
      <c r="X40" s="1248">
        <v>0</v>
      </c>
      <c r="Y40" s="1247">
        <v>0</v>
      </c>
      <c r="Z40" s="1248">
        <v>0</v>
      </c>
    </row>
    <row r="41" spans="1:26" s="38" customFormat="1" ht="29.25" customHeight="1" x14ac:dyDescent="0.25">
      <c r="A41" s="1230" t="s">
        <v>411</v>
      </c>
      <c r="B41" s="1231">
        <v>3.779779229999999</v>
      </c>
      <c r="C41" s="1231">
        <v>34.42696274</v>
      </c>
      <c r="D41" s="1231">
        <v>1.66091542</v>
      </c>
      <c r="E41" s="1231">
        <v>12.13426231</v>
      </c>
      <c r="F41" s="1231">
        <v>19.08848382</v>
      </c>
      <c r="G41" s="1231">
        <v>0.10877199999999999</v>
      </c>
      <c r="H41" s="1231">
        <v>0.45557206000000006</v>
      </c>
      <c r="I41" s="1231">
        <v>32.589869829999998</v>
      </c>
      <c r="J41" s="1231">
        <v>15.615891</v>
      </c>
      <c r="K41" s="1231">
        <v>40.549889499999999</v>
      </c>
      <c r="L41" s="1231">
        <v>0.81032413999999997</v>
      </c>
      <c r="M41" s="1231">
        <v>33.816161990000026</v>
      </c>
      <c r="N41" s="1231">
        <v>45.264794479999999</v>
      </c>
      <c r="O41" s="1231">
        <v>0.54769207999999991</v>
      </c>
      <c r="P41" s="1231">
        <v>15.148774529999999</v>
      </c>
      <c r="Q41" s="1231">
        <v>3.3527755799999999</v>
      </c>
      <c r="R41" s="1231"/>
      <c r="S41" s="1231">
        <v>1.41606779</v>
      </c>
      <c r="T41" s="1231">
        <v>3.5958311199999997</v>
      </c>
      <c r="U41" s="1231">
        <v>121.75612160999999</v>
      </c>
      <c r="V41" s="1231">
        <v>1.6216263100000001</v>
      </c>
      <c r="W41" s="1231">
        <v>2.4343420300000003</v>
      </c>
      <c r="X41" s="1232">
        <v>390.17490957000001</v>
      </c>
      <c r="Y41" s="1231">
        <v>0.28197293000000001</v>
      </c>
      <c r="Z41" s="1232">
        <v>390.45688250000001</v>
      </c>
    </row>
    <row r="42" spans="1:26" s="38" customFormat="1" ht="29.25" customHeight="1" x14ac:dyDescent="0.25">
      <c r="A42" s="1230" t="s">
        <v>412</v>
      </c>
      <c r="B42" s="1231">
        <v>27.932547009999997</v>
      </c>
      <c r="C42" s="1231">
        <v>196.83695300000008</v>
      </c>
      <c r="D42" s="1231">
        <v>0.56832232999999999</v>
      </c>
      <c r="E42" s="1231">
        <v>29.606648290000027</v>
      </c>
      <c r="F42" s="1231">
        <v>25.772015360000001</v>
      </c>
      <c r="G42" s="1231">
        <v>5.80209E-2</v>
      </c>
      <c r="H42" s="1231">
        <v>7.0972859699999997</v>
      </c>
      <c r="I42" s="1231">
        <v>69.93187180000001</v>
      </c>
      <c r="J42" s="1231">
        <v>5.7669079600000002</v>
      </c>
      <c r="K42" s="1231">
        <v>63.944276420000001</v>
      </c>
      <c r="L42" s="1231">
        <v>1.0515313899999998</v>
      </c>
      <c r="M42" s="1231">
        <v>62.733815750000055</v>
      </c>
      <c r="N42" s="1231">
        <v>17.098082379999951</v>
      </c>
      <c r="O42" s="1231">
        <v>4.9269594699999999</v>
      </c>
      <c r="P42" s="1231">
        <v>0</v>
      </c>
      <c r="Q42" s="1231">
        <v>2.4014891400000047</v>
      </c>
      <c r="R42" s="1231"/>
      <c r="S42" s="1231">
        <v>2.2602880999999999</v>
      </c>
      <c r="T42" s="1231">
        <v>37.9657123</v>
      </c>
      <c r="U42" s="1231">
        <v>76.233552860000003</v>
      </c>
      <c r="V42" s="1231">
        <v>1.2544280000000001</v>
      </c>
      <c r="W42" s="1231">
        <v>10.143060179999999</v>
      </c>
      <c r="X42" s="1232">
        <v>643.58376861000011</v>
      </c>
      <c r="Y42" s="1231">
        <v>0.28498615999999999</v>
      </c>
      <c r="Z42" s="1232">
        <v>643.86875477000012</v>
      </c>
    </row>
    <row r="43" spans="1:26" s="38" customFormat="1" ht="29.25" customHeight="1" x14ac:dyDescent="0.25">
      <c r="A43" s="1230" t="s">
        <v>413</v>
      </c>
      <c r="B43" s="1231">
        <v>20.848964459999998</v>
      </c>
      <c r="C43" s="1231">
        <v>62.440607450000002</v>
      </c>
      <c r="D43" s="1231">
        <v>0.81426418</v>
      </c>
      <c r="E43" s="1231">
        <v>7.8482767999999998</v>
      </c>
      <c r="F43" s="1231">
        <v>8.4633366199999998</v>
      </c>
      <c r="G43" s="1231">
        <v>8.6960289999999996E-2</v>
      </c>
      <c r="H43" s="1231">
        <v>0.53946442999999988</v>
      </c>
      <c r="I43" s="1231">
        <v>41.465049550000003</v>
      </c>
      <c r="J43" s="1231">
        <v>19.651080399999998</v>
      </c>
      <c r="K43" s="1231">
        <v>6.9745313700000002</v>
      </c>
      <c r="L43" s="1231">
        <v>0.92115024000000001</v>
      </c>
      <c r="M43" s="1231">
        <v>53.51931996000004</v>
      </c>
      <c r="N43" s="1231">
        <v>17.194809120000031</v>
      </c>
      <c r="O43" s="1231">
        <v>1.2725095900000001</v>
      </c>
      <c r="P43" s="1231">
        <v>0.10922401</v>
      </c>
      <c r="Q43" s="1231">
        <v>2.9296072699999973</v>
      </c>
      <c r="R43" s="1231"/>
      <c r="S43" s="1231">
        <v>0.20777291999999997</v>
      </c>
      <c r="T43" s="1231">
        <v>1.8144694700000001</v>
      </c>
      <c r="U43" s="1231">
        <v>48.204831710000001</v>
      </c>
      <c r="V43" s="1231">
        <v>1.9102435499999999</v>
      </c>
      <c r="W43" s="1231">
        <v>6.3951292800000008</v>
      </c>
      <c r="X43" s="1232">
        <v>303.61160267000002</v>
      </c>
      <c r="Y43" s="1231">
        <v>0.24703226</v>
      </c>
      <c r="Z43" s="1232">
        <v>303.85863493000005</v>
      </c>
    </row>
    <row r="44" spans="1:26" s="38" customFormat="1" ht="29.25" customHeight="1" x14ac:dyDescent="0.25">
      <c r="A44" s="1230" t="s">
        <v>414</v>
      </c>
      <c r="B44" s="1231">
        <v>23.11525439</v>
      </c>
      <c r="C44" s="1231">
        <v>425.90355356999999</v>
      </c>
      <c r="D44" s="1231">
        <v>3.6</v>
      </c>
      <c r="E44" s="1231">
        <v>18.559466840000049</v>
      </c>
      <c r="F44" s="1231">
        <v>6.3647070000000001</v>
      </c>
      <c r="G44" s="1231">
        <v>0.82</v>
      </c>
      <c r="H44" s="1231">
        <v>14.977541610000001</v>
      </c>
      <c r="I44" s="1231">
        <v>1098.40867617</v>
      </c>
      <c r="J44" s="1231">
        <v>137.50560180000002</v>
      </c>
      <c r="K44" s="1231">
        <v>11.56933177</v>
      </c>
      <c r="L44" s="1231">
        <v>14.025160640000001</v>
      </c>
      <c r="M44" s="1231">
        <v>71.706537300000051</v>
      </c>
      <c r="N44" s="1231">
        <v>10.78281014</v>
      </c>
      <c r="O44" s="1231">
        <v>3.6732409800000001</v>
      </c>
      <c r="P44" s="1231">
        <v>68.178239660000003</v>
      </c>
      <c r="Q44" s="1231">
        <v>11.137343000000016</v>
      </c>
      <c r="R44" s="1231"/>
      <c r="S44" s="1231">
        <v>5.4156099199999987</v>
      </c>
      <c r="T44" s="1231">
        <v>5.2034734400000007</v>
      </c>
      <c r="U44" s="1231">
        <v>211.8126207199995</v>
      </c>
      <c r="V44" s="1231">
        <v>77.882998749999999</v>
      </c>
      <c r="W44" s="1231">
        <v>14.62969655</v>
      </c>
      <c r="X44" s="1232">
        <v>2235.2718642499995</v>
      </c>
      <c r="Y44" s="1231">
        <v>11.71835958</v>
      </c>
      <c r="Z44" s="1232">
        <v>2246.9902238299996</v>
      </c>
    </row>
    <row r="45" spans="1:26" s="38" customFormat="1" ht="29.25" customHeight="1" x14ac:dyDescent="0.25">
      <c r="A45" s="1230" t="s">
        <v>715</v>
      </c>
      <c r="B45" s="1231">
        <v>47.00911511999999</v>
      </c>
      <c r="C45" s="1231">
        <v>164.31938883000001</v>
      </c>
      <c r="D45" s="1231">
        <v>10.1781968</v>
      </c>
      <c r="E45" s="1231">
        <v>24.911917189999858</v>
      </c>
      <c r="F45" s="1231">
        <v>219.20357887</v>
      </c>
      <c r="G45" s="1231">
        <v>2.934465E-2</v>
      </c>
      <c r="H45" s="1231">
        <v>9.2571511900000001</v>
      </c>
      <c r="I45" s="1231">
        <v>679.71973260000004</v>
      </c>
      <c r="J45" s="1231">
        <v>26.564928850000001</v>
      </c>
      <c r="K45" s="1231">
        <v>247.89185569</v>
      </c>
      <c r="L45" s="1231">
        <v>4.60255642</v>
      </c>
      <c r="M45" s="1231">
        <v>3.4217020400000022</v>
      </c>
      <c r="N45" s="1231">
        <v>21.858528280000009</v>
      </c>
      <c r="O45" s="1231">
        <v>6.0346124000000003</v>
      </c>
      <c r="P45" s="1231">
        <v>251.01205311000001</v>
      </c>
      <c r="Q45" s="1231">
        <v>1.19767998</v>
      </c>
      <c r="R45" s="1231"/>
      <c r="S45" s="1231">
        <v>1.5022850499999998</v>
      </c>
      <c r="T45" s="1231">
        <v>26.44021171</v>
      </c>
      <c r="U45" s="1231">
        <v>399.29632266000004</v>
      </c>
      <c r="V45" s="1231">
        <v>29.003757860000004</v>
      </c>
      <c r="W45" s="1231">
        <v>52.991039069999999</v>
      </c>
      <c r="X45" s="1232">
        <v>2226.44595837</v>
      </c>
      <c r="Y45" s="1231">
        <v>0.18403843</v>
      </c>
      <c r="Z45" s="1232">
        <v>2226.6299967999998</v>
      </c>
    </row>
    <row r="46" spans="1:26" s="38" customFormat="1" ht="29.25" customHeight="1" x14ac:dyDescent="0.25">
      <c r="A46" s="1230" t="s">
        <v>415</v>
      </c>
      <c r="B46" s="1231">
        <v>0</v>
      </c>
      <c r="C46" s="1231">
        <v>54.645296590000001</v>
      </c>
      <c r="D46" s="1231">
        <v>1.1983414999999999</v>
      </c>
      <c r="E46" s="1231">
        <v>1.5499999999999999E-3</v>
      </c>
      <c r="F46" s="1231">
        <v>8.1421134399999993</v>
      </c>
      <c r="G46" s="1231">
        <v>0.14971824</v>
      </c>
      <c r="H46" s="1231">
        <v>7.7832710100000018</v>
      </c>
      <c r="I46" s="1231">
        <v>7.1868500399999995</v>
      </c>
      <c r="J46" s="1231">
        <v>3.4403414800000003</v>
      </c>
      <c r="K46" s="1231">
        <v>0.41782731000000001</v>
      </c>
      <c r="L46" s="1231">
        <v>0.29428459999999995</v>
      </c>
      <c r="M46" s="1231">
        <v>35.798628270000023</v>
      </c>
      <c r="N46" s="1231">
        <v>2.3246928099999948</v>
      </c>
      <c r="O46" s="1231">
        <v>0.672126220000001</v>
      </c>
      <c r="P46" s="1231">
        <v>0</v>
      </c>
      <c r="Q46" s="1231">
        <v>1.04293752</v>
      </c>
      <c r="R46" s="1231"/>
      <c r="S46" s="1231">
        <v>1.9319999999999999</v>
      </c>
      <c r="T46" s="1231">
        <v>2.5033795899999998</v>
      </c>
      <c r="U46" s="1231">
        <v>12.265490949999998</v>
      </c>
      <c r="V46" s="1231">
        <v>0.90785917000000016</v>
      </c>
      <c r="W46" s="1231">
        <v>4.1822610000000003E-2</v>
      </c>
      <c r="X46" s="1232">
        <v>140.74853135000001</v>
      </c>
      <c r="Y46" s="1231">
        <v>3.1952634600000001</v>
      </c>
      <c r="Z46" s="1232">
        <v>143.94379481000001</v>
      </c>
    </row>
    <row r="47" spans="1:26" s="38" customFormat="1" ht="29.25" customHeight="1" x14ac:dyDescent="0.25">
      <c r="A47" s="1230" t="s">
        <v>416</v>
      </c>
      <c r="B47" s="1231">
        <v>4.5523684699999993</v>
      </c>
      <c r="C47" s="1231">
        <v>187.66857967999999</v>
      </c>
      <c r="D47" s="1231">
        <v>42.319965439999997</v>
      </c>
      <c r="E47" s="1231">
        <v>97.842844560000003</v>
      </c>
      <c r="F47" s="1231">
        <v>55.536001429999992</v>
      </c>
      <c r="G47" s="1231">
        <v>8.8480749999999997E-2</v>
      </c>
      <c r="H47" s="1231">
        <v>117.33064139</v>
      </c>
      <c r="I47" s="1231">
        <v>556.32577608999998</v>
      </c>
      <c r="J47" s="1231">
        <v>82.048442049999991</v>
      </c>
      <c r="K47" s="1231">
        <v>164.81982626999999</v>
      </c>
      <c r="L47" s="1231">
        <v>13.738259039999999</v>
      </c>
      <c r="M47" s="1231">
        <v>336.1193763200003</v>
      </c>
      <c r="N47" s="1231">
        <v>41.186010279999998</v>
      </c>
      <c r="O47" s="1231">
        <v>1.8262575300000001</v>
      </c>
      <c r="P47" s="1231">
        <v>157.81555815000002</v>
      </c>
      <c r="Q47" s="1231">
        <v>0</v>
      </c>
      <c r="R47" s="1231"/>
      <c r="S47" s="1231">
        <v>1.1721249299999998</v>
      </c>
      <c r="T47" s="1231">
        <v>0.59596902000000007</v>
      </c>
      <c r="U47" s="1231">
        <v>565.86192948999997</v>
      </c>
      <c r="V47" s="1231">
        <v>7.58588285</v>
      </c>
      <c r="W47" s="1231">
        <v>3.8487527000000004</v>
      </c>
      <c r="X47" s="1232">
        <v>2438.2830464400004</v>
      </c>
      <c r="Y47" s="1231">
        <v>9.3090000000000006E-2</v>
      </c>
      <c r="Z47" s="1232">
        <v>2438.3761364400002</v>
      </c>
    </row>
    <row r="48" spans="1:26" s="38" customFormat="1" ht="29.25" customHeight="1" x14ac:dyDescent="0.25">
      <c r="A48" s="1230" t="s">
        <v>417</v>
      </c>
      <c r="B48" s="1231">
        <v>1.7179361099999999</v>
      </c>
      <c r="C48" s="1231">
        <v>4.5761007000000005</v>
      </c>
      <c r="D48" s="1231">
        <v>1.1295558400000001</v>
      </c>
      <c r="E48" s="1231">
        <v>2.492412390000001</v>
      </c>
      <c r="F48" s="1231">
        <v>1.43025198</v>
      </c>
      <c r="G48" s="1231">
        <v>3.2743069999999999E-2</v>
      </c>
      <c r="H48" s="1231">
        <v>6.9663197299999995</v>
      </c>
      <c r="I48" s="1231">
        <v>10.167705479999997</v>
      </c>
      <c r="J48" s="1231">
        <v>5.2866711799999999</v>
      </c>
      <c r="K48" s="1231">
        <v>34.963343200000004</v>
      </c>
      <c r="L48" s="1231">
        <v>0.93427578</v>
      </c>
      <c r="M48" s="1231">
        <v>4.5891652400000043</v>
      </c>
      <c r="N48" s="1231">
        <v>1.22281821</v>
      </c>
      <c r="O48" s="1231">
        <v>0.12514396</v>
      </c>
      <c r="P48" s="1231">
        <v>5.1426995700000004</v>
      </c>
      <c r="Q48" s="1231">
        <v>0.18511937000000001</v>
      </c>
      <c r="R48" s="1231"/>
      <c r="S48" s="1231">
        <v>1.08689619</v>
      </c>
      <c r="T48" s="1231">
        <v>3.5415006600000001</v>
      </c>
      <c r="U48" s="1231">
        <v>17.900590980000043</v>
      </c>
      <c r="V48" s="1231">
        <v>2.1150102899999998</v>
      </c>
      <c r="W48" s="1231">
        <v>1.8595313800000002</v>
      </c>
      <c r="X48" s="1232">
        <v>107.46579131000004</v>
      </c>
      <c r="Y48" s="1231">
        <v>0.78182316000000007</v>
      </c>
      <c r="Z48" s="1232">
        <v>108.24761447000004</v>
      </c>
    </row>
    <row r="49" spans="1:26" s="38" customFormat="1" ht="29.25" customHeight="1" x14ac:dyDescent="0.25">
      <c r="A49" s="1230" t="s">
        <v>418</v>
      </c>
      <c r="B49" s="1231">
        <v>0</v>
      </c>
      <c r="C49" s="1231">
        <v>0</v>
      </c>
      <c r="D49" s="1231">
        <v>0.03</v>
      </c>
      <c r="E49" s="1231">
        <v>0.77597614999999998</v>
      </c>
      <c r="F49" s="1231">
        <v>0.879</v>
      </c>
      <c r="G49" s="1231">
        <v>0</v>
      </c>
      <c r="H49" s="1231">
        <v>3.9649999999999999</v>
      </c>
      <c r="I49" s="1231">
        <v>0.10580000000000001</v>
      </c>
      <c r="J49" s="1231">
        <v>0</v>
      </c>
      <c r="K49" s="1231">
        <v>0.86893050000000005</v>
      </c>
      <c r="L49" s="1231">
        <v>0.01</v>
      </c>
      <c r="M49" s="1231">
        <v>47.695947600000039</v>
      </c>
      <c r="N49" s="1231">
        <v>1.6246819500000051</v>
      </c>
      <c r="O49" s="1231">
        <v>6.0999999999999999E-2</v>
      </c>
      <c r="P49" s="1231">
        <v>0.61984636999999998</v>
      </c>
      <c r="Q49" s="1231">
        <v>5.2999999999999999E-2</v>
      </c>
      <c r="R49" s="1231"/>
      <c r="S49" s="1231">
        <v>0.14000000000000001</v>
      </c>
      <c r="T49" s="1231">
        <v>0.11</v>
      </c>
      <c r="U49" s="1231">
        <v>0</v>
      </c>
      <c r="V49" s="1231">
        <v>1.3989E-2</v>
      </c>
      <c r="W49" s="1231">
        <v>0.13010998999999998</v>
      </c>
      <c r="X49" s="1232">
        <v>57.083281560000039</v>
      </c>
      <c r="Y49" s="1231">
        <v>6.5865149999999997E-2</v>
      </c>
      <c r="Z49" s="1232">
        <v>57.149146710000039</v>
      </c>
    </row>
    <row r="50" spans="1:26" s="38" customFormat="1" ht="29.25" customHeight="1" x14ac:dyDescent="0.25">
      <c r="A50" s="1230" t="s">
        <v>419</v>
      </c>
      <c r="B50" s="1231">
        <v>3.2242361499999999</v>
      </c>
      <c r="C50" s="1231">
        <v>8.2320700000000002</v>
      </c>
      <c r="D50" s="1231">
        <v>0.85161876000000003</v>
      </c>
      <c r="E50" s="1231">
        <v>5.95710873999999</v>
      </c>
      <c r="F50" s="1231">
        <v>7.5089685300000015</v>
      </c>
      <c r="G50" s="1231">
        <v>0.25470641999999999</v>
      </c>
      <c r="H50" s="1231">
        <v>2.3217144599999999</v>
      </c>
      <c r="I50" s="1231">
        <v>6.3636704999999996</v>
      </c>
      <c r="J50" s="1231">
        <v>5.7043369299999993</v>
      </c>
      <c r="K50" s="1231">
        <v>4.0498189199999999</v>
      </c>
      <c r="L50" s="1231">
        <v>0.74237012999999996</v>
      </c>
      <c r="M50" s="1231">
        <v>8.8751222400000049</v>
      </c>
      <c r="N50" s="1231">
        <v>5.5916141100000001</v>
      </c>
      <c r="O50" s="1231">
        <v>2.2150143300000051</v>
      </c>
      <c r="P50" s="1231">
        <v>0</v>
      </c>
      <c r="Q50" s="1231">
        <v>0.46364455999999998</v>
      </c>
      <c r="R50" s="1231"/>
      <c r="S50" s="1231">
        <v>0.44778650000000003</v>
      </c>
      <c r="T50" s="1231">
        <v>0</v>
      </c>
      <c r="U50" s="1231">
        <v>0</v>
      </c>
      <c r="V50" s="1231">
        <v>7.9798433700000002</v>
      </c>
      <c r="W50" s="1231">
        <v>2.8281425099999997</v>
      </c>
      <c r="X50" s="1232">
        <v>73.611787160000006</v>
      </c>
      <c r="Y50" s="1231">
        <v>1.42710446</v>
      </c>
      <c r="Z50" s="1232">
        <v>75.038891620000001</v>
      </c>
    </row>
    <row r="51" spans="1:26" s="38" customFormat="1" ht="29.25" customHeight="1" x14ac:dyDescent="0.25">
      <c r="A51" s="1230" t="s">
        <v>420</v>
      </c>
      <c r="B51" s="1231">
        <v>66.106287329999986</v>
      </c>
      <c r="C51" s="1231">
        <v>18.863964809999999</v>
      </c>
      <c r="D51" s="1231">
        <v>9.5043622799999987</v>
      </c>
      <c r="E51" s="1231">
        <v>-17.44449310999995</v>
      </c>
      <c r="F51" s="1231">
        <v>20.837107280000001</v>
      </c>
      <c r="G51" s="1231">
        <v>0.82576446000000003</v>
      </c>
      <c r="H51" s="1231">
        <v>4.0634239999999995E-2</v>
      </c>
      <c r="I51" s="1231">
        <v>1.6987540000000001</v>
      </c>
      <c r="J51" s="1231">
        <v>0.8867353</v>
      </c>
      <c r="K51" s="1231">
        <v>0</v>
      </c>
      <c r="L51" s="1231">
        <v>6.6475000000000006E-2</v>
      </c>
      <c r="M51" s="1231">
        <v>0.45495278000000039</v>
      </c>
      <c r="N51" s="1231">
        <v>1.4515300400000011</v>
      </c>
      <c r="O51" s="1231">
        <v>0.40335643999999998</v>
      </c>
      <c r="P51" s="1231">
        <v>10.148949119999999</v>
      </c>
      <c r="Q51" s="1231">
        <v>0</v>
      </c>
      <c r="R51" s="1231"/>
      <c r="S51" s="1231">
        <v>0</v>
      </c>
      <c r="T51" s="1231">
        <v>0</v>
      </c>
      <c r="U51" s="1231">
        <v>10.961124779999999</v>
      </c>
      <c r="V51" s="1231">
        <v>1.50549277</v>
      </c>
      <c r="W51" s="1231">
        <v>0</v>
      </c>
      <c r="X51" s="1232">
        <v>126.31099752000002</v>
      </c>
      <c r="Y51" s="1231">
        <v>2.3193389999999998E-2</v>
      </c>
      <c r="Z51" s="1232">
        <v>126.33419091000002</v>
      </c>
    </row>
    <row r="52" spans="1:26" s="38" customFormat="1" ht="29.25" customHeight="1" x14ac:dyDescent="0.25">
      <c r="A52" s="1230" t="s">
        <v>421</v>
      </c>
      <c r="B52" s="1231">
        <v>139.29379231999999</v>
      </c>
      <c r="C52" s="1231">
        <v>1681.189613269999</v>
      </c>
      <c r="D52" s="1231">
        <v>30.548793190000001</v>
      </c>
      <c r="E52" s="1231">
        <v>782.7032813000003</v>
      </c>
      <c r="F52" s="1231">
        <v>111.59402229000003</v>
      </c>
      <c r="G52" s="1231">
        <v>0.93214003999999995</v>
      </c>
      <c r="H52" s="1231">
        <v>77.113556179999975</v>
      </c>
      <c r="I52" s="1231">
        <v>2534.9132382500002</v>
      </c>
      <c r="J52" s="1231">
        <v>264.80378690999999</v>
      </c>
      <c r="K52" s="1231">
        <v>1172.71005977</v>
      </c>
      <c r="L52" s="1231">
        <v>2.7675335099999998</v>
      </c>
      <c r="M52" s="1231">
        <v>-14.178538829999994</v>
      </c>
      <c r="N52" s="1231">
        <v>90.408498120000004</v>
      </c>
      <c r="O52" s="1231">
        <v>23.209759089999952</v>
      </c>
      <c r="P52" s="1231">
        <v>515.12939124990396</v>
      </c>
      <c r="Q52" s="1231">
        <v>3.725512239999996</v>
      </c>
      <c r="R52" s="1231"/>
      <c r="S52" s="1231">
        <v>32.615720139999986</v>
      </c>
      <c r="T52" s="1231">
        <v>329.80757979000003</v>
      </c>
      <c r="U52" s="1231">
        <v>85.316361590000099</v>
      </c>
      <c r="V52" s="1231">
        <v>193.56474251</v>
      </c>
      <c r="W52" s="1231">
        <v>3.7776867300000001</v>
      </c>
      <c r="X52" s="1232">
        <v>8061.9465296599037</v>
      </c>
      <c r="Y52" s="1231">
        <v>4.5050841399999992</v>
      </c>
      <c r="Z52" s="1232">
        <v>8066.4516137999035</v>
      </c>
    </row>
    <row r="53" spans="1:26" s="38" customFormat="1" ht="42" x14ac:dyDescent="0.25">
      <c r="A53" s="1242" t="s">
        <v>843</v>
      </c>
      <c r="B53" s="1231">
        <v>0</v>
      </c>
      <c r="C53" s="1231">
        <v>2334.5599607700001</v>
      </c>
      <c r="D53" s="1231">
        <v>0</v>
      </c>
      <c r="E53" s="1231">
        <v>0</v>
      </c>
      <c r="F53" s="1231">
        <v>0</v>
      </c>
      <c r="G53" s="1231">
        <v>0</v>
      </c>
      <c r="H53" s="1231">
        <v>0</v>
      </c>
      <c r="I53" s="1231">
        <v>0</v>
      </c>
      <c r="J53" s="1231">
        <v>0</v>
      </c>
      <c r="K53" s="1231">
        <v>0</v>
      </c>
      <c r="L53" s="1231">
        <v>0</v>
      </c>
      <c r="M53" s="1231">
        <v>0</v>
      </c>
      <c r="N53" s="1231">
        <v>0</v>
      </c>
      <c r="O53" s="1231">
        <v>0</v>
      </c>
      <c r="P53" s="1231">
        <v>0</v>
      </c>
      <c r="Q53" s="1231">
        <v>0</v>
      </c>
      <c r="R53" s="1231"/>
      <c r="S53" s="1231">
        <v>0</v>
      </c>
      <c r="T53" s="1231">
        <v>0</v>
      </c>
      <c r="U53" s="1231">
        <v>0</v>
      </c>
      <c r="V53" s="1231">
        <v>0</v>
      </c>
      <c r="W53" s="1231">
        <v>0</v>
      </c>
      <c r="X53" s="1232">
        <v>2334.5599607700001</v>
      </c>
      <c r="Y53" s="1231">
        <v>0</v>
      </c>
      <c r="Z53" s="1232">
        <v>2334.5599607700001</v>
      </c>
    </row>
    <row r="54" spans="1:26" s="1238" customFormat="1" ht="36" customHeight="1" x14ac:dyDescent="0.25">
      <c r="A54" s="1235" t="s">
        <v>422</v>
      </c>
      <c r="B54" s="1245">
        <v>337.58028058999997</v>
      </c>
      <c r="C54" s="1245">
        <v>5173.6630514099998</v>
      </c>
      <c r="D54" s="1245">
        <v>102.40433573999999</v>
      </c>
      <c r="E54" s="1245">
        <v>965.38925146000031</v>
      </c>
      <c r="F54" s="1245">
        <v>484.81958662</v>
      </c>
      <c r="G54" s="1245">
        <v>3.3866508199999998</v>
      </c>
      <c r="H54" s="1245">
        <v>247.84815227000001</v>
      </c>
      <c r="I54" s="1245">
        <v>5038.8769943099996</v>
      </c>
      <c r="J54" s="1245">
        <v>567.27472385999999</v>
      </c>
      <c r="K54" s="1245">
        <v>1748.75969072</v>
      </c>
      <c r="L54" s="1245">
        <v>39.96392088999999</v>
      </c>
      <c r="M54" s="1245">
        <v>644.55219066000063</v>
      </c>
      <c r="N54" s="1245">
        <v>256.00886992</v>
      </c>
      <c r="O54" s="1245">
        <v>44.967672089999958</v>
      </c>
      <c r="P54" s="1245">
        <v>1023.304735769904</v>
      </c>
      <c r="Q54" s="1245">
        <v>26.48910866000001</v>
      </c>
      <c r="R54" s="1245">
        <v>0</v>
      </c>
      <c r="S54" s="1245">
        <v>48.196551539999987</v>
      </c>
      <c r="T54" s="1245">
        <v>411.57812710000002</v>
      </c>
      <c r="U54" s="1245">
        <v>1549.6089473499997</v>
      </c>
      <c r="V54" s="1245">
        <v>325.34587442999998</v>
      </c>
      <c r="W54" s="1245">
        <v>99.079313030000009</v>
      </c>
      <c r="X54" s="1246">
        <v>19139.098029239911</v>
      </c>
      <c r="Y54" s="1245">
        <v>22.807813119999999</v>
      </c>
      <c r="Z54" s="1246">
        <v>19161.905842359913</v>
      </c>
    </row>
    <row r="55" spans="1:26" s="1238" customFormat="1" ht="36" customHeight="1" x14ac:dyDescent="0.25">
      <c r="A55" s="1235" t="s">
        <v>716</v>
      </c>
      <c r="B55" s="1246">
        <v>4638.3888974299998</v>
      </c>
      <c r="C55" s="1246">
        <v>41949.571154270001</v>
      </c>
      <c r="D55" s="1246">
        <v>729.62137892999988</v>
      </c>
      <c r="E55" s="1246">
        <v>9060.9979594500001</v>
      </c>
      <c r="F55" s="1246">
        <v>5279.087285399999</v>
      </c>
      <c r="G55" s="1246">
        <v>32.565045829999995</v>
      </c>
      <c r="H55" s="1246">
        <v>2539.2396511799998</v>
      </c>
      <c r="I55" s="1246">
        <v>21733.030538209998</v>
      </c>
      <c r="J55" s="1246">
        <v>4625.22376386</v>
      </c>
      <c r="K55" s="1246">
        <v>12546.661996189998</v>
      </c>
      <c r="L55" s="1246">
        <v>373.37800691999996</v>
      </c>
      <c r="M55" s="1246">
        <v>14480.933925580001</v>
      </c>
      <c r="N55" s="1246">
        <v>3224.8445820699999</v>
      </c>
      <c r="O55" s="1246">
        <v>386.47298130999985</v>
      </c>
      <c r="P55" s="1246">
        <v>7407.5302271299033</v>
      </c>
      <c r="Q55" s="1246">
        <v>201.84087432000004</v>
      </c>
      <c r="R55" s="1246">
        <v>0</v>
      </c>
      <c r="S55" s="1246">
        <v>315.37539043999999</v>
      </c>
      <c r="T55" s="1246">
        <v>2324.3074323599999</v>
      </c>
      <c r="U55" s="1246">
        <v>15664.019252889982</v>
      </c>
      <c r="V55" s="1246">
        <v>2685.90984802</v>
      </c>
      <c r="W55" s="1246">
        <v>2248.7636985499998</v>
      </c>
      <c r="X55" s="1246">
        <v>152447.76389033988</v>
      </c>
      <c r="Y55" s="1246">
        <v>921.64340124000012</v>
      </c>
      <c r="Z55" s="1246">
        <v>153369.40729157988</v>
      </c>
    </row>
  </sheetData>
  <protectedRanges>
    <protectedRange sqref="A2" name="Range1_1"/>
  </protectedRanges>
  <mergeCells count="9">
    <mergeCell ref="A1:D1"/>
    <mergeCell ref="A2:D2"/>
    <mergeCell ref="Y4:Y5"/>
    <mergeCell ref="Z4:Z5"/>
    <mergeCell ref="A3:B3"/>
    <mergeCell ref="A4:A5"/>
    <mergeCell ref="B4:W4"/>
    <mergeCell ref="X4:X5"/>
    <mergeCell ref="V3:Z3"/>
  </mergeCells>
  <pageMargins left="0.16" right="0.16" top="0.74803149606299202" bottom="0.16" header="0.31496062992126" footer="0.31496062992126"/>
  <pageSetup paperSize="9" scale="40" orientation="landscape" r:id="rId1"/>
  <headerFooter>
    <oddFooter>&amp;C&amp;16 47</oddFooter>
  </headerFooter>
  <rowBreaks count="1" manualBreakCount="1">
    <brk id="2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97B6F-48E6-4B84-BCE6-5211DA926DAB}">
  <sheetPr>
    <tabColor theme="6" tint="0.79998168889431442"/>
  </sheetPr>
  <dimension ref="A1:AE72"/>
  <sheetViews>
    <sheetView showGridLines="0" tabSelected="1" view="pageBreakPreview" zoomScale="70" zoomScaleNormal="40" zoomScaleSheetLayoutView="70" workbookViewId="0">
      <pane xSplit="2" ySplit="4" topLeftCell="C47" activePane="bottomRight" state="frozen"/>
      <selection activeCell="K38" sqref="K38"/>
      <selection pane="topRight" activeCell="K38" sqref="K38"/>
      <selection pane="bottomLeft" activeCell="K38" sqref="K38"/>
      <selection pane="bottomRight" activeCell="E31" sqref="E31"/>
    </sheetView>
  </sheetViews>
  <sheetFormatPr defaultColWidth="9" defaultRowHeight="18" x14ac:dyDescent="0.25"/>
  <cols>
    <col min="1" max="1" width="60.09765625" style="327" customWidth="1"/>
    <col min="2" max="2" width="6.3984375" style="328" hidden="1" customWidth="1"/>
    <col min="3" max="3" width="13" style="328" bestFit="1" customWidth="1"/>
    <col min="4" max="4" width="14.3984375" style="328" bestFit="1" customWidth="1"/>
    <col min="5" max="5" width="12" style="1490" bestFit="1" customWidth="1"/>
    <col min="6" max="7" width="14.3984375" style="328" bestFit="1" customWidth="1"/>
    <col min="8" max="8" width="13.3984375" style="328" customWidth="1"/>
    <col min="9" max="9" width="13" style="328" bestFit="1" customWidth="1"/>
    <col min="10" max="10" width="14.3984375" style="328" bestFit="1" customWidth="1"/>
    <col min="11" max="11" width="13" style="328" bestFit="1" customWidth="1"/>
    <col min="12" max="13" width="14.3984375" style="328" bestFit="1" customWidth="1"/>
    <col min="14" max="14" width="12.69921875" style="328" bestFit="1" customWidth="1"/>
    <col min="15" max="15" width="13.19921875" style="328" bestFit="1" customWidth="1"/>
    <col min="16" max="16" width="12" style="328" bestFit="1" customWidth="1"/>
    <col min="17" max="17" width="12.59765625" style="328" bestFit="1" customWidth="1"/>
    <col min="18" max="18" width="10.3984375" style="328" bestFit="1" customWidth="1"/>
    <col min="19" max="19" width="12.69921875" style="328" hidden="1" customWidth="1"/>
    <col min="20" max="20" width="11.3984375" style="1846" bestFit="1" customWidth="1"/>
    <col min="21" max="21" width="11.59765625" style="328" bestFit="1" customWidth="1"/>
    <col min="22" max="22" width="12.69921875" style="326" bestFit="1" customWidth="1"/>
    <col min="23" max="23" width="11.59765625" style="326" bestFit="1" customWidth="1"/>
    <col min="24" max="24" width="11.69921875" style="326" bestFit="1" customWidth="1"/>
    <col min="25" max="25" width="16.09765625" style="326" bestFit="1" customWidth="1"/>
    <col min="26" max="26" width="13.09765625" style="326" hidden="1" customWidth="1"/>
    <col min="27" max="27" width="10" style="326" customWidth="1"/>
    <col min="28" max="28" width="14.59765625" style="326" bestFit="1" customWidth="1"/>
    <col min="29" max="29" width="9" style="326"/>
    <col min="30" max="16384" width="9" style="297"/>
  </cols>
  <sheetData>
    <row r="1" spans="1:31" s="293" customFormat="1" ht="28.8" x14ac:dyDescent="0.55000000000000004">
      <c r="A1" s="1782" t="s">
        <v>935</v>
      </c>
      <c r="B1" s="1782"/>
      <c r="C1" s="1782"/>
      <c r="D1" s="1782"/>
      <c r="E1" s="1782"/>
      <c r="F1" s="1782"/>
      <c r="G1" s="1250"/>
      <c r="H1" s="1250"/>
      <c r="I1" s="1250"/>
      <c r="J1" s="1250"/>
      <c r="K1" s="1250"/>
      <c r="L1" s="1250"/>
      <c r="M1" s="1250"/>
      <c r="N1" s="1250"/>
      <c r="O1" s="1250"/>
      <c r="P1" s="1250"/>
      <c r="Q1" s="1250"/>
      <c r="R1" s="1250"/>
      <c r="S1" s="1250"/>
      <c r="T1" s="1824"/>
      <c r="U1" s="1250"/>
      <c r="V1" s="1250"/>
      <c r="W1" s="1250"/>
      <c r="X1" s="1250"/>
      <c r="Y1" s="292"/>
      <c r="Z1" s="292"/>
      <c r="AA1" s="292"/>
      <c r="AB1" s="292"/>
      <c r="AC1" s="292"/>
    </row>
    <row r="2" spans="1:31" s="293" customFormat="1" ht="28.8" x14ac:dyDescent="0.55000000000000004">
      <c r="A2" s="1782" t="s">
        <v>972</v>
      </c>
      <c r="B2" s="1782"/>
      <c r="C2" s="1782"/>
      <c r="D2" s="1782"/>
      <c r="E2" s="1782"/>
      <c r="F2" s="1782"/>
      <c r="G2" s="1251"/>
      <c r="H2" s="1251"/>
      <c r="I2" s="1251"/>
      <c r="J2" s="1251"/>
      <c r="K2" s="1251"/>
      <c r="L2" s="1251"/>
      <c r="M2" s="1251"/>
      <c r="N2" s="1251"/>
      <c r="O2" s="1251"/>
      <c r="P2" s="1251"/>
      <c r="Q2" s="1251"/>
      <c r="R2" s="1251"/>
      <c r="S2" s="1251"/>
      <c r="T2" s="1825"/>
      <c r="U2" s="1251"/>
      <c r="V2" s="1251"/>
      <c r="W2" s="1251"/>
      <c r="X2" s="1251"/>
      <c r="Y2" s="294"/>
      <c r="Z2" s="294"/>
      <c r="AA2" s="294"/>
      <c r="AB2" s="295"/>
      <c r="AC2" s="294"/>
    </row>
    <row r="3" spans="1:31" s="298" customFormat="1" x14ac:dyDescent="0.25">
      <c r="A3" s="1252"/>
      <c r="B3" s="1252"/>
      <c r="C3" s="1253"/>
      <c r="D3" s="1252"/>
      <c r="E3" s="1480"/>
      <c r="F3" s="1252"/>
      <c r="G3" s="1252"/>
      <c r="H3" s="1252"/>
      <c r="I3" s="1252"/>
      <c r="J3" s="1252"/>
      <c r="K3" s="1252"/>
      <c r="L3" s="1252"/>
      <c r="M3" s="1252"/>
      <c r="N3" s="1252"/>
      <c r="O3" s="1252"/>
      <c r="P3" s="1252"/>
      <c r="Q3" s="1252"/>
      <c r="R3" s="1252"/>
      <c r="S3" s="1252"/>
      <c r="T3" s="1826"/>
      <c r="U3" s="1252"/>
      <c r="V3" s="1254"/>
      <c r="W3" s="1254"/>
      <c r="X3" s="254"/>
      <c r="Y3" s="254"/>
      <c r="Z3" s="1781" t="s">
        <v>454</v>
      </c>
      <c r="AA3" s="1781"/>
      <c r="AB3" s="1781"/>
      <c r="AC3" s="1255"/>
    </row>
    <row r="4" spans="1:31" s="298" customFormat="1" ht="60" customHeight="1" x14ac:dyDescent="0.25">
      <c r="A4" s="1779" t="s">
        <v>0</v>
      </c>
      <c r="B4" s="1780"/>
      <c r="C4" s="1256" t="s">
        <v>636</v>
      </c>
      <c r="D4" s="1256" t="s">
        <v>159</v>
      </c>
      <c r="E4" s="1481" t="s">
        <v>699</v>
      </c>
      <c r="F4" s="1256" t="s">
        <v>160</v>
      </c>
      <c r="G4" s="1256" t="s">
        <v>161</v>
      </c>
      <c r="H4" s="1256" t="s">
        <v>162</v>
      </c>
      <c r="I4" s="1256" t="s">
        <v>163</v>
      </c>
      <c r="J4" s="1256" t="s">
        <v>164</v>
      </c>
      <c r="K4" s="1256" t="s">
        <v>165</v>
      </c>
      <c r="L4" s="1256" t="s">
        <v>166</v>
      </c>
      <c r="M4" s="1256" t="s">
        <v>690</v>
      </c>
      <c r="N4" s="1256" t="s">
        <v>167</v>
      </c>
      <c r="O4" s="1256" t="s">
        <v>168</v>
      </c>
      <c r="P4" s="1256" t="s">
        <v>169</v>
      </c>
      <c r="Q4" s="1256" t="s">
        <v>170</v>
      </c>
      <c r="R4" s="1256" t="s">
        <v>171</v>
      </c>
      <c r="S4" s="1256" t="s">
        <v>172</v>
      </c>
      <c r="T4" s="1827" t="s">
        <v>700</v>
      </c>
      <c r="U4" s="1256" t="s">
        <v>894</v>
      </c>
      <c r="V4" s="1256" t="s">
        <v>173</v>
      </c>
      <c r="W4" s="1256" t="s">
        <v>174</v>
      </c>
      <c r="X4" s="1256" t="s">
        <v>691</v>
      </c>
      <c r="Y4" s="1257" t="s">
        <v>175</v>
      </c>
      <c r="Z4" s="1257" t="s">
        <v>177</v>
      </c>
      <c r="AA4" s="1256" t="s">
        <v>178</v>
      </c>
      <c r="AB4" s="1257" t="s">
        <v>176</v>
      </c>
    </row>
    <row r="5" spans="1:31" s="1264" customFormat="1" ht="30" customHeight="1" x14ac:dyDescent="0.25">
      <c r="A5" s="1258" t="s">
        <v>68</v>
      </c>
      <c r="B5" s="1259"/>
      <c r="C5" s="535"/>
      <c r="D5" s="535"/>
      <c r="E5" s="1482"/>
      <c r="F5" s="535"/>
      <c r="G5" s="535"/>
      <c r="H5" s="1260"/>
      <c r="I5" s="1260"/>
      <c r="J5" s="1260"/>
      <c r="K5" s="1260"/>
      <c r="L5" s="1260"/>
      <c r="M5" s="1260"/>
      <c r="N5" s="1260"/>
      <c r="O5" s="1260"/>
      <c r="P5" s="1260"/>
      <c r="Q5" s="1260"/>
      <c r="R5" s="1260"/>
      <c r="S5" s="1260"/>
      <c r="T5" s="1828"/>
      <c r="U5" s="1260"/>
      <c r="V5" s="1261"/>
      <c r="W5" s="1260"/>
      <c r="X5" s="1262"/>
      <c r="Y5" s="1263">
        <v>0</v>
      </c>
      <c r="Z5" s="1263">
        <v>0</v>
      </c>
      <c r="AA5" s="1260"/>
      <c r="AB5" s="1263">
        <v>0</v>
      </c>
    </row>
    <row r="6" spans="1:31" s="1264" customFormat="1" ht="30" customHeight="1" x14ac:dyDescent="0.25">
      <c r="A6" s="1258" t="s">
        <v>542</v>
      </c>
      <c r="B6" s="1265"/>
      <c r="C6" s="532">
        <v>17571.808595859999</v>
      </c>
      <c r="D6" s="532">
        <v>735820.79488493991</v>
      </c>
      <c r="E6" s="1483">
        <v>6166.9669561799992</v>
      </c>
      <c r="F6" s="532">
        <v>194209.68984072999</v>
      </c>
      <c r="G6" s="532">
        <v>305534.89320093102</v>
      </c>
      <c r="H6" s="1266">
        <v>504.96216302000011</v>
      </c>
      <c r="I6" s="1266">
        <v>32939.589824580005</v>
      </c>
      <c r="J6" s="1266">
        <v>528960.18860581995</v>
      </c>
      <c r="K6" s="1266">
        <v>19019.65702622999</v>
      </c>
      <c r="L6" s="1266">
        <v>259744.18097108</v>
      </c>
      <c r="M6" s="1266">
        <v>2617.9165034873995</v>
      </c>
      <c r="N6" s="1266">
        <v>574836.26542957104</v>
      </c>
      <c r="O6" s="1266">
        <v>67929.60284189001</v>
      </c>
      <c r="P6" s="1266">
        <v>11990.21293684406</v>
      </c>
      <c r="Q6" s="1266">
        <v>122882.60994039998</v>
      </c>
      <c r="R6" s="1266">
        <v>2448.4178383102517</v>
      </c>
      <c r="S6" s="1266">
        <v>0</v>
      </c>
      <c r="T6" s="1829">
        <v>5852.33630472</v>
      </c>
      <c r="U6" s="1266">
        <v>48016.581910369991</v>
      </c>
      <c r="V6" s="1266">
        <v>516989.00845202006</v>
      </c>
      <c r="W6" s="1266">
        <v>34723.366644859998</v>
      </c>
      <c r="X6" s="1266">
        <v>19011.669327880001</v>
      </c>
      <c r="Y6" s="1263">
        <v>3507770.7201997237</v>
      </c>
      <c r="Z6" s="1263"/>
      <c r="AA6" s="1266">
        <v>2105.8490290300001</v>
      </c>
      <c r="AB6" s="1263">
        <v>3509876.5692287539</v>
      </c>
    </row>
    <row r="7" spans="1:31" s="1451" customFormat="1" ht="30" customHeight="1" x14ac:dyDescent="0.25">
      <c r="A7" s="1461" t="s">
        <v>70</v>
      </c>
      <c r="B7" s="1462"/>
      <c r="C7" s="1454">
        <v>17558.178815859999</v>
      </c>
      <c r="D7" s="1454">
        <v>651407.11422852986</v>
      </c>
      <c r="E7" s="1484">
        <v>5683.1750134699996</v>
      </c>
      <c r="F7" s="1454">
        <v>174688.80911107</v>
      </c>
      <c r="G7" s="1454">
        <v>268828.37007409928</v>
      </c>
      <c r="H7" s="1455">
        <v>311.32062502000008</v>
      </c>
      <c r="I7" s="1455">
        <v>30294.269212760002</v>
      </c>
      <c r="J7" s="1455">
        <v>504621.04290192999</v>
      </c>
      <c r="K7" s="1455">
        <v>18664.976247729992</v>
      </c>
      <c r="L7" s="1455">
        <v>244248.02526609003</v>
      </c>
      <c r="M7" s="1455">
        <v>2377.1873734873998</v>
      </c>
      <c r="N7" s="1455">
        <v>497941.70921670005</v>
      </c>
      <c r="O7" s="1455">
        <v>64268.763958040006</v>
      </c>
      <c r="P7" s="1455">
        <v>4993.2249581199994</v>
      </c>
      <c r="Q7" s="1455">
        <v>106026.53170344999</v>
      </c>
      <c r="R7" s="1455">
        <v>1984.2685492799999</v>
      </c>
      <c r="S7" s="1455">
        <v>0</v>
      </c>
      <c r="T7" s="1828">
        <v>5444.8189497200001</v>
      </c>
      <c r="U7" s="1455">
        <v>35089.233006389994</v>
      </c>
      <c r="V7" s="1455">
        <v>452827.94118993008</v>
      </c>
      <c r="W7" s="1455">
        <v>33445.99966347</v>
      </c>
      <c r="X7" s="1455">
        <v>17154.376438700001</v>
      </c>
      <c r="Y7" s="1449">
        <v>3137859.3365038456</v>
      </c>
      <c r="Z7" s="1449"/>
      <c r="AA7" s="1455">
        <v>1509.07251819</v>
      </c>
      <c r="AB7" s="1449">
        <v>3139368.4090220355</v>
      </c>
    </row>
    <row r="8" spans="1:31" s="1276" customFormat="1" ht="109.5" customHeight="1" x14ac:dyDescent="0.25">
      <c r="A8" s="1270" t="s">
        <v>844</v>
      </c>
      <c r="B8" s="1271" t="s">
        <v>71</v>
      </c>
      <c r="C8" s="1272">
        <v>12426.73122933</v>
      </c>
      <c r="D8" s="1272">
        <v>501395.83041657001</v>
      </c>
      <c r="E8" s="1485">
        <v>1347.3521865599998</v>
      </c>
      <c r="F8" s="1272">
        <v>102905.72798675</v>
      </c>
      <c r="G8" s="1272">
        <v>157479.65492654443</v>
      </c>
      <c r="H8" s="1273">
        <v>64.186787820000006</v>
      </c>
      <c r="I8" s="1273">
        <v>13366.075369409999</v>
      </c>
      <c r="J8" s="1273">
        <v>399267.5365557</v>
      </c>
      <c r="K8" s="1273">
        <v>11249.781292709993</v>
      </c>
      <c r="L8" s="1273">
        <v>135542.73354001</v>
      </c>
      <c r="M8" s="1273">
        <v>1686.5187738344</v>
      </c>
      <c r="N8" s="1273">
        <v>270918.09827125003</v>
      </c>
      <c r="O8" s="1273">
        <v>19961.504240330003</v>
      </c>
      <c r="P8" s="1273">
        <v>2478.6064752299999</v>
      </c>
      <c r="Q8" s="1273">
        <v>68272.232599180003</v>
      </c>
      <c r="R8" s="1273">
        <v>802.62241490999997</v>
      </c>
      <c r="S8" s="1273"/>
      <c r="T8" s="1830">
        <v>2336.2933046200001</v>
      </c>
      <c r="U8" s="1273">
        <v>15321.838211369999</v>
      </c>
      <c r="V8" s="1273">
        <v>228658.12952926999</v>
      </c>
      <c r="W8" s="1273">
        <v>31426.622015059998</v>
      </c>
      <c r="X8" s="1273">
        <v>9882.2068000600029</v>
      </c>
      <c r="Y8" s="1263">
        <v>1986790.2829265192</v>
      </c>
      <c r="Z8" s="1263">
        <v>48.03596798557956</v>
      </c>
      <c r="AA8" s="1274">
        <v>590.68143692000001</v>
      </c>
      <c r="AB8" s="1275">
        <v>1987380.9643634392</v>
      </c>
    </row>
    <row r="9" spans="1:31" s="1276" customFormat="1" ht="109.5" customHeight="1" x14ac:dyDescent="0.25">
      <c r="A9" s="1270" t="s">
        <v>845</v>
      </c>
      <c r="B9" s="1271" t="s">
        <v>71</v>
      </c>
      <c r="C9" s="1272">
        <v>0</v>
      </c>
      <c r="D9" s="1272">
        <v>8097.6455016800001</v>
      </c>
      <c r="E9" s="1485">
        <v>0</v>
      </c>
      <c r="F9" s="1272">
        <v>0</v>
      </c>
      <c r="G9" s="1272">
        <v>998.45735022000008</v>
      </c>
      <c r="H9" s="1273">
        <v>0</v>
      </c>
      <c r="I9" s="1273">
        <v>0</v>
      </c>
      <c r="J9" s="1273">
        <v>0</v>
      </c>
      <c r="K9" s="1273">
        <v>0</v>
      </c>
      <c r="L9" s="1273">
        <v>3175.08921594</v>
      </c>
      <c r="M9" s="1273">
        <v>0</v>
      </c>
      <c r="N9" s="1273">
        <v>19350.107732089997</v>
      </c>
      <c r="O9" s="1273">
        <v>1224.3950676400002</v>
      </c>
      <c r="P9" s="1273">
        <v>0</v>
      </c>
      <c r="Q9" s="1273">
        <v>745.90916386000004</v>
      </c>
      <c r="R9" s="1273">
        <v>0</v>
      </c>
      <c r="S9" s="1273"/>
      <c r="T9" s="1830">
        <v>0</v>
      </c>
      <c r="U9" s="1273">
        <v>0</v>
      </c>
      <c r="V9" s="1273">
        <v>1649.7285567599999</v>
      </c>
      <c r="W9" s="1273">
        <v>0</v>
      </c>
      <c r="X9" s="1273">
        <v>0</v>
      </c>
      <c r="Y9" s="1263">
        <v>35241.332588189995</v>
      </c>
      <c r="Z9" s="1275">
        <v>0.85205345452057757</v>
      </c>
      <c r="AA9" s="1274">
        <v>0</v>
      </c>
      <c r="AB9" s="1275">
        <v>35241.332588189995</v>
      </c>
      <c r="AC9" s="1277"/>
    </row>
    <row r="10" spans="1:31" s="1276" customFormat="1" ht="109.5" customHeight="1" x14ac:dyDescent="0.25">
      <c r="A10" s="1270" t="s">
        <v>846</v>
      </c>
      <c r="B10" s="1271" t="s">
        <v>71</v>
      </c>
      <c r="C10" s="1272">
        <v>0</v>
      </c>
      <c r="D10" s="1272">
        <v>28542.677379060002</v>
      </c>
      <c r="E10" s="1485">
        <v>62.126662200000005</v>
      </c>
      <c r="F10" s="1272">
        <v>18243.196984800001</v>
      </c>
      <c r="G10" s="1272">
        <v>17651.266303330001</v>
      </c>
      <c r="H10" s="1273">
        <v>0</v>
      </c>
      <c r="I10" s="1273">
        <v>1313.7746191900001</v>
      </c>
      <c r="J10" s="1273">
        <v>10422.863185129992</v>
      </c>
      <c r="K10" s="1273">
        <v>1108.3107011100001</v>
      </c>
      <c r="L10" s="1273">
        <v>33979.354572920005</v>
      </c>
      <c r="M10" s="1273">
        <v>80.911053202000005</v>
      </c>
      <c r="N10" s="1273">
        <v>38573.869067010004</v>
      </c>
      <c r="O10" s="1273">
        <v>9350.4888344999999</v>
      </c>
      <c r="P10" s="1273">
        <v>88.786657750000003</v>
      </c>
      <c r="Q10" s="1273">
        <v>2160.4998833499999</v>
      </c>
      <c r="R10" s="1273">
        <v>33.52235975</v>
      </c>
      <c r="S10" s="1273"/>
      <c r="T10" s="1830">
        <v>100.34939900000001</v>
      </c>
      <c r="U10" s="1273">
        <v>1949.1181468999998</v>
      </c>
      <c r="V10" s="1273">
        <v>41987.062002230006</v>
      </c>
      <c r="W10" s="1273">
        <v>62.835974440000008</v>
      </c>
      <c r="X10" s="1273">
        <v>3602.7810374999999</v>
      </c>
      <c r="Y10" s="1275">
        <v>209313.79482337201</v>
      </c>
      <c r="Z10" s="1275">
        <v>5.0607207179740028</v>
      </c>
      <c r="AA10" s="1274">
        <v>185.89331849999999</v>
      </c>
      <c r="AB10" s="1275">
        <v>209499.688141872</v>
      </c>
      <c r="AC10" s="1277"/>
    </row>
    <row r="11" spans="1:31" s="1276" customFormat="1" ht="109.5" customHeight="1" x14ac:dyDescent="0.25">
      <c r="A11" s="1270" t="s">
        <v>847</v>
      </c>
      <c r="B11" s="1271" t="s">
        <v>71</v>
      </c>
      <c r="C11" s="535">
        <v>0</v>
      </c>
      <c r="D11" s="1272">
        <v>8020.4245975699996</v>
      </c>
      <c r="E11" s="1482">
        <v>0</v>
      </c>
      <c r="F11" s="1272">
        <v>719.17527500000006</v>
      </c>
      <c r="G11" s="1272">
        <v>205.47864999999999</v>
      </c>
      <c r="H11" s="1260">
        <v>0</v>
      </c>
      <c r="I11" s="1260">
        <v>0</v>
      </c>
      <c r="J11" s="1273">
        <v>2011.57599198</v>
      </c>
      <c r="K11" s="1260">
        <v>0</v>
      </c>
      <c r="L11" s="1273">
        <v>2097.4032744700003</v>
      </c>
      <c r="M11" s="1273">
        <v>0</v>
      </c>
      <c r="N11" s="1273">
        <v>5466.279134129999</v>
      </c>
      <c r="O11" s="1273">
        <v>1769.7505978800002</v>
      </c>
      <c r="P11" s="1273">
        <v>0</v>
      </c>
      <c r="Q11" s="1273">
        <v>1393.7636422799999</v>
      </c>
      <c r="R11" s="1273">
        <v>0</v>
      </c>
      <c r="S11" s="1273"/>
      <c r="T11" s="1830">
        <v>0</v>
      </c>
      <c r="U11" s="1273">
        <v>221.62671531999999</v>
      </c>
      <c r="V11" s="1273">
        <v>6964.6171794900001</v>
      </c>
      <c r="W11" s="1273">
        <v>0</v>
      </c>
      <c r="X11" s="1273">
        <v>0</v>
      </c>
      <c r="Y11" s="1275">
        <v>28870.095058119994</v>
      </c>
      <c r="Z11" s="1275">
        <v>0.6980117498409274</v>
      </c>
      <c r="AA11" s="1274">
        <v>0</v>
      </c>
      <c r="AB11" s="1275">
        <v>28870.095058119994</v>
      </c>
      <c r="AC11" s="1277"/>
    </row>
    <row r="12" spans="1:31" s="1269" customFormat="1" ht="30" customHeight="1" x14ac:dyDescent="0.25">
      <c r="A12" s="1267" t="s">
        <v>72</v>
      </c>
      <c r="B12" s="1268" t="s">
        <v>73</v>
      </c>
      <c r="C12" s="535">
        <v>0</v>
      </c>
      <c r="D12" s="535">
        <v>0</v>
      </c>
      <c r="E12" s="1482">
        <v>0</v>
      </c>
      <c r="F12" s="535">
        <v>0</v>
      </c>
      <c r="G12" s="535">
        <v>0</v>
      </c>
      <c r="H12" s="1260">
        <v>0</v>
      </c>
      <c r="I12" s="1260">
        <v>0</v>
      </c>
      <c r="J12" s="1260">
        <v>0</v>
      </c>
      <c r="K12" s="1260">
        <v>0</v>
      </c>
      <c r="L12" s="1260">
        <v>0</v>
      </c>
      <c r="M12" s="1266">
        <v>0</v>
      </c>
      <c r="N12" s="1273">
        <v>0</v>
      </c>
      <c r="O12" s="1273">
        <v>0</v>
      </c>
      <c r="P12" s="1273">
        <v>0</v>
      </c>
      <c r="Q12" s="1273">
        <v>0</v>
      </c>
      <c r="R12" s="1273">
        <v>0</v>
      </c>
      <c r="S12" s="1273"/>
      <c r="T12" s="1830">
        <v>0</v>
      </c>
      <c r="U12" s="1273">
        <v>0</v>
      </c>
      <c r="V12" s="1273">
        <v>0</v>
      </c>
      <c r="W12" s="1273">
        <v>0</v>
      </c>
      <c r="X12" s="1273">
        <v>0</v>
      </c>
      <c r="Y12" s="1263">
        <v>0</v>
      </c>
      <c r="Z12" s="1263">
        <v>0</v>
      </c>
      <c r="AA12" s="1261">
        <v>0</v>
      </c>
      <c r="AB12" s="1263">
        <v>0</v>
      </c>
      <c r="AC12" s="1278"/>
    </row>
    <row r="13" spans="1:31" s="1269" customFormat="1" ht="30" customHeight="1" x14ac:dyDescent="0.25">
      <c r="A13" s="1267" t="s">
        <v>74</v>
      </c>
      <c r="B13" s="1268" t="s">
        <v>73</v>
      </c>
      <c r="C13" s="535">
        <v>0</v>
      </c>
      <c r="D13" s="535">
        <v>10893.367846469999</v>
      </c>
      <c r="E13" s="1482">
        <v>692.60444524000002</v>
      </c>
      <c r="F13" s="535">
        <v>11631.81448995</v>
      </c>
      <c r="G13" s="535">
        <v>12591.398763354715</v>
      </c>
      <c r="H13" s="1260">
        <v>0</v>
      </c>
      <c r="I13" s="1260">
        <v>374.10364984999995</v>
      </c>
      <c r="J13" s="1260">
        <v>24730.544313180002</v>
      </c>
      <c r="K13" s="1260">
        <v>461.5306142</v>
      </c>
      <c r="L13" s="1260">
        <v>8444.0230670100009</v>
      </c>
      <c r="M13" s="1260">
        <v>0</v>
      </c>
      <c r="N13" s="1273">
        <v>25269.731156770002</v>
      </c>
      <c r="O13" s="1273">
        <v>6334.3334600299995</v>
      </c>
      <c r="P13" s="1273">
        <v>0</v>
      </c>
      <c r="Q13" s="1273">
        <v>3848.4919671999996</v>
      </c>
      <c r="R13" s="1273">
        <v>11.192257364</v>
      </c>
      <c r="S13" s="1273"/>
      <c r="T13" s="1830">
        <v>303.45257370000002</v>
      </c>
      <c r="U13" s="1273">
        <v>2027.3333966300002</v>
      </c>
      <c r="V13" s="1273">
        <v>34235.862804980003</v>
      </c>
      <c r="W13" s="1273">
        <v>0</v>
      </c>
      <c r="X13" s="1273">
        <v>100.6122225</v>
      </c>
      <c r="Y13" s="1263">
        <v>141950.39702842871</v>
      </c>
      <c r="Z13" s="1263">
        <v>3.4320304391432832</v>
      </c>
      <c r="AA13" s="1261">
        <v>40.605777000000003</v>
      </c>
      <c r="AB13" s="1263">
        <v>141991.0028054287</v>
      </c>
      <c r="AC13" s="1278"/>
    </row>
    <row r="14" spans="1:31" s="1278" customFormat="1" ht="30" customHeight="1" x14ac:dyDescent="0.25">
      <c r="A14" s="1267" t="s">
        <v>75</v>
      </c>
      <c r="B14" s="1268" t="s">
        <v>73</v>
      </c>
      <c r="C14" s="535">
        <v>5131.4475865300001</v>
      </c>
      <c r="D14" s="535">
        <v>80744.33371004989</v>
      </c>
      <c r="E14" s="1482">
        <v>3581.0917194699996</v>
      </c>
      <c r="F14" s="535">
        <v>41188.894374570002</v>
      </c>
      <c r="G14" s="535">
        <v>79458.946301960124</v>
      </c>
      <c r="H14" s="1260">
        <v>247.13383720000007</v>
      </c>
      <c r="I14" s="1260">
        <v>15240.315574310001</v>
      </c>
      <c r="J14" s="1260">
        <v>68188.522855939984</v>
      </c>
      <c r="K14" s="1260">
        <v>5845.3536397099979</v>
      </c>
      <c r="L14" s="1260">
        <v>61009.421595739979</v>
      </c>
      <c r="M14" s="1260">
        <v>609.75754645099994</v>
      </c>
      <c r="N14" s="1273">
        <v>136128.01613043997</v>
      </c>
      <c r="O14" s="1273">
        <v>25628.291757660001</v>
      </c>
      <c r="P14" s="1273">
        <v>2425.8318251400001</v>
      </c>
      <c r="Q14" s="1273">
        <v>29605.634447580003</v>
      </c>
      <c r="R14" s="1273">
        <v>1136.931517256</v>
      </c>
      <c r="S14" s="1273"/>
      <c r="T14" s="1830">
        <v>2704.7236724000004</v>
      </c>
      <c r="U14" s="1273">
        <v>15569.316536169992</v>
      </c>
      <c r="V14" s="1273">
        <v>139332.54111720002</v>
      </c>
      <c r="W14" s="1273">
        <v>1956.5416739699997</v>
      </c>
      <c r="X14" s="1273">
        <v>3568.7763786400001</v>
      </c>
      <c r="Y14" s="1263">
        <v>719301.82379838685</v>
      </c>
      <c r="Z14" s="1263">
        <v>17.39104508255047</v>
      </c>
      <c r="AA14" s="1261">
        <v>691.89198577000002</v>
      </c>
      <c r="AB14" s="1263">
        <v>719993.71578415681</v>
      </c>
      <c r="AD14" s="1269"/>
      <c r="AE14" s="1269"/>
    </row>
    <row r="15" spans="1:31" s="1278" customFormat="1" ht="30" customHeight="1" x14ac:dyDescent="0.25">
      <c r="A15" s="1267" t="s">
        <v>76</v>
      </c>
      <c r="B15" s="1268" t="s">
        <v>71</v>
      </c>
      <c r="C15" s="535">
        <v>0</v>
      </c>
      <c r="D15" s="535">
        <v>13712.83477713</v>
      </c>
      <c r="E15" s="1482">
        <v>0</v>
      </c>
      <c r="F15" s="535">
        <v>0</v>
      </c>
      <c r="G15" s="535">
        <v>443.16777869000003</v>
      </c>
      <c r="H15" s="1260">
        <v>0</v>
      </c>
      <c r="I15" s="1260">
        <v>0</v>
      </c>
      <c r="J15" s="1260">
        <v>0</v>
      </c>
      <c r="K15" s="1260">
        <v>0</v>
      </c>
      <c r="L15" s="1260">
        <v>0</v>
      </c>
      <c r="M15" s="1266">
        <v>0</v>
      </c>
      <c r="N15" s="1273">
        <v>2235.6077250100002</v>
      </c>
      <c r="O15" s="1273">
        <v>0</v>
      </c>
      <c r="P15" s="1273">
        <v>0</v>
      </c>
      <c r="Q15" s="1273">
        <v>0</v>
      </c>
      <c r="R15" s="1273">
        <v>0</v>
      </c>
      <c r="S15" s="1273"/>
      <c r="T15" s="1830">
        <v>0</v>
      </c>
      <c r="U15" s="1273">
        <v>0</v>
      </c>
      <c r="V15" s="1273">
        <v>0</v>
      </c>
      <c r="W15" s="1273">
        <v>0</v>
      </c>
      <c r="X15" s="1273">
        <v>0</v>
      </c>
      <c r="Y15" s="1263">
        <v>16391.610280829998</v>
      </c>
      <c r="Z15" s="1263">
        <v>0.39631101150859005</v>
      </c>
      <c r="AA15" s="1261">
        <v>0</v>
      </c>
      <c r="AB15" s="1263">
        <v>16391.610280829998</v>
      </c>
      <c r="AD15" s="1269"/>
      <c r="AE15" s="1269"/>
    </row>
    <row r="16" spans="1:31" s="1450" customFormat="1" ht="30" customHeight="1" x14ac:dyDescent="0.25">
      <c r="A16" s="1461" t="s">
        <v>77</v>
      </c>
      <c r="B16" s="1462"/>
      <c r="C16" s="1454">
        <v>13.62978</v>
      </c>
      <c r="D16" s="1454">
        <v>81000.435587619999</v>
      </c>
      <c r="E16" s="1484">
        <v>153.34778499999999</v>
      </c>
      <c r="F16" s="1454">
        <v>3564.7745100000002</v>
      </c>
      <c r="G16" s="1454">
        <v>18958.267603091997</v>
      </c>
      <c r="H16" s="1454">
        <v>148.51391887999998</v>
      </c>
      <c r="I16" s="1454">
        <v>5.4763046299999996</v>
      </c>
      <c r="J16" s="1454">
        <v>15671.069146649994</v>
      </c>
      <c r="K16" s="1454">
        <v>2.1825140699999999</v>
      </c>
      <c r="L16" s="1454">
        <v>3679.5050051499998</v>
      </c>
      <c r="M16" s="1454">
        <v>211.56592999999998</v>
      </c>
      <c r="N16" s="1454">
        <v>57545.737337360937</v>
      </c>
      <c r="O16" s="1454">
        <v>1313.5017023999999</v>
      </c>
      <c r="P16" s="1454">
        <v>2251.7517226000009</v>
      </c>
      <c r="Q16" s="1454">
        <v>4190.3797068699996</v>
      </c>
      <c r="R16" s="1454">
        <v>342.56836800000002</v>
      </c>
      <c r="S16" s="1454">
        <v>0</v>
      </c>
      <c r="T16" s="1831">
        <v>265.09350000000001</v>
      </c>
      <c r="U16" s="1454">
        <v>6138.6016470100003</v>
      </c>
      <c r="V16" s="1454">
        <v>24890.979565789999</v>
      </c>
      <c r="W16" s="1454">
        <v>1183.9502884900003</v>
      </c>
      <c r="X16" s="1454">
        <v>0</v>
      </c>
      <c r="Y16" s="1449">
        <v>221531.33192361298</v>
      </c>
      <c r="Z16" s="1449"/>
      <c r="AA16" s="1460">
        <v>369.43659644000002</v>
      </c>
      <c r="AB16" s="1449">
        <v>221900.76852005298</v>
      </c>
      <c r="AD16" s="1451"/>
      <c r="AE16" s="1451"/>
    </row>
    <row r="17" spans="1:31" s="1278" customFormat="1" ht="42" x14ac:dyDescent="0.25">
      <c r="A17" s="1270" t="s">
        <v>848</v>
      </c>
      <c r="B17" s="1268" t="s">
        <v>78</v>
      </c>
      <c r="C17" s="535">
        <v>13.62978</v>
      </c>
      <c r="D17" s="535">
        <v>80212.469252089999</v>
      </c>
      <c r="E17" s="1482">
        <v>153.34778499999999</v>
      </c>
      <c r="F17" s="535">
        <v>3539.3063000000002</v>
      </c>
      <c r="G17" s="535">
        <v>16982.440581449999</v>
      </c>
      <c r="H17" s="1260">
        <v>148.24151699999999</v>
      </c>
      <c r="I17" s="1260">
        <v>0</v>
      </c>
      <c r="J17" s="1260">
        <v>14587.019885699992</v>
      </c>
      <c r="K17" s="1260">
        <v>0</v>
      </c>
      <c r="L17" s="1260">
        <v>3679.5050051499998</v>
      </c>
      <c r="M17" s="1260">
        <v>0</v>
      </c>
      <c r="N17" s="1260">
        <v>29156.545695159999</v>
      </c>
      <c r="O17" s="1260">
        <v>1303.13239385</v>
      </c>
      <c r="P17" s="1260">
        <v>360.23577889357898</v>
      </c>
      <c r="Q17" s="1260">
        <v>4181.3247007999998</v>
      </c>
      <c r="R17" s="1260">
        <v>342.56836800000002</v>
      </c>
      <c r="S17" s="1260"/>
      <c r="T17" s="1828">
        <v>265.09350000000001</v>
      </c>
      <c r="U17" s="1260">
        <v>5338.1372701500004</v>
      </c>
      <c r="V17" s="1261">
        <v>21268.746453849999</v>
      </c>
      <c r="W17" s="1261">
        <v>1180.1292758000002</v>
      </c>
      <c r="X17" s="1262">
        <v>0</v>
      </c>
      <c r="Y17" s="1263">
        <v>182711.87354289359</v>
      </c>
      <c r="Z17" s="1263">
        <v>4.4175481345538188</v>
      </c>
      <c r="AA17" s="1261">
        <v>322.127095</v>
      </c>
      <c r="AB17" s="1263">
        <v>183034.00063789359</v>
      </c>
      <c r="AD17" s="1269"/>
      <c r="AE17" s="1269"/>
    </row>
    <row r="18" spans="1:31" s="1278" customFormat="1" ht="42" x14ac:dyDescent="0.25">
      <c r="A18" s="1270" t="s">
        <v>849</v>
      </c>
      <c r="B18" s="1268" t="s">
        <v>78</v>
      </c>
      <c r="C18" s="535">
        <v>0</v>
      </c>
      <c r="D18" s="535">
        <v>0</v>
      </c>
      <c r="E18" s="1482">
        <v>0</v>
      </c>
      <c r="F18" s="535">
        <v>0</v>
      </c>
      <c r="G18" s="535">
        <v>21.122710619999996</v>
      </c>
      <c r="H18" s="1260">
        <v>0</v>
      </c>
      <c r="I18" s="1260">
        <v>0</v>
      </c>
      <c r="J18" s="1260">
        <v>1071.95465988</v>
      </c>
      <c r="K18" s="1260">
        <v>0</v>
      </c>
      <c r="L18" s="1260">
        <v>0</v>
      </c>
      <c r="M18" s="1260">
        <v>0</v>
      </c>
      <c r="N18" s="1260">
        <v>24362.768430960008</v>
      </c>
      <c r="O18" s="1266">
        <v>0</v>
      </c>
      <c r="P18" s="1260">
        <v>1884.0515600399999</v>
      </c>
      <c r="Q18" s="1260">
        <v>0</v>
      </c>
      <c r="R18" s="1260">
        <v>0</v>
      </c>
      <c r="S18" s="1260"/>
      <c r="T18" s="1828">
        <v>0</v>
      </c>
      <c r="U18" s="1260">
        <v>795.57663659999992</v>
      </c>
      <c r="V18" s="1261">
        <v>0</v>
      </c>
      <c r="W18" s="1261">
        <v>0</v>
      </c>
      <c r="X18" s="1262">
        <v>0</v>
      </c>
      <c r="Y18" s="1263">
        <v>28135.473998100006</v>
      </c>
      <c r="Z18" s="1263">
        <v>0.68025032125739637</v>
      </c>
      <c r="AA18" s="1261">
        <v>0</v>
      </c>
      <c r="AB18" s="1263">
        <v>28135.473998100006</v>
      </c>
      <c r="AD18" s="1269"/>
      <c r="AE18" s="1269"/>
    </row>
    <row r="19" spans="1:31" s="1278" customFormat="1" ht="36" customHeight="1" x14ac:dyDescent="0.25">
      <c r="A19" s="1267" t="s">
        <v>79</v>
      </c>
      <c r="B19" s="1268" t="s">
        <v>78</v>
      </c>
      <c r="C19" s="535">
        <v>0</v>
      </c>
      <c r="D19" s="535">
        <v>781.91897245000007</v>
      </c>
      <c r="E19" s="1482">
        <v>0</v>
      </c>
      <c r="F19" s="535">
        <v>0</v>
      </c>
      <c r="G19" s="535">
        <v>27.537839999999999</v>
      </c>
      <c r="H19" s="1260">
        <v>0</v>
      </c>
      <c r="I19" s="1260">
        <v>0</v>
      </c>
      <c r="J19" s="1260">
        <v>0</v>
      </c>
      <c r="K19" s="1260">
        <v>0</v>
      </c>
      <c r="L19" s="1260">
        <v>0</v>
      </c>
      <c r="M19" s="1260">
        <v>209.82992999999999</v>
      </c>
      <c r="N19" s="1260">
        <v>384.28341506092755</v>
      </c>
      <c r="O19" s="1266">
        <v>0</v>
      </c>
      <c r="P19" s="1260">
        <v>0</v>
      </c>
      <c r="Q19" s="1260">
        <v>0</v>
      </c>
      <c r="R19" s="1260">
        <v>0</v>
      </c>
      <c r="S19" s="1260"/>
      <c r="T19" s="1828">
        <v>0</v>
      </c>
      <c r="U19" s="1260">
        <v>0</v>
      </c>
      <c r="V19" s="1261">
        <v>470.57365017000001</v>
      </c>
      <c r="W19" s="1261">
        <v>0</v>
      </c>
      <c r="X19" s="1262">
        <v>0</v>
      </c>
      <c r="Y19" s="1263">
        <v>1874.1438076809277</v>
      </c>
      <c r="Z19" s="1263">
        <v>4.531243821744764E-2</v>
      </c>
      <c r="AA19" s="1261">
        <v>9.1259999999999994</v>
      </c>
      <c r="AB19" s="1263">
        <v>1883.2698076809277</v>
      </c>
      <c r="AD19" s="1269"/>
      <c r="AE19" s="1269"/>
    </row>
    <row r="20" spans="1:31" s="1278" customFormat="1" ht="96.75" customHeight="1" x14ac:dyDescent="0.25">
      <c r="A20" s="1270" t="s">
        <v>850</v>
      </c>
      <c r="B20" s="1268" t="s">
        <v>78</v>
      </c>
      <c r="C20" s="535">
        <v>0</v>
      </c>
      <c r="D20" s="535">
        <v>0</v>
      </c>
      <c r="E20" s="1482">
        <v>0</v>
      </c>
      <c r="F20" s="535">
        <v>0</v>
      </c>
      <c r="G20" s="535">
        <v>640.90651000000003</v>
      </c>
      <c r="H20" s="1260">
        <v>0</v>
      </c>
      <c r="I20" s="1260">
        <v>0</v>
      </c>
      <c r="J20" s="1260">
        <v>0</v>
      </c>
      <c r="K20" s="1260">
        <v>0</v>
      </c>
      <c r="L20" s="1260">
        <v>0</v>
      </c>
      <c r="M20" s="1260">
        <v>0</v>
      </c>
      <c r="N20" s="1266">
        <v>105.58181</v>
      </c>
      <c r="O20" s="1266">
        <v>0</v>
      </c>
      <c r="P20" s="1260">
        <v>0</v>
      </c>
      <c r="Q20" s="1260">
        <v>0</v>
      </c>
      <c r="R20" s="1260">
        <v>0</v>
      </c>
      <c r="S20" s="1260"/>
      <c r="T20" s="1828">
        <v>0</v>
      </c>
      <c r="U20" s="1260">
        <v>0</v>
      </c>
      <c r="V20" s="1261">
        <v>230.97842474999999</v>
      </c>
      <c r="W20" s="1261">
        <v>0</v>
      </c>
      <c r="X20" s="1262">
        <v>0</v>
      </c>
      <c r="Y20" s="1263">
        <v>977.46674475000009</v>
      </c>
      <c r="Z20" s="1263">
        <v>2.3632872407961258E-2</v>
      </c>
      <c r="AA20" s="1261">
        <v>36.6</v>
      </c>
      <c r="AB20" s="1263">
        <v>1014.0667447500001</v>
      </c>
      <c r="AD20" s="1269"/>
      <c r="AE20" s="1269"/>
    </row>
    <row r="21" spans="1:31" s="1278" customFormat="1" ht="30" customHeight="1" x14ac:dyDescent="0.25">
      <c r="A21" s="1267" t="s">
        <v>80</v>
      </c>
      <c r="B21" s="1268" t="s">
        <v>78</v>
      </c>
      <c r="C21" s="535">
        <v>0</v>
      </c>
      <c r="D21" s="535">
        <v>6.0473630800000002</v>
      </c>
      <c r="E21" s="1482">
        <v>0</v>
      </c>
      <c r="F21" s="535">
        <v>25.468209999999999</v>
      </c>
      <c r="G21" s="535">
        <v>1286.2599610219997</v>
      </c>
      <c r="H21" s="1260">
        <v>0.27240187999999999</v>
      </c>
      <c r="I21" s="1260">
        <v>5.4763046299999996</v>
      </c>
      <c r="J21" s="1260">
        <v>12.094601069999998</v>
      </c>
      <c r="K21" s="1260">
        <v>2.1825140699999999</v>
      </c>
      <c r="L21" s="1260">
        <v>0</v>
      </c>
      <c r="M21" s="1260">
        <v>1.736</v>
      </c>
      <c r="N21" s="1260">
        <v>3536.5579861800002</v>
      </c>
      <c r="O21" s="1260">
        <v>10.369308550000001</v>
      </c>
      <c r="P21" s="1260">
        <v>7.4643836664215995</v>
      </c>
      <c r="Q21" s="1260">
        <v>9.055006070000001</v>
      </c>
      <c r="R21" s="1260">
        <v>0</v>
      </c>
      <c r="S21" s="1260"/>
      <c r="T21" s="1828">
        <v>0</v>
      </c>
      <c r="U21" s="1260">
        <v>4.8877402600000002</v>
      </c>
      <c r="V21" s="1261">
        <v>2920.6810370200001</v>
      </c>
      <c r="W21" s="1261">
        <v>3.8210126899999999</v>
      </c>
      <c r="X21" s="1262">
        <v>0</v>
      </c>
      <c r="Y21" s="1263">
        <v>7832.3738301884214</v>
      </c>
      <c r="Z21" s="1263">
        <v>0.18936858197425419</v>
      </c>
      <c r="AA21" s="1261">
        <v>1.58350144</v>
      </c>
      <c r="AB21" s="1263">
        <v>7833.9573316284213</v>
      </c>
      <c r="AD21" s="1269"/>
      <c r="AE21" s="1269"/>
    </row>
    <row r="22" spans="1:31" s="1450" customFormat="1" ht="30" customHeight="1" x14ac:dyDescent="0.25">
      <c r="A22" s="1461" t="s">
        <v>81</v>
      </c>
      <c r="C22" s="1454">
        <v>0</v>
      </c>
      <c r="D22" s="1454">
        <v>3413.24506879</v>
      </c>
      <c r="E22" s="1484">
        <v>330.44415770999996</v>
      </c>
      <c r="F22" s="1454">
        <v>15956.10621966</v>
      </c>
      <c r="G22" s="1454">
        <v>17748.255523739739</v>
      </c>
      <c r="H22" s="1455">
        <v>45.127619119999999</v>
      </c>
      <c r="I22" s="1455">
        <v>2639.8443071900001</v>
      </c>
      <c r="J22" s="1455">
        <v>8668.0765572399814</v>
      </c>
      <c r="K22" s="1455">
        <v>352.49826443000012</v>
      </c>
      <c r="L22" s="1455">
        <v>11816.650699839996</v>
      </c>
      <c r="M22" s="1455">
        <v>29.1632</v>
      </c>
      <c r="N22" s="1455">
        <v>19348.818875510002</v>
      </c>
      <c r="O22" s="1455">
        <v>2347.3371814499997</v>
      </c>
      <c r="P22" s="1455">
        <v>4745.2362561240598</v>
      </c>
      <c r="Q22" s="1455">
        <v>12665.698530080001</v>
      </c>
      <c r="R22" s="1455">
        <v>121.580921030252</v>
      </c>
      <c r="S22" s="1455">
        <v>0</v>
      </c>
      <c r="T22" s="1828">
        <v>142.423855</v>
      </c>
      <c r="U22" s="1455">
        <v>6788.7472569699985</v>
      </c>
      <c r="V22" s="1455">
        <v>39270.087696299997</v>
      </c>
      <c r="W22" s="1455">
        <v>93.416692900000001</v>
      </c>
      <c r="X22" s="1455">
        <v>1857.29288918</v>
      </c>
      <c r="Y22" s="1449">
        <v>148380.05177226407</v>
      </c>
      <c r="Z22" s="1449"/>
      <c r="AA22" s="1460">
        <v>227.3399144</v>
      </c>
      <c r="AB22" s="1449">
        <v>148607.39168666408</v>
      </c>
      <c r="AD22" s="1451"/>
      <c r="AE22" s="1451"/>
    </row>
    <row r="23" spans="1:31" s="1278" customFormat="1" ht="30" customHeight="1" x14ac:dyDescent="0.25">
      <c r="A23" s="1267" t="s">
        <v>82</v>
      </c>
      <c r="B23" s="1268" t="s">
        <v>83</v>
      </c>
      <c r="C23" s="801">
        <v>0</v>
      </c>
      <c r="D23" s="535">
        <v>3387.86097479</v>
      </c>
      <c r="E23" s="1482">
        <v>330.44415770999996</v>
      </c>
      <c r="F23" s="535">
        <v>15956.10621966</v>
      </c>
      <c r="G23" s="535">
        <v>17743.769676489741</v>
      </c>
      <c r="H23" s="1260">
        <v>45.127619119999999</v>
      </c>
      <c r="I23" s="1260">
        <v>2639.8443071900001</v>
      </c>
      <c r="J23" s="1260">
        <v>8653.9081250699819</v>
      </c>
      <c r="K23" s="1260">
        <v>352.49826443000012</v>
      </c>
      <c r="L23" s="1260">
        <v>11816.650699839996</v>
      </c>
      <c r="M23" s="1260">
        <v>29.1632</v>
      </c>
      <c r="N23" s="1260">
        <v>19345.712484880001</v>
      </c>
      <c r="O23" s="1260">
        <v>2337.3371814499997</v>
      </c>
      <c r="P23" s="1260">
        <v>4745.2362561240598</v>
      </c>
      <c r="Q23" s="1260">
        <v>12665.698530080001</v>
      </c>
      <c r="R23" s="1260">
        <v>101.580921030252</v>
      </c>
      <c r="S23" s="1260"/>
      <c r="T23" s="1828">
        <v>142.423855</v>
      </c>
      <c r="U23" s="1260">
        <v>6768.3677680899982</v>
      </c>
      <c r="V23" s="1260">
        <v>39144.567753769996</v>
      </c>
      <c r="W23" s="1260">
        <v>93.416692900000001</v>
      </c>
      <c r="X23" s="1260">
        <v>1857.29288918</v>
      </c>
      <c r="Y23" s="1263">
        <v>148157.00757680406</v>
      </c>
      <c r="Z23" s="1263">
        <v>3.5820918463098019</v>
      </c>
      <c r="AA23" s="1261">
        <v>207.3399144</v>
      </c>
      <c r="AB23" s="1263">
        <v>148364.34749120407</v>
      </c>
      <c r="AD23" s="1269"/>
      <c r="AE23" s="1269"/>
    </row>
    <row r="24" spans="1:31" s="1278" customFormat="1" ht="30" customHeight="1" x14ac:dyDescent="0.25">
      <c r="A24" s="1267" t="s">
        <v>84</v>
      </c>
      <c r="B24" s="1268" t="s">
        <v>85</v>
      </c>
      <c r="C24" s="535">
        <v>0</v>
      </c>
      <c r="D24" s="535">
        <v>25.384094000000001</v>
      </c>
      <c r="E24" s="1482">
        <v>0</v>
      </c>
      <c r="F24" s="535">
        <v>0</v>
      </c>
      <c r="G24" s="535">
        <v>4.48584725</v>
      </c>
      <c r="H24" s="1260">
        <v>0</v>
      </c>
      <c r="I24" s="1260">
        <v>0</v>
      </c>
      <c r="J24" s="1260">
        <v>14.168432170000075</v>
      </c>
      <c r="K24" s="1260">
        <v>0</v>
      </c>
      <c r="L24" s="1260">
        <v>0</v>
      </c>
      <c r="M24" s="1260">
        <v>0</v>
      </c>
      <c r="N24" s="1260">
        <v>3.1063906300000004</v>
      </c>
      <c r="O24" s="1260">
        <v>0</v>
      </c>
      <c r="P24" s="1260">
        <v>0</v>
      </c>
      <c r="Q24" s="1260">
        <v>0</v>
      </c>
      <c r="R24" s="1260">
        <v>0</v>
      </c>
      <c r="S24" s="1260"/>
      <c r="T24" s="1828">
        <v>0</v>
      </c>
      <c r="U24" s="1260">
        <v>0.37948888000000003</v>
      </c>
      <c r="V24" s="1260">
        <v>0</v>
      </c>
      <c r="W24" s="1260">
        <v>0</v>
      </c>
      <c r="X24" s="1260">
        <v>0</v>
      </c>
      <c r="Y24" s="1263">
        <v>47.524252930000074</v>
      </c>
      <c r="Z24" s="1263">
        <v>1.1490258996643687E-3</v>
      </c>
      <c r="AA24" s="1261">
        <v>0</v>
      </c>
      <c r="AB24" s="1263">
        <v>47.524252930000074</v>
      </c>
      <c r="AD24" s="1269"/>
      <c r="AE24" s="1269"/>
    </row>
    <row r="25" spans="1:31" s="1278" customFormat="1" ht="30" customHeight="1" x14ac:dyDescent="0.25">
      <c r="A25" s="1279" t="s">
        <v>86</v>
      </c>
      <c r="B25" s="1268" t="s">
        <v>87</v>
      </c>
      <c r="C25" s="535">
        <v>0</v>
      </c>
      <c r="D25" s="535">
        <v>0</v>
      </c>
      <c r="E25" s="1482">
        <v>0</v>
      </c>
      <c r="F25" s="535">
        <v>0</v>
      </c>
      <c r="G25" s="535">
        <v>0</v>
      </c>
      <c r="H25" s="1260">
        <v>0</v>
      </c>
      <c r="I25" s="1260">
        <v>0</v>
      </c>
      <c r="J25" s="1260">
        <v>0</v>
      </c>
      <c r="K25" s="1260">
        <v>0</v>
      </c>
      <c r="L25" s="1260">
        <v>0</v>
      </c>
      <c r="M25" s="1260">
        <v>0</v>
      </c>
      <c r="N25" s="1260">
        <v>0</v>
      </c>
      <c r="O25" s="1260">
        <v>10</v>
      </c>
      <c r="P25" s="1260">
        <v>0</v>
      </c>
      <c r="Q25" s="1260">
        <v>0</v>
      </c>
      <c r="R25" s="1260">
        <v>20</v>
      </c>
      <c r="S25" s="1260"/>
      <c r="T25" s="1828">
        <v>0</v>
      </c>
      <c r="U25" s="1260">
        <v>20</v>
      </c>
      <c r="V25" s="1260">
        <v>125.51994252999999</v>
      </c>
      <c r="W25" s="1260">
        <v>0</v>
      </c>
      <c r="X25" s="1260">
        <v>0</v>
      </c>
      <c r="Y25" s="1263">
        <v>175.51994252999998</v>
      </c>
      <c r="Z25" s="1263">
        <v>4.24366397030223E-3</v>
      </c>
      <c r="AA25" s="1261">
        <v>20</v>
      </c>
      <c r="AB25" s="1263">
        <v>195.51994252999998</v>
      </c>
      <c r="AD25" s="1269"/>
      <c r="AE25" s="1269"/>
    </row>
    <row r="26" spans="1:31" s="1450" customFormat="1" ht="30" customHeight="1" x14ac:dyDescent="0.25">
      <c r="A26" s="1446" t="s">
        <v>88</v>
      </c>
      <c r="C26" s="1453">
        <v>517.34118544</v>
      </c>
      <c r="D26" s="1453">
        <v>40380.462443124001</v>
      </c>
      <c r="E26" s="1448">
        <v>1203.2018696444247</v>
      </c>
      <c r="F26" s="1453">
        <v>10955.3445848628</v>
      </c>
      <c r="G26" s="1453">
        <v>12847.110723969932</v>
      </c>
      <c r="H26" s="1456">
        <v>5.3133494800000003</v>
      </c>
      <c r="I26" s="1456">
        <v>238.02966813999998</v>
      </c>
      <c r="J26" s="1456">
        <v>22178.332725778117</v>
      </c>
      <c r="K26" s="1456">
        <v>782.68226421000008</v>
      </c>
      <c r="L26" s="1456">
        <v>18634.70844151</v>
      </c>
      <c r="M26" s="1456">
        <v>633.51245970027401</v>
      </c>
      <c r="N26" s="1456">
        <v>27788.703407098292</v>
      </c>
      <c r="O26" s="1456">
        <v>23741.130099662299</v>
      </c>
      <c r="P26" s="1456">
        <v>819.95373164902594</v>
      </c>
      <c r="Q26" s="1456">
        <v>5097.2714361299995</v>
      </c>
      <c r="R26" s="1456">
        <v>90.740548228788299</v>
      </c>
      <c r="S26" s="1456">
        <v>0</v>
      </c>
      <c r="T26" s="1829">
        <v>240.54335095900001</v>
      </c>
      <c r="U26" s="1456">
        <v>770.00892539999995</v>
      </c>
      <c r="V26" s="1456">
        <v>33345.691731879793</v>
      </c>
      <c r="W26" s="1456">
        <v>2087.8684064376193</v>
      </c>
      <c r="X26" s="1456">
        <v>1267.5701850800001</v>
      </c>
      <c r="Y26" s="1449">
        <v>203625.52153838438</v>
      </c>
      <c r="Z26" s="1449"/>
      <c r="AA26" s="1460">
        <v>0</v>
      </c>
      <c r="AB26" s="1449">
        <v>203625.52153838438</v>
      </c>
      <c r="AD26" s="1451"/>
      <c r="AE26" s="1451"/>
    </row>
    <row r="27" spans="1:31" s="1278" customFormat="1" ht="30" customHeight="1" x14ac:dyDescent="0.25">
      <c r="A27" s="1267" t="s">
        <v>89</v>
      </c>
      <c r="B27" s="1268" t="s">
        <v>90</v>
      </c>
      <c r="C27" s="535">
        <v>0</v>
      </c>
      <c r="D27" s="535">
        <v>0</v>
      </c>
      <c r="E27" s="1482">
        <v>0</v>
      </c>
      <c r="F27" s="532">
        <v>0</v>
      </c>
      <c r="G27" s="532">
        <v>0</v>
      </c>
      <c r="H27" s="1266">
        <v>0</v>
      </c>
      <c r="I27" s="1266">
        <v>0</v>
      </c>
      <c r="J27" s="1266">
        <v>0</v>
      </c>
      <c r="K27" s="1266">
        <v>0</v>
      </c>
      <c r="L27" s="1266">
        <v>0</v>
      </c>
      <c r="M27" s="1266">
        <v>0</v>
      </c>
      <c r="N27" s="1260">
        <v>0</v>
      </c>
      <c r="O27" s="1260">
        <v>0</v>
      </c>
      <c r="P27" s="1266">
        <v>0</v>
      </c>
      <c r="Q27" s="1260">
        <v>0</v>
      </c>
      <c r="R27" s="1266">
        <v>0</v>
      </c>
      <c r="S27" s="1266"/>
      <c r="T27" s="1829">
        <v>0</v>
      </c>
      <c r="U27" s="1266">
        <v>0</v>
      </c>
      <c r="V27" s="1261">
        <v>0</v>
      </c>
      <c r="W27" s="1261">
        <v>0</v>
      </c>
      <c r="X27" s="1262">
        <v>0</v>
      </c>
      <c r="Y27" s="1263">
        <v>0</v>
      </c>
      <c r="Z27" s="1263">
        <v>0</v>
      </c>
      <c r="AA27" s="1261">
        <v>0</v>
      </c>
      <c r="AB27" s="1263">
        <v>0</v>
      </c>
      <c r="AD27" s="1269"/>
      <c r="AE27" s="1269"/>
    </row>
    <row r="28" spans="1:31" s="1278" customFormat="1" ht="30" customHeight="1" x14ac:dyDescent="0.25">
      <c r="A28" s="1280" t="s">
        <v>91</v>
      </c>
      <c r="B28" s="1268"/>
      <c r="C28" s="535">
        <v>517.34118544</v>
      </c>
      <c r="D28" s="535">
        <v>40380.462443124001</v>
      </c>
      <c r="E28" s="1482">
        <v>390.83850064663898</v>
      </c>
      <c r="F28" s="535">
        <v>10954.496327912801</v>
      </c>
      <c r="G28" s="535">
        <v>11061.832034879932</v>
      </c>
      <c r="H28" s="1260">
        <v>5.3133494800000003</v>
      </c>
      <c r="I28" s="1260">
        <v>238.02966813999998</v>
      </c>
      <c r="J28" s="1260">
        <v>22166.266643548115</v>
      </c>
      <c r="K28" s="1260">
        <v>782.68226421000008</v>
      </c>
      <c r="L28" s="1260">
        <v>18634.70844151</v>
      </c>
      <c r="M28" s="1260">
        <v>116.06558996</v>
      </c>
      <c r="N28" s="1260">
        <v>24535.940529033993</v>
      </c>
      <c r="O28" s="1260">
        <v>8594.4234780499992</v>
      </c>
      <c r="P28" s="1260">
        <v>596.44598452952505</v>
      </c>
      <c r="Q28" s="1260">
        <v>5097.2143098199995</v>
      </c>
      <c r="R28" s="1260">
        <v>78.619649038640389</v>
      </c>
      <c r="S28" s="1260"/>
      <c r="T28" s="1828">
        <v>240.54335095900001</v>
      </c>
      <c r="U28" s="1260">
        <v>613.30922629999998</v>
      </c>
      <c r="V28" s="1261">
        <v>33316.894897419799</v>
      </c>
      <c r="W28" s="1261">
        <v>1960.1286655399999</v>
      </c>
      <c r="X28" s="1262">
        <v>1266.86745554</v>
      </c>
      <c r="Y28" s="1263">
        <v>181548.42399508247</v>
      </c>
      <c r="Z28" s="1263">
        <v>4.3894186305433749</v>
      </c>
      <c r="AA28" s="1261">
        <v>0</v>
      </c>
      <c r="AB28" s="1263">
        <v>181548.42399508247</v>
      </c>
      <c r="AD28" s="1269"/>
      <c r="AE28" s="1269"/>
    </row>
    <row r="29" spans="1:31" s="1278" customFormat="1" ht="30" customHeight="1" x14ac:dyDescent="0.25">
      <c r="A29" s="1267" t="s">
        <v>92</v>
      </c>
      <c r="C29" s="535">
        <v>0</v>
      </c>
      <c r="D29" s="535">
        <v>0</v>
      </c>
      <c r="E29" s="1482">
        <v>812.36336899778587</v>
      </c>
      <c r="F29" s="1482">
        <v>0.8482569499999999</v>
      </c>
      <c r="G29" s="1482">
        <v>1785.2786890900011</v>
      </c>
      <c r="H29" s="1482">
        <v>0</v>
      </c>
      <c r="I29" s="1482">
        <v>0</v>
      </c>
      <c r="J29" s="1482">
        <v>11.888713780000002</v>
      </c>
      <c r="K29" s="1482">
        <v>0</v>
      </c>
      <c r="L29" s="1482">
        <v>0</v>
      </c>
      <c r="M29" s="1482">
        <v>517.446869740274</v>
      </c>
      <c r="N29" s="1482">
        <v>3252.0935481843003</v>
      </c>
      <c r="O29" s="1482">
        <v>15146.7066216123</v>
      </c>
      <c r="P29" s="1482">
        <v>223.35748989950091</v>
      </c>
      <c r="Q29" s="1482">
        <v>0</v>
      </c>
      <c r="R29" s="1482">
        <v>0.60532159045001199</v>
      </c>
      <c r="S29" s="1482">
        <v>0</v>
      </c>
      <c r="T29" s="1832">
        <v>0</v>
      </c>
      <c r="U29" s="1482">
        <v>156.19073834999998</v>
      </c>
      <c r="V29" s="1482">
        <v>27.375337539999997</v>
      </c>
      <c r="W29" s="1482">
        <v>127.67785189761914</v>
      </c>
      <c r="X29" s="1482">
        <v>0</v>
      </c>
      <c r="Y29" s="1263">
        <v>22061.832807632232</v>
      </c>
      <c r="Z29" s="1263"/>
      <c r="AA29" s="1261">
        <v>0</v>
      </c>
      <c r="AB29" s="1263">
        <v>22061.832807632232</v>
      </c>
      <c r="AD29" s="1269"/>
      <c r="AE29" s="1269"/>
    </row>
    <row r="30" spans="1:31" s="1278" customFormat="1" ht="30" customHeight="1" x14ac:dyDescent="0.25">
      <c r="A30" s="1267" t="s">
        <v>93</v>
      </c>
      <c r="B30" s="1268" t="s">
        <v>94</v>
      </c>
      <c r="C30" s="535">
        <v>0</v>
      </c>
      <c r="D30" s="535">
        <v>15.8312981804293</v>
      </c>
      <c r="E30" s="1482">
        <v>5.5315290000000003E-2</v>
      </c>
      <c r="F30" s="535">
        <v>0.8482569499999999</v>
      </c>
      <c r="G30" s="535">
        <v>64.759753160000997</v>
      </c>
      <c r="H30" s="1260">
        <v>0</v>
      </c>
      <c r="I30" s="1260">
        <v>0</v>
      </c>
      <c r="J30" s="1260">
        <v>11.888713780000002</v>
      </c>
      <c r="K30" s="1260">
        <v>0</v>
      </c>
      <c r="L30" s="1260">
        <v>0</v>
      </c>
      <c r="M30" s="1266">
        <v>0</v>
      </c>
      <c r="N30" s="1260">
        <v>11.071774518012171</v>
      </c>
      <c r="O30" s="1260">
        <v>14.348693109999999</v>
      </c>
      <c r="P30" s="1260">
        <v>72.557783265702909</v>
      </c>
      <c r="Q30" s="1260">
        <v>0</v>
      </c>
      <c r="R30" s="1260">
        <v>0.60532159045001199</v>
      </c>
      <c r="S30" s="1260"/>
      <c r="T30" s="1829">
        <v>0</v>
      </c>
      <c r="U30" s="1260">
        <v>131.27644834999998</v>
      </c>
      <c r="V30" s="1261">
        <v>0.32113590999999997</v>
      </c>
      <c r="W30" s="1261">
        <v>127.67785189761914</v>
      </c>
      <c r="X30" s="1262">
        <v>0</v>
      </c>
      <c r="Y30" s="1263">
        <v>451.2423460022145</v>
      </c>
      <c r="Z30" s="1263">
        <v>1.0909990386288732E-2</v>
      </c>
      <c r="AA30" s="1261">
        <v>0</v>
      </c>
      <c r="AB30" s="1263">
        <v>451.2423460022145</v>
      </c>
      <c r="AD30" s="1269"/>
      <c r="AE30" s="1269"/>
    </row>
    <row r="31" spans="1:31" s="1278" customFormat="1" ht="30" customHeight="1" x14ac:dyDescent="0.25">
      <c r="A31" s="1267" t="s">
        <v>95</v>
      </c>
      <c r="B31" s="1268" t="s">
        <v>94</v>
      </c>
      <c r="C31" s="535">
        <v>0</v>
      </c>
      <c r="D31" s="535">
        <v>0</v>
      </c>
      <c r="E31" s="1482">
        <v>812.30805370778592</v>
      </c>
      <c r="F31" s="535">
        <v>0</v>
      </c>
      <c r="G31" s="535">
        <v>1720.51893593</v>
      </c>
      <c r="H31" s="1260">
        <v>0</v>
      </c>
      <c r="I31" s="1260">
        <v>0</v>
      </c>
      <c r="J31" s="1260">
        <v>0</v>
      </c>
      <c r="K31" s="1260">
        <v>0</v>
      </c>
      <c r="L31" s="1260">
        <v>0</v>
      </c>
      <c r="M31" s="1266">
        <v>517.446869740274</v>
      </c>
      <c r="N31" s="1260">
        <v>3241.021773666288</v>
      </c>
      <c r="O31" s="1260">
        <v>15132.357928502301</v>
      </c>
      <c r="P31" s="1260">
        <v>150.799706633798</v>
      </c>
      <c r="Q31" s="1260">
        <v>0</v>
      </c>
      <c r="R31" s="1266">
        <v>0</v>
      </c>
      <c r="S31" s="1266"/>
      <c r="T31" s="1829">
        <v>0</v>
      </c>
      <c r="U31" s="1260">
        <v>24.914290000000001</v>
      </c>
      <c r="V31" s="1261">
        <v>27.054201629999998</v>
      </c>
      <c r="W31" s="1266">
        <v>0</v>
      </c>
      <c r="X31" s="1262">
        <v>0</v>
      </c>
      <c r="Y31" s="1263">
        <v>21626.421759810448</v>
      </c>
      <c r="Z31" s="1263">
        <v>0.52287657747484428</v>
      </c>
      <c r="AA31" s="1261">
        <v>0</v>
      </c>
      <c r="AB31" s="1263">
        <v>21626.421759810448</v>
      </c>
      <c r="AD31" s="1269"/>
      <c r="AE31" s="1269"/>
    </row>
    <row r="32" spans="1:31" s="1278" customFormat="1" ht="30" customHeight="1" x14ac:dyDescent="0.25">
      <c r="A32" s="1267" t="s">
        <v>96</v>
      </c>
      <c r="B32" s="1281" t="s">
        <v>97</v>
      </c>
      <c r="C32" s="535">
        <v>0</v>
      </c>
      <c r="D32" s="535">
        <v>0</v>
      </c>
      <c r="E32" s="1482">
        <v>0</v>
      </c>
      <c r="F32" s="535">
        <v>0</v>
      </c>
      <c r="G32" s="535">
        <v>0</v>
      </c>
      <c r="H32" s="535">
        <v>0</v>
      </c>
      <c r="I32" s="535">
        <v>0</v>
      </c>
      <c r="J32" s="535">
        <v>0</v>
      </c>
      <c r="K32" s="535">
        <v>0</v>
      </c>
      <c r="L32" s="535">
        <v>0</v>
      </c>
      <c r="M32" s="535">
        <v>0</v>
      </c>
      <c r="N32" s="535">
        <v>0</v>
      </c>
      <c r="O32" s="535">
        <v>0</v>
      </c>
      <c r="P32" s="535">
        <v>0</v>
      </c>
      <c r="Q32" s="535">
        <v>0</v>
      </c>
      <c r="R32" s="535">
        <v>0</v>
      </c>
      <c r="S32" s="535"/>
      <c r="T32" s="1831">
        <v>0</v>
      </c>
      <c r="U32" s="535">
        <v>0</v>
      </c>
      <c r="V32" s="535">
        <v>0</v>
      </c>
      <c r="W32" s="535">
        <v>0</v>
      </c>
      <c r="X32" s="535">
        <v>0</v>
      </c>
      <c r="Y32" s="1263">
        <v>0</v>
      </c>
      <c r="Z32" s="1263">
        <v>0</v>
      </c>
      <c r="AA32" s="1261">
        <v>0</v>
      </c>
      <c r="AB32" s="1263">
        <v>0</v>
      </c>
      <c r="AD32" s="1269"/>
      <c r="AE32" s="1269"/>
    </row>
    <row r="33" spans="1:31" s="1278" customFormat="1" ht="30" customHeight="1" x14ac:dyDescent="0.25">
      <c r="A33" s="1267" t="s">
        <v>98</v>
      </c>
      <c r="B33" s="1281" t="s">
        <v>99</v>
      </c>
      <c r="C33" s="535">
        <v>0</v>
      </c>
      <c r="D33" s="535">
        <v>0</v>
      </c>
      <c r="E33" s="1482">
        <v>0</v>
      </c>
      <c r="F33" s="535">
        <v>0</v>
      </c>
      <c r="G33" s="535">
        <v>0</v>
      </c>
      <c r="H33" s="535">
        <v>0</v>
      </c>
      <c r="I33" s="535">
        <v>0</v>
      </c>
      <c r="J33" s="535">
        <v>0</v>
      </c>
      <c r="K33" s="535">
        <v>0</v>
      </c>
      <c r="L33" s="535">
        <v>0</v>
      </c>
      <c r="M33" s="535">
        <v>0</v>
      </c>
      <c r="N33" s="535">
        <v>0</v>
      </c>
      <c r="O33" s="535">
        <v>0</v>
      </c>
      <c r="P33" s="535">
        <v>0</v>
      </c>
      <c r="Q33" s="535">
        <v>0</v>
      </c>
      <c r="R33" s="535">
        <v>0</v>
      </c>
      <c r="S33" s="535"/>
      <c r="T33" s="1831">
        <v>0</v>
      </c>
      <c r="U33" s="535">
        <v>0</v>
      </c>
      <c r="V33" s="535">
        <v>0</v>
      </c>
      <c r="W33" s="535">
        <v>0</v>
      </c>
      <c r="X33" s="535">
        <v>0</v>
      </c>
      <c r="Y33" s="1263">
        <v>0</v>
      </c>
      <c r="Z33" s="1263">
        <v>0</v>
      </c>
      <c r="AA33" s="1266">
        <v>0</v>
      </c>
      <c r="AB33" s="1263">
        <v>0</v>
      </c>
      <c r="AD33" s="1269"/>
      <c r="AE33" s="1269"/>
    </row>
    <row r="34" spans="1:31" s="1278" customFormat="1" ht="30" customHeight="1" x14ac:dyDescent="0.25">
      <c r="A34" s="1267" t="s">
        <v>100</v>
      </c>
      <c r="B34" s="1268" t="s">
        <v>101</v>
      </c>
      <c r="C34" s="535">
        <v>0</v>
      </c>
      <c r="D34" s="535">
        <v>0</v>
      </c>
      <c r="E34" s="1482">
        <v>0</v>
      </c>
      <c r="F34" s="535">
        <v>0</v>
      </c>
      <c r="G34" s="535">
        <v>0</v>
      </c>
      <c r="H34" s="535">
        <v>0</v>
      </c>
      <c r="I34" s="535">
        <v>0</v>
      </c>
      <c r="J34" s="535">
        <v>0.17736844999999554</v>
      </c>
      <c r="K34" s="535">
        <v>0</v>
      </c>
      <c r="L34" s="535">
        <v>0</v>
      </c>
      <c r="M34" s="535">
        <v>0</v>
      </c>
      <c r="N34" s="535">
        <v>0.66932987999999993</v>
      </c>
      <c r="O34" s="535">
        <v>0</v>
      </c>
      <c r="P34" s="535">
        <v>0.15025722</v>
      </c>
      <c r="Q34" s="535">
        <v>5.712631E-2</v>
      </c>
      <c r="R34" s="535">
        <v>11.515577599697899</v>
      </c>
      <c r="S34" s="535"/>
      <c r="T34" s="1831">
        <v>0</v>
      </c>
      <c r="U34" s="535">
        <v>0.50896074999999996</v>
      </c>
      <c r="V34" s="535">
        <v>1.4214969199999998</v>
      </c>
      <c r="W34" s="535">
        <v>6.1889E-2</v>
      </c>
      <c r="X34" s="535">
        <v>0.70272953999999999</v>
      </c>
      <c r="Y34" s="1263">
        <v>15.264735669697894</v>
      </c>
      <c r="Z34" s="1263">
        <v>3.6906580439776678E-4</v>
      </c>
      <c r="AA34" s="1261">
        <v>0</v>
      </c>
      <c r="AB34" s="1263">
        <v>15.264735669697894</v>
      </c>
      <c r="AD34" s="1269"/>
      <c r="AE34" s="1269"/>
    </row>
    <row r="35" spans="1:31" s="1278" customFormat="1" ht="30" customHeight="1" x14ac:dyDescent="0.25">
      <c r="A35" s="1267" t="s">
        <v>102</v>
      </c>
      <c r="B35" s="1268" t="s">
        <v>103</v>
      </c>
      <c r="C35" s="532">
        <v>0</v>
      </c>
      <c r="D35" s="532">
        <v>0</v>
      </c>
      <c r="E35" s="1483">
        <v>0</v>
      </c>
      <c r="F35" s="532">
        <v>0</v>
      </c>
      <c r="G35" s="532">
        <v>0</v>
      </c>
      <c r="H35" s="532">
        <v>0</v>
      </c>
      <c r="I35" s="532">
        <v>0</v>
      </c>
      <c r="J35" s="532">
        <v>0</v>
      </c>
      <c r="K35" s="532">
        <v>0</v>
      </c>
      <c r="L35" s="532">
        <v>0</v>
      </c>
      <c r="M35" s="532">
        <v>0</v>
      </c>
      <c r="N35" s="532">
        <v>0</v>
      </c>
      <c r="O35" s="532">
        <v>0</v>
      </c>
      <c r="P35" s="532">
        <v>0</v>
      </c>
      <c r="Q35" s="532">
        <v>0</v>
      </c>
      <c r="R35" s="532">
        <v>0</v>
      </c>
      <c r="S35" s="532"/>
      <c r="T35" s="1833">
        <v>0</v>
      </c>
      <c r="U35" s="532">
        <v>0</v>
      </c>
      <c r="V35" s="532">
        <v>0</v>
      </c>
      <c r="W35" s="532">
        <v>0</v>
      </c>
      <c r="X35" s="532">
        <v>0</v>
      </c>
      <c r="Y35" s="1263">
        <v>0</v>
      </c>
      <c r="Z35" s="1263">
        <v>0</v>
      </c>
      <c r="AA35" s="1266">
        <v>0</v>
      </c>
      <c r="AB35" s="1263">
        <v>0</v>
      </c>
      <c r="AD35" s="1269"/>
      <c r="AE35" s="1269"/>
    </row>
    <row r="36" spans="1:31" s="1278" customFormat="1" ht="30" customHeight="1" x14ac:dyDescent="0.25">
      <c r="A36" s="1258" t="s">
        <v>104</v>
      </c>
      <c r="B36" s="1282" t="s">
        <v>105</v>
      </c>
      <c r="C36" s="532">
        <v>0</v>
      </c>
      <c r="D36" s="532">
        <v>0</v>
      </c>
      <c r="E36" s="1483">
        <v>0</v>
      </c>
      <c r="F36" s="532">
        <v>0</v>
      </c>
      <c r="G36" s="532">
        <v>0</v>
      </c>
      <c r="H36" s="532">
        <v>0</v>
      </c>
      <c r="I36" s="532">
        <v>0</v>
      </c>
      <c r="J36" s="532">
        <v>0</v>
      </c>
      <c r="K36" s="532">
        <v>0</v>
      </c>
      <c r="L36" s="532">
        <v>0</v>
      </c>
      <c r="M36" s="532">
        <v>0</v>
      </c>
      <c r="N36" s="532">
        <v>0</v>
      </c>
      <c r="O36" s="532">
        <v>0</v>
      </c>
      <c r="P36" s="532">
        <v>0</v>
      </c>
      <c r="Q36" s="532">
        <v>0</v>
      </c>
      <c r="R36" s="532">
        <v>0</v>
      </c>
      <c r="S36" s="532"/>
      <c r="T36" s="1833">
        <v>0</v>
      </c>
      <c r="U36" s="532">
        <v>0</v>
      </c>
      <c r="V36" s="532">
        <v>0</v>
      </c>
      <c r="W36" s="532">
        <v>0</v>
      </c>
      <c r="X36" s="532">
        <v>0</v>
      </c>
      <c r="Y36" s="1263">
        <v>0</v>
      </c>
      <c r="Z36" s="1263">
        <v>0</v>
      </c>
      <c r="AA36" s="1266">
        <v>0</v>
      </c>
      <c r="AB36" s="1263">
        <v>0</v>
      </c>
      <c r="AD36" s="1269"/>
      <c r="AE36" s="1269"/>
    </row>
    <row r="37" spans="1:31" s="1278" customFormat="1" ht="30" customHeight="1" x14ac:dyDescent="0.25">
      <c r="A37" s="1283" t="s">
        <v>106</v>
      </c>
      <c r="B37" s="1284" t="s">
        <v>107</v>
      </c>
      <c r="C37" s="1285">
        <v>969.21207173000005</v>
      </c>
      <c r="D37" s="1285">
        <v>6958.5171794899998</v>
      </c>
      <c r="E37" s="1486">
        <v>195.24812531999999</v>
      </c>
      <c r="F37" s="1285">
        <v>7581.0022716863696</v>
      </c>
      <c r="G37" s="1285">
        <v>3406.9586084099997</v>
      </c>
      <c r="H37" s="1285">
        <v>25.470482270000002</v>
      </c>
      <c r="I37" s="1285">
        <v>521.03314303999991</v>
      </c>
      <c r="J37" s="1285">
        <v>11433.041960909954</v>
      </c>
      <c r="K37" s="1285">
        <v>671.08520983000005</v>
      </c>
      <c r="L37" s="1285">
        <v>3559.1950309699751</v>
      </c>
      <c r="M37" s="1285">
        <v>384.97471801999995</v>
      </c>
      <c r="N37" s="1285">
        <v>2712.5629034800004</v>
      </c>
      <c r="O37" s="1285">
        <v>364.13898938</v>
      </c>
      <c r="P37" s="1285">
        <v>326.40741720999699</v>
      </c>
      <c r="Q37" s="1285">
        <v>5204.5254449499998</v>
      </c>
      <c r="R37" s="1285">
        <v>46.909092219999998</v>
      </c>
      <c r="S37" s="1285"/>
      <c r="T37" s="1834">
        <v>111.69329473000001</v>
      </c>
      <c r="U37" s="1285">
        <v>1978.14952414</v>
      </c>
      <c r="V37" s="1285">
        <v>7356.0522543300003</v>
      </c>
      <c r="W37" s="1285">
        <v>1019.8278255899999</v>
      </c>
      <c r="X37" s="1285">
        <v>899.08745739999995</v>
      </c>
      <c r="Y37" s="1263">
        <v>55725.093005106282</v>
      </c>
      <c r="Z37" s="1263">
        <v>1.347303138428793</v>
      </c>
      <c r="AA37" s="1266">
        <v>22.772113570000002</v>
      </c>
      <c r="AB37" s="1263">
        <v>55747.86511867628</v>
      </c>
      <c r="AD37" s="1269"/>
      <c r="AE37" s="1269"/>
    </row>
    <row r="38" spans="1:31" s="1450" customFormat="1" ht="30" customHeight="1" x14ac:dyDescent="0.25">
      <c r="A38" s="1457" t="s">
        <v>108</v>
      </c>
      <c r="B38" s="1458"/>
      <c r="C38" s="1459">
        <v>48.956145880000001</v>
      </c>
      <c r="D38" s="1459">
        <v>1339.2993682199999</v>
      </c>
      <c r="E38" s="1487">
        <v>342.90645726999992</v>
      </c>
      <c r="F38" s="1459">
        <v>561.81950078</v>
      </c>
      <c r="G38" s="1459">
        <v>2711.9220691231753</v>
      </c>
      <c r="H38" s="1459">
        <v>0.25176073999999987</v>
      </c>
      <c r="I38" s="1459">
        <v>71.561475360000003</v>
      </c>
      <c r="J38" s="1459">
        <v>72.424448432240268</v>
      </c>
      <c r="K38" s="1459">
        <v>67.390861160000014</v>
      </c>
      <c r="L38" s="1459">
        <v>206.09017101999996</v>
      </c>
      <c r="M38" s="1459">
        <v>94.685442730000005</v>
      </c>
      <c r="N38" s="1459">
        <v>10447.977787588137</v>
      </c>
      <c r="O38" s="1459">
        <v>7504.1827554600004</v>
      </c>
      <c r="P38" s="1459">
        <v>203.36987939777219</v>
      </c>
      <c r="Q38" s="1459">
        <v>198.18270089985401</v>
      </c>
      <c r="R38" s="1459">
        <v>171.90359551272729</v>
      </c>
      <c r="S38" s="1459">
        <v>0</v>
      </c>
      <c r="T38" s="1834">
        <v>8.2095928499999999</v>
      </c>
      <c r="U38" s="1459">
        <v>620.85223964999989</v>
      </c>
      <c r="V38" s="1459">
        <v>11629.49933461</v>
      </c>
      <c r="W38" s="1459">
        <v>103.11961562000003</v>
      </c>
      <c r="X38" s="1459">
        <v>160.67067998999997</v>
      </c>
      <c r="Y38" s="1449">
        <v>36565.275882293907</v>
      </c>
      <c r="Z38" s="1449">
        <v>0.88406332402558674</v>
      </c>
      <c r="AA38" s="1456">
        <v>2.49364973</v>
      </c>
      <c r="AB38" s="1449">
        <v>36567.769532023907</v>
      </c>
      <c r="AD38" s="1451"/>
      <c r="AE38" s="1451"/>
    </row>
    <row r="39" spans="1:31" s="1278" customFormat="1" ht="30" customHeight="1" x14ac:dyDescent="0.25">
      <c r="A39" s="1267" t="s">
        <v>109</v>
      </c>
      <c r="B39" s="1286" t="s">
        <v>110</v>
      </c>
      <c r="C39" s="535">
        <v>0</v>
      </c>
      <c r="D39" s="535">
        <v>1168</v>
      </c>
      <c r="E39" s="1482">
        <v>299.12909869999999</v>
      </c>
      <c r="F39" s="535">
        <v>361.34444649</v>
      </c>
      <c r="G39" s="535">
        <v>2417.3054969931754</v>
      </c>
      <c r="H39" s="1260">
        <v>0</v>
      </c>
      <c r="I39" s="1260">
        <v>0</v>
      </c>
      <c r="J39" s="1260">
        <v>10.604147372239748</v>
      </c>
      <c r="K39" s="1260">
        <v>19.321335619999999</v>
      </c>
      <c r="L39" s="1260">
        <v>0</v>
      </c>
      <c r="M39" s="1260">
        <v>77.252417700000009</v>
      </c>
      <c r="N39" s="1260">
        <v>9571.1823379881371</v>
      </c>
      <c r="O39" s="1260">
        <v>7471.3278630600007</v>
      </c>
      <c r="P39" s="1260">
        <v>190.289462347772</v>
      </c>
      <c r="Q39" s="1260">
        <v>24.672001000000002</v>
      </c>
      <c r="R39" s="1260">
        <v>155</v>
      </c>
      <c r="S39" s="1260"/>
      <c r="T39" s="1828">
        <v>0</v>
      </c>
      <c r="U39" s="1260">
        <v>616.32564685999989</v>
      </c>
      <c r="V39" s="1261">
        <v>11038.157075159999</v>
      </c>
      <c r="W39" s="1261">
        <v>7.9838709599999982</v>
      </c>
      <c r="X39" s="1262">
        <v>87.202697270000002</v>
      </c>
      <c r="Y39" s="1263">
        <v>33515.097897521322</v>
      </c>
      <c r="Z39" s="1263">
        <v>0.81031711473215517</v>
      </c>
      <c r="AA39" s="1261">
        <v>0</v>
      </c>
      <c r="AB39" s="1263">
        <v>33515.097897521322</v>
      </c>
      <c r="AD39" s="1269"/>
      <c r="AE39" s="1269"/>
    </row>
    <row r="40" spans="1:31" s="1278" customFormat="1" ht="30" customHeight="1" x14ac:dyDescent="0.25">
      <c r="A40" s="1267" t="s">
        <v>111</v>
      </c>
      <c r="B40" s="1286" t="s">
        <v>112</v>
      </c>
      <c r="C40" s="535">
        <v>48.956145880000001</v>
      </c>
      <c r="D40" s="535">
        <v>171.29936821999999</v>
      </c>
      <c r="E40" s="1482">
        <v>43.777358569999905</v>
      </c>
      <c r="F40" s="535">
        <v>200.47505429</v>
      </c>
      <c r="G40" s="535">
        <v>294.61657213000001</v>
      </c>
      <c r="H40" s="1260">
        <v>0.25176073999999987</v>
      </c>
      <c r="I40" s="1260">
        <v>71.561475360000003</v>
      </c>
      <c r="J40" s="1260">
        <v>61.820301060000524</v>
      </c>
      <c r="K40" s="1260">
        <v>48.069525540000022</v>
      </c>
      <c r="L40" s="1260">
        <v>206.09017101999996</v>
      </c>
      <c r="M40" s="1260">
        <v>17.43302503</v>
      </c>
      <c r="N40" s="1260">
        <v>876.79544959999987</v>
      </c>
      <c r="O40" s="1260">
        <v>32.854892399999997</v>
      </c>
      <c r="P40" s="1260">
        <v>13.0804170500002</v>
      </c>
      <c r="Q40" s="1260">
        <v>173.51069989985402</v>
      </c>
      <c r="R40" s="1260">
        <v>16.9035955127273</v>
      </c>
      <c r="S40" s="1260"/>
      <c r="T40" s="1828">
        <v>8.2095928499999999</v>
      </c>
      <c r="U40" s="1260">
        <v>4.5265927899999987</v>
      </c>
      <c r="V40" s="1261">
        <v>591.34225945000003</v>
      </c>
      <c r="W40" s="1261">
        <v>95.135744660000029</v>
      </c>
      <c r="X40" s="1262">
        <v>73.467982719999966</v>
      </c>
      <c r="Y40" s="1263">
        <v>3050.1779847725816</v>
      </c>
      <c r="Z40" s="1263">
        <v>7.3746209293431633E-2</v>
      </c>
      <c r="AA40" s="1261">
        <v>2.49364973</v>
      </c>
      <c r="AB40" s="1263">
        <v>3052.6716345025816</v>
      </c>
      <c r="AD40" s="1269"/>
      <c r="AE40" s="1269"/>
    </row>
    <row r="41" spans="1:31" s="1450" customFormat="1" ht="30" customHeight="1" x14ac:dyDescent="0.25">
      <c r="A41" s="1446" t="s">
        <v>113</v>
      </c>
      <c r="B41" s="1452"/>
      <c r="C41" s="1453">
        <v>0</v>
      </c>
      <c r="D41" s="1453">
        <v>26894.190719999999</v>
      </c>
      <c r="E41" s="1448">
        <v>0</v>
      </c>
      <c r="F41" s="1453">
        <v>0</v>
      </c>
      <c r="G41" s="1453">
        <v>168.05495894591505</v>
      </c>
      <c r="H41" s="1453">
        <v>0</v>
      </c>
      <c r="I41" s="1453">
        <v>0</v>
      </c>
      <c r="J41" s="1453">
        <v>0</v>
      </c>
      <c r="K41" s="1453">
        <v>0</v>
      </c>
      <c r="L41" s="1453">
        <v>0</v>
      </c>
      <c r="M41" s="1453">
        <v>85.030463569999995</v>
      </c>
      <c r="N41" s="1453">
        <v>5323.35</v>
      </c>
      <c r="O41" s="1453">
        <v>663.76794256063499</v>
      </c>
      <c r="P41" s="1453">
        <v>0</v>
      </c>
      <c r="Q41" s="1453">
        <v>9.7281566973000206</v>
      </c>
      <c r="R41" s="1453">
        <v>0</v>
      </c>
      <c r="S41" s="1453">
        <v>0</v>
      </c>
      <c r="T41" s="1833">
        <v>0</v>
      </c>
      <c r="U41" s="1453">
        <v>44.750755829999996</v>
      </c>
      <c r="V41" s="1453">
        <v>126.94763225</v>
      </c>
      <c r="W41" s="1453">
        <v>0</v>
      </c>
      <c r="X41" s="1453">
        <v>0</v>
      </c>
      <c r="Y41" s="1449">
        <v>33315.82062985385</v>
      </c>
      <c r="Z41" s="1449">
        <v>0.80549905389695298</v>
      </c>
      <c r="AA41" s="1456">
        <v>42.5</v>
      </c>
      <c r="AB41" s="1449">
        <v>33358.32062985385</v>
      </c>
      <c r="AD41" s="1451"/>
      <c r="AE41" s="1451"/>
    </row>
    <row r="42" spans="1:31" s="1278" customFormat="1" ht="30" customHeight="1" x14ac:dyDescent="0.25">
      <c r="A42" s="1267" t="s">
        <v>114</v>
      </c>
      <c r="B42" s="1286" t="s">
        <v>115</v>
      </c>
      <c r="C42" s="535">
        <v>0</v>
      </c>
      <c r="D42" s="535">
        <v>0</v>
      </c>
      <c r="E42" s="1482">
        <v>0</v>
      </c>
      <c r="F42" s="535">
        <v>0</v>
      </c>
      <c r="G42" s="535">
        <v>0</v>
      </c>
      <c r="H42" s="1260">
        <v>0</v>
      </c>
      <c r="I42" s="1260">
        <v>0</v>
      </c>
      <c r="J42" s="1260">
        <v>0</v>
      </c>
      <c r="K42" s="1260">
        <v>0</v>
      </c>
      <c r="L42" s="1260">
        <v>0</v>
      </c>
      <c r="M42" s="1260">
        <v>0</v>
      </c>
      <c r="N42" s="1266">
        <v>0</v>
      </c>
      <c r="O42" s="1260">
        <v>663.76794256063499</v>
      </c>
      <c r="P42" s="1260">
        <v>0</v>
      </c>
      <c r="Q42" s="1260">
        <v>9.7281566973000206</v>
      </c>
      <c r="R42" s="1266">
        <v>0</v>
      </c>
      <c r="S42" s="1266"/>
      <c r="T42" s="1829">
        <v>0</v>
      </c>
      <c r="U42" s="1266">
        <v>44.750755829999996</v>
      </c>
      <c r="V42" s="1261">
        <v>126.94763225</v>
      </c>
      <c r="W42" s="1266">
        <v>0</v>
      </c>
      <c r="X42" s="1266">
        <v>0</v>
      </c>
      <c r="Y42" s="1263">
        <v>845.19448733793502</v>
      </c>
      <c r="Z42" s="1263">
        <v>2.0434836874453823E-2</v>
      </c>
      <c r="AA42" s="1266">
        <v>42.5</v>
      </c>
      <c r="AB42" s="1263">
        <v>887.69448733793502</v>
      </c>
      <c r="AD42" s="1269"/>
      <c r="AE42" s="1269"/>
    </row>
    <row r="43" spans="1:31" s="1278" customFormat="1" ht="30" customHeight="1" x14ac:dyDescent="0.25">
      <c r="A43" s="1267" t="s">
        <v>116</v>
      </c>
      <c r="B43" s="1288" t="s">
        <v>117</v>
      </c>
      <c r="C43" s="535">
        <v>0</v>
      </c>
      <c r="D43" s="535">
        <v>26894.190719999999</v>
      </c>
      <c r="E43" s="1482">
        <v>0</v>
      </c>
      <c r="F43" s="535">
        <v>0</v>
      </c>
      <c r="G43" s="535">
        <v>168.05495894591505</v>
      </c>
      <c r="H43" s="1260">
        <v>0</v>
      </c>
      <c r="I43" s="1260">
        <v>0</v>
      </c>
      <c r="J43" s="1260">
        <v>0</v>
      </c>
      <c r="K43" s="1260">
        <v>0</v>
      </c>
      <c r="L43" s="1260">
        <v>0</v>
      </c>
      <c r="M43" s="1260">
        <v>85.030463569999995</v>
      </c>
      <c r="N43" s="1260">
        <v>5323.35</v>
      </c>
      <c r="O43" s="1260">
        <v>0</v>
      </c>
      <c r="P43" s="1260">
        <v>0</v>
      </c>
      <c r="Q43" s="1260">
        <v>0</v>
      </c>
      <c r="R43" s="1266">
        <v>0</v>
      </c>
      <c r="S43" s="1266"/>
      <c r="T43" s="1829">
        <v>0</v>
      </c>
      <c r="U43" s="1266">
        <v>0</v>
      </c>
      <c r="V43" s="1266">
        <v>0</v>
      </c>
      <c r="W43" s="1266">
        <v>0</v>
      </c>
      <c r="X43" s="1266">
        <v>0</v>
      </c>
      <c r="Y43" s="1263">
        <v>32470.626142515917</v>
      </c>
      <c r="Z43" s="1263">
        <v>0.78506421702249918</v>
      </c>
      <c r="AA43" s="1266">
        <v>0</v>
      </c>
      <c r="AB43" s="1263">
        <v>32470.626142515917</v>
      </c>
      <c r="AD43" s="1269"/>
      <c r="AE43" s="1269"/>
    </row>
    <row r="44" spans="1:31" s="1450" customFormat="1" ht="30" customHeight="1" x14ac:dyDescent="0.25">
      <c r="A44" s="1446" t="s">
        <v>118</v>
      </c>
      <c r="B44" s="1447"/>
      <c r="C44" s="1448">
        <v>97.811695743430988</v>
      </c>
      <c r="D44" s="1453">
        <v>7663.1847641932709</v>
      </c>
      <c r="E44" s="1448">
        <v>38.1714840525608</v>
      </c>
      <c r="F44" s="1448">
        <v>1331.1409208031291</v>
      </c>
      <c r="G44" s="1448">
        <v>1454.888918918803</v>
      </c>
      <c r="H44" s="1448">
        <v>0</v>
      </c>
      <c r="I44" s="1448">
        <v>390.07919088000006</v>
      </c>
      <c r="J44" s="1448">
        <v>1474.0989257816395</v>
      </c>
      <c r="K44" s="1448">
        <v>680.71888737000006</v>
      </c>
      <c r="L44" s="1448">
        <v>139.20483764064659</v>
      </c>
      <c r="M44" s="1448">
        <v>4.0371798800000001</v>
      </c>
      <c r="N44" s="1448">
        <v>1394.5777961453059</v>
      </c>
      <c r="O44" s="1448">
        <v>136.32416299040599</v>
      </c>
      <c r="P44" s="1448">
        <v>17.2642171500001</v>
      </c>
      <c r="Q44" s="1448">
        <v>325.29969734999997</v>
      </c>
      <c r="R44" s="1448">
        <v>15.01987407</v>
      </c>
      <c r="S44" s="1448">
        <v>0</v>
      </c>
      <c r="T44" s="1835">
        <v>104.03587005899999</v>
      </c>
      <c r="U44" s="1448">
        <v>438.39164547000007</v>
      </c>
      <c r="V44" s="1448">
        <v>454.5798217048</v>
      </c>
      <c r="W44" s="1448">
        <v>352.50603844079455</v>
      </c>
      <c r="X44" s="1448">
        <v>29.051617290000003</v>
      </c>
      <c r="Y44" s="1449">
        <v>16540.387545933787</v>
      </c>
      <c r="Z44" s="1449">
        <v>0.39990809973925162</v>
      </c>
      <c r="AA44" s="1448">
        <v>266.4224902201637</v>
      </c>
      <c r="AB44" s="1449">
        <v>16806.810036153951</v>
      </c>
      <c r="AD44" s="1451"/>
      <c r="AE44" s="1451"/>
    </row>
    <row r="45" spans="1:31" s="1278" customFormat="1" ht="30" customHeight="1" x14ac:dyDescent="0.25">
      <c r="A45" s="1267" t="s">
        <v>851</v>
      </c>
      <c r="B45" s="1286" t="s">
        <v>20</v>
      </c>
      <c r="C45" s="535">
        <v>0</v>
      </c>
      <c r="D45" s="535">
        <v>0</v>
      </c>
      <c r="E45" s="1482">
        <v>0</v>
      </c>
      <c r="F45" s="535">
        <v>0</v>
      </c>
      <c r="G45" s="535">
        <v>0</v>
      </c>
      <c r="H45" s="1260">
        <v>0</v>
      </c>
      <c r="I45" s="1260">
        <v>0</v>
      </c>
      <c r="J45" s="1260">
        <v>0</v>
      </c>
      <c r="K45" s="1260">
        <v>0</v>
      </c>
      <c r="L45" s="1260">
        <v>0</v>
      </c>
      <c r="M45" s="1266">
        <v>0</v>
      </c>
      <c r="N45" s="1266">
        <v>0</v>
      </c>
      <c r="O45" s="1266">
        <v>0</v>
      </c>
      <c r="P45" s="1266">
        <v>0</v>
      </c>
      <c r="Q45" s="1260">
        <v>0</v>
      </c>
      <c r="R45" s="1260">
        <v>0</v>
      </c>
      <c r="S45" s="1266"/>
      <c r="T45" s="1829">
        <v>0</v>
      </c>
      <c r="U45" s="1266">
        <v>0</v>
      </c>
      <c r="V45" s="1261">
        <v>0</v>
      </c>
      <c r="W45" s="1261">
        <v>0</v>
      </c>
      <c r="X45" s="1266">
        <v>0</v>
      </c>
      <c r="Y45" s="1263">
        <v>0</v>
      </c>
      <c r="Z45" s="1263">
        <v>0</v>
      </c>
      <c r="AA45" s="1266">
        <v>70.977954740000001</v>
      </c>
      <c r="AB45" s="1263">
        <v>70.977954740000001</v>
      </c>
      <c r="AD45" s="1269"/>
      <c r="AE45" s="1269"/>
    </row>
    <row r="46" spans="1:31" s="1269" customFormat="1" ht="30" customHeight="1" x14ac:dyDescent="0.25">
      <c r="A46" s="1267" t="s">
        <v>852</v>
      </c>
      <c r="B46" s="1286" t="s">
        <v>22</v>
      </c>
      <c r="C46" s="535">
        <v>30.53176414</v>
      </c>
      <c r="D46" s="535">
        <v>2215.48276625063</v>
      </c>
      <c r="E46" s="1482">
        <v>22.19676698</v>
      </c>
      <c r="F46" s="535">
        <v>728.17846787621602</v>
      </c>
      <c r="G46" s="535">
        <v>1035.8607964553332</v>
      </c>
      <c r="H46" s="1260">
        <v>0</v>
      </c>
      <c r="I46" s="1260">
        <v>153.98578986000001</v>
      </c>
      <c r="J46" s="1260">
        <v>889.26843059999987</v>
      </c>
      <c r="K46" s="1260">
        <v>212.03706680000005</v>
      </c>
      <c r="L46" s="1260">
        <v>97.477379900000003</v>
      </c>
      <c r="M46" s="1260">
        <v>4.0371798800000001</v>
      </c>
      <c r="N46" s="1266">
        <v>144.09149929834109</v>
      </c>
      <c r="O46" s="1260">
        <v>11.599576449999999</v>
      </c>
      <c r="P46" s="1260">
        <v>7.0094070141042</v>
      </c>
      <c r="Q46" s="1260">
        <v>319.13967289999999</v>
      </c>
      <c r="R46" s="1260">
        <v>8.1628190700000012</v>
      </c>
      <c r="S46" s="1260"/>
      <c r="T46" s="1828">
        <v>66.385079919999995</v>
      </c>
      <c r="U46" s="1260">
        <v>276.59283279000005</v>
      </c>
      <c r="V46" s="1261">
        <v>269.07834200999997</v>
      </c>
      <c r="W46" s="1261">
        <v>187.48513724</v>
      </c>
      <c r="X46" s="1262">
        <v>0.79979844</v>
      </c>
      <c r="Y46" s="1263">
        <v>6679.4005738746255</v>
      </c>
      <c r="Z46" s="1263">
        <v>0.16149237032551456</v>
      </c>
      <c r="AA46" s="1261">
        <v>195.35488986999999</v>
      </c>
      <c r="AB46" s="1263">
        <v>6874.7554637446256</v>
      </c>
      <c r="AC46" s="1278"/>
    </row>
    <row r="47" spans="1:31" s="1269" customFormat="1" ht="30" customHeight="1" x14ac:dyDescent="0.25">
      <c r="A47" s="1267" t="s">
        <v>853</v>
      </c>
      <c r="B47" s="1286" t="s">
        <v>4</v>
      </c>
      <c r="C47" s="535">
        <v>67.279931603430995</v>
      </c>
      <c r="D47" s="535">
        <v>5447.7019979426404</v>
      </c>
      <c r="E47" s="1482">
        <v>15.9747170725608</v>
      </c>
      <c r="F47" s="535">
        <v>602.96245292691299</v>
      </c>
      <c r="G47" s="535">
        <v>419.02812246346986</v>
      </c>
      <c r="H47" s="1260">
        <v>0</v>
      </c>
      <c r="I47" s="1260">
        <v>236.09340102000002</v>
      </c>
      <c r="J47" s="1260">
        <v>584.83049518163955</v>
      </c>
      <c r="K47" s="1260">
        <v>468.68182057000001</v>
      </c>
      <c r="L47" s="1260">
        <v>41.727457740646599</v>
      </c>
      <c r="M47" s="1266">
        <v>0</v>
      </c>
      <c r="N47" s="1260">
        <v>1250.4862968469647</v>
      </c>
      <c r="O47" s="1260">
        <v>124.72458654040601</v>
      </c>
      <c r="P47" s="1290">
        <v>10.2548101358959</v>
      </c>
      <c r="Q47" s="1260">
        <v>6.1600244499999999</v>
      </c>
      <c r="R47" s="1290">
        <v>6.8570549999999999</v>
      </c>
      <c r="S47" s="1266"/>
      <c r="T47" s="1828">
        <v>37.650790139000001</v>
      </c>
      <c r="U47" s="1260">
        <v>161.79881268</v>
      </c>
      <c r="V47" s="1261">
        <v>185.5014796948</v>
      </c>
      <c r="W47" s="1261">
        <v>165.02090120079458</v>
      </c>
      <c r="X47" s="1262">
        <v>28.251818850000003</v>
      </c>
      <c r="Y47" s="1263">
        <v>9860.9869720591614</v>
      </c>
      <c r="Z47" s="1263">
        <v>0.23841572941373704</v>
      </c>
      <c r="AA47" s="1261">
        <v>8.9645610163688702E-2</v>
      </c>
      <c r="AB47" s="1263">
        <v>9861.0766176693251</v>
      </c>
      <c r="AC47" s="1278"/>
    </row>
    <row r="48" spans="1:31" s="1269" customFormat="1" ht="30" customHeight="1" x14ac:dyDescent="0.25">
      <c r="A48" s="1267" t="s">
        <v>122</v>
      </c>
      <c r="B48" s="1278"/>
      <c r="C48" s="535">
        <v>0</v>
      </c>
      <c r="D48" s="535">
        <v>0</v>
      </c>
      <c r="E48" s="1482">
        <v>0</v>
      </c>
      <c r="F48" s="535">
        <v>0</v>
      </c>
      <c r="G48" s="535">
        <v>0</v>
      </c>
      <c r="H48" s="1260">
        <v>0</v>
      </c>
      <c r="I48" s="1266">
        <v>0</v>
      </c>
      <c r="J48" s="1266">
        <v>0</v>
      </c>
      <c r="K48" s="1266">
        <v>0</v>
      </c>
      <c r="L48" s="1266">
        <v>0</v>
      </c>
      <c r="M48" s="1260">
        <v>0</v>
      </c>
      <c r="N48" s="1266">
        <v>0</v>
      </c>
      <c r="O48" s="1266">
        <v>0</v>
      </c>
      <c r="P48" s="1266">
        <v>0</v>
      </c>
      <c r="Q48" s="1260">
        <v>0</v>
      </c>
      <c r="R48" s="1266">
        <v>0</v>
      </c>
      <c r="S48" s="1260"/>
      <c r="T48" s="1829">
        <v>0</v>
      </c>
      <c r="U48" s="1266">
        <v>0</v>
      </c>
      <c r="V48" s="1266">
        <v>0</v>
      </c>
      <c r="W48" s="1266">
        <v>0</v>
      </c>
      <c r="X48" s="1266">
        <v>0</v>
      </c>
      <c r="Y48" s="1263">
        <v>0</v>
      </c>
      <c r="Z48" s="1263">
        <v>0</v>
      </c>
      <c r="AA48" s="1266">
        <v>0</v>
      </c>
      <c r="AB48" s="1263">
        <v>0</v>
      </c>
      <c r="AC48" s="1278"/>
    </row>
    <row r="49" spans="1:29" s="1269" customFormat="1" ht="30" customHeight="1" x14ac:dyDescent="0.25">
      <c r="A49" s="1291" t="s">
        <v>123</v>
      </c>
      <c r="B49" s="1287" t="s">
        <v>124</v>
      </c>
      <c r="C49" s="532">
        <v>614.92209613499995</v>
      </c>
      <c r="D49" s="532">
        <v>7555.4341231583594</v>
      </c>
      <c r="E49" s="1483">
        <v>53.129582999999997</v>
      </c>
      <c r="F49" s="532">
        <v>1534.2155825299999</v>
      </c>
      <c r="G49" s="532">
        <v>1581.5980357449998</v>
      </c>
      <c r="H49" s="1266">
        <v>0.467839</v>
      </c>
      <c r="I49" s="1266">
        <v>125.95413782999998</v>
      </c>
      <c r="J49" s="1266">
        <v>2920.4528199650003</v>
      </c>
      <c r="K49" s="1266">
        <v>392.53551788999999</v>
      </c>
      <c r="L49" s="1266">
        <v>1423.6625141050004</v>
      </c>
      <c r="M49" s="1266">
        <v>15.42141224</v>
      </c>
      <c r="N49" s="1266">
        <v>3358.1890067810868</v>
      </c>
      <c r="O49" s="1266">
        <v>676.39751575000003</v>
      </c>
      <c r="P49" s="1266">
        <v>193.362543670001</v>
      </c>
      <c r="Q49" s="1266">
        <v>968.73608322249993</v>
      </c>
      <c r="R49" s="1266">
        <v>1.6816470800000001</v>
      </c>
      <c r="S49" s="1266"/>
      <c r="T49" s="1829">
        <v>41.047724780000003</v>
      </c>
      <c r="U49" s="1266">
        <v>270.34086502999997</v>
      </c>
      <c r="V49" s="1292">
        <v>4640.2987855800002</v>
      </c>
      <c r="W49" s="1292">
        <v>746.0145318775003</v>
      </c>
      <c r="X49" s="1293">
        <v>176.312771</v>
      </c>
      <c r="Y49" s="1263">
        <v>27290.175136369449</v>
      </c>
      <c r="Z49" s="1263">
        <v>0.65981296085289232</v>
      </c>
      <c r="AA49" s="1266">
        <v>0</v>
      </c>
      <c r="AB49" s="1263">
        <v>27290.175136369449</v>
      </c>
      <c r="AC49" s="1278"/>
    </row>
    <row r="50" spans="1:29" s="1269" customFormat="1" ht="30" customHeight="1" x14ac:dyDescent="0.25">
      <c r="A50" s="1258" t="s">
        <v>125</v>
      </c>
      <c r="B50" s="1287"/>
      <c r="C50" s="532">
        <v>0</v>
      </c>
      <c r="D50" s="532">
        <v>0</v>
      </c>
      <c r="E50" s="1483">
        <v>0</v>
      </c>
      <c r="F50" s="532">
        <v>0</v>
      </c>
      <c r="G50" s="532">
        <v>0</v>
      </c>
      <c r="H50" s="1266">
        <v>0</v>
      </c>
      <c r="I50" s="1266">
        <v>0</v>
      </c>
      <c r="J50" s="1266">
        <v>0</v>
      </c>
      <c r="K50" s="1266">
        <v>0</v>
      </c>
      <c r="L50" s="1266">
        <v>0</v>
      </c>
      <c r="M50" s="1266">
        <v>0</v>
      </c>
      <c r="N50" s="1266">
        <v>0</v>
      </c>
      <c r="O50" s="1266">
        <v>0</v>
      </c>
      <c r="P50" s="1266">
        <v>0</v>
      </c>
      <c r="Q50" s="1266">
        <v>0</v>
      </c>
      <c r="R50" s="1266">
        <v>0</v>
      </c>
      <c r="S50" s="1266"/>
      <c r="T50" s="1829">
        <v>0</v>
      </c>
      <c r="U50" s="1266">
        <v>0</v>
      </c>
      <c r="V50" s="1266">
        <v>0</v>
      </c>
      <c r="W50" s="1266">
        <v>0</v>
      </c>
      <c r="X50" s="1266">
        <v>0</v>
      </c>
      <c r="Y50" s="1263">
        <v>0</v>
      </c>
      <c r="Z50" s="1263">
        <v>0</v>
      </c>
      <c r="AA50" s="1266">
        <v>0</v>
      </c>
      <c r="AB50" s="1263">
        <v>0</v>
      </c>
      <c r="AC50" s="1278"/>
    </row>
    <row r="51" spans="1:29" s="1294" customFormat="1" ht="30" customHeight="1" x14ac:dyDescent="0.25">
      <c r="A51" s="1291" t="s">
        <v>126</v>
      </c>
      <c r="B51" s="1287" t="s">
        <v>127</v>
      </c>
      <c r="C51" s="532">
        <v>99.76764098000001</v>
      </c>
      <c r="D51" s="532">
        <v>3535.4423557</v>
      </c>
      <c r="E51" s="1483">
        <v>33.636134869999999</v>
      </c>
      <c r="F51" s="532">
        <v>1720.9607569500001</v>
      </c>
      <c r="G51" s="532">
        <v>1470.6344633801998</v>
      </c>
      <c r="H51" s="1266">
        <v>2.2903253399999999</v>
      </c>
      <c r="I51" s="1266">
        <v>181.93732711999999</v>
      </c>
      <c r="J51" s="1266">
        <v>1691.2672118500004</v>
      </c>
      <c r="K51" s="1266">
        <v>85.953566789999996</v>
      </c>
      <c r="L51" s="1266">
        <v>1536.0377113000002</v>
      </c>
      <c r="M51" s="1266">
        <v>15.201427480000001</v>
      </c>
      <c r="N51" s="1266">
        <v>3715.1525912099996</v>
      </c>
      <c r="O51" s="1266">
        <v>840.58280595000008</v>
      </c>
      <c r="P51" s="1266">
        <v>36.297346260000197</v>
      </c>
      <c r="Q51" s="1266">
        <v>558.91500639410992</v>
      </c>
      <c r="R51" s="1266">
        <v>18.684596629999998</v>
      </c>
      <c r="S51" s="1266"/>
      <c r="T51" s="1829">
        <v>28.254973769999999</v>
      </c>
      <c r="U51" s="1266">
        <v>245.61417790999997</v>
      </c>
      <c r="V51" s="1292">
        <v>5144.3920235100004</v>
      </c>
      <c r="W51" s="1292">
        <v>85.96037595</v>
      </c>
      <c r="X51" s="1293">
        <v>90.31566248</v>
      </c>
      <c r="Y51" s="1263">
        <v>21137.298481824309</v>
      </c>
      <c r="Z51" s="1263">
        <v>0.51105071426006388</v>
      </c>
      <c r="AA51" s="1292">
        <v>10.438779330000001</v>
      </c>
      <c r="AB51" s="1263">
        <v>21147.737261154311</v>
      </c>
      <c r="AC51" s="1289"/>
    </row>
    <row r="52" spans="1:29" s="1269" customFormat="1" ht="30" customHeight="1" x14ac:dyDescent="0.25">
      <c r="A52" s="1258" t="s">
        <v>128</v>
      </c>
      <c r="B52" s="1289"/>
      <c r="C52" s="532">
        <v>0</v>
      </c>
      <c r="D52" s="532">
        <v>0</v>
      </c>
      <c r="E52" s="1483">
        <v>0</v>
      </c>
      <c r="F52" s="532">
        <v>0</v>
      </c>
      <c r="G52" s="532">
        <v>0</v>
      </c>
      <c r="H52" s="1266">
        <v>0</v>
      </c>
      <c r="I52" s="1266">
        <v>0</v>
      </c>
      <c r="J52" s="1266">
        <v>0</v>
      </c>
      <c r="K52" s="1266">
        <v>0</v>
      </c>
      <c r="L52" s="1266">
        <v>0</v>
      </c>
      <c r="M52" s="1266">
        <v>0</v>
      </c>
      <c r="N52" s="1266">
        <v>0</v>
      </c>
      <c r="O52" s="1266">
        <v>0</v>
      </c>
      <c r="P52" s="1266">
        <v>0</v>
      </c>
      <c r="Q52" s="1266">
        <v>0</v>
      </c>
      <c r="R52" s="1266">
        <v>0</v>
      </c>
      <c r="S52" s="1266"/>
      <c r="T52" s="1829">
        <v>0</v>
      </c>
      <c r="U52" s="1266">
        <v>0</v>
      </c>
      <c r="V52" s="1266">
        <v>0</v>
      </c>
      <c r="W52" s="1266">
        <v>0</v>
      </c>
      <c r="X52" s="1266">
        <v>0</v>
      </c>
      <c r="Y52" s="1263">
        <v>0</v>
      </c>
      <c r="Z52" s="1263">
        <v>0</v>
      </c>
      <c r="AA52" s="1266">
        <v>0</v>
      </c>
      <c r="AB52" s="1263">
        <v>0</v>
      </c>
      <c r="AC52" s="1278"/>
    </row>
    <row r="53" spans="1:29" s="1269" customFormat="1" ht="30" customHeight="1" x14ac:dyDescent="0.25">
      <c r="A53" s="1258" t="s">
        <v>129</v>
      </c>
      <c r="B53" s="1295" t="s">
        <v>33</v>
      </c>
      <c r="C53" s="532">
        <v>0</v>
      </c>
      <c r="D53" s="532">
        <v>6657.5950858777305</v>
      </c>
      <c r="E53" s="1483">
        <v>0</v>
      </c>
      <c r="F53" s="532">
        <v>374.51582051768901</v>
      </c>
      <c r="G53" s="532">
        <v>342.95672949999999</v>
      </c>
      <c r="H53" s="1266">
        <v>0</v>
      </c>
      <c r="I53" s="1266">
        <v>0</v>
      </c>
      <c r="J53" s="1266">
        <v>1516.0441420800041</v>
      </c>
      <c r="K53" s="1266">
        <v>0</v>
      </c>
      <c r="L53" s="1266">
        <v>1109.5479777400001</v>
      </c>
      <c r="M53" s="1266">
        <v>0</v>
      </c>
      <c r="N53" s="1266">
        <v>3556.3045325989428</v>
      </c>
      <c r="O53" s="1266">
        <v>520.60945402999994</v>
      </c>
      <c r="P53" s="1266">
        <v>0</v>
      </c>
      <c r="Q53" s="1266">
        <v>1458.97249536459</v>
      </c>
      <c r="R53" s="1266">
        <v>0</v>
      </c>
      <c r="S53" s="1266"/>
      <c r="T53" s="1829">
        <v>0</v>
      </c>
      <c r="U53" s="1266">
        <v>161.33243281</v>
      </c>
      <c r="V53" s="1292">
        <v>2810.1831169699999</v>
      </c>
      <c r="W53" s="1266">
        <v>212.06247800999998</v>
      </c>
      <c r="X53" s="1266">
        <v>0</v>
      </c>
      <c r="Y53" s="1263">
        <v>18720.124265498955</v>
      </c>
      <c r="Z53" s="1263">
        <v>0.45260906379057275</v>
      </c>
      <c r="AA53" s="1266">
        <v>0</v>
      </c>
      <c r="AB53" s="1263">
        <v>18720.124265498955</v>
      </c>
      <c r="AC53" s="1278"/>
    </row>
    <row r="54" spans="1:29" s="1269" customFormat="1" ht="30" customHeight="1" x14ac:dyDescent="0.25">
      <c r="A54" s="1258" t="s">
        <v>130</v>
      </c>
      <c r="B54" s="1287" t="s">
        <v>131</v>
      </c>
      <c r="C54" s="532">
        <v>924.52278326999999</v>
      </c>
      <c r="D54" s="532">
        <v>18378.189996069999</v>
      </c>
      <c r="E54" s="1483">
        <v>146.00091003999998</v>
      </c>
      <c r="F54" s="532">
        <v>2363.95797361</v>
      </c>
      <c r="G54" s="532">
        <v>434.65228671000011</v>
      </c>
      <c r="H54" s="1266">
        <v>21.422836189999998</v>
      </c>
      <c r="I54" s="1266">
        <v>402.84735510999997</v>
      </c>
      <c r="J54" s="1266">
        <v>20269.464173374225</v>
      </c>
      <c r="K54" s="1266">
        <v>1630.37022654</v>
      </c>
      <c r="L54" s="1266">
        <v>3361.2200457000004</v>
      </c>
      <c r="M54" s="1266">
        <v>292.02669243000003</v>
      </c>
      <c r="N54" s="1266">
        <v>13567.3437192</v>
      </c>
      <c r="O54" s="1266">
        <v>313.76943445999996</v>
      </c>
      <c r="P54" s="1266">
        <v>138.67199787999999</v>
      </c>
      <c r="Q54" s="1266">
        <v>20540.516910400002</v>
      </c>
      <c r="R54" s="1266">
        <v>57.891577270000006</v>
      </c>
      <c r="S54" s="1266"/>
      <c r="T54" s="1829">
        <v>39.694860039999995</v>
      </c>
      <c r="U54" s="1266">
        <v>1653.81481166</v>
      </c>
      <c r="V54" s="1292">
        <v>1491.3912451199999</v>
      </c>
      <c r="W54" s="1292">
        <v>1586.5268331700001</v>
      </c>
      <c r="X54" s="1293">
        <v>307.83460591000005</v>
      </c>
      <c r="Y54" s="1263">
        <v>87922.131274154235</v>
      </c>
      <c r="Z54" s="1263">
        <v>2.1257526370061264</v>
      </c>
      <c r="AA54" s="1292">
        <v>46.726567639999999</v>
      </c>
      <c r="AB54" s="1263">
        <v>87968.857841794234</v>
      </c>
      <c r="AC54" s="1278"/>
    </row>
    <row r="55" spans="1:29" s="1269" customFormat="1" ht="30" customHeight="1" x14ac:dyDescent="0.25">
      <c r="A55" s="1258" t="s">
        <v>132</v>
      </c>
      <c r="B55" s="1287" t="s">
        <v>133</v>
      </c>
      <c r="C55" s="532">
        <v>0</v>
      </c>
      <c r="D55" s="532">
        <v>74246.509579710008</v>
      </c>
      <c r="E55" s="1483">
        <v>0</v>
      </c>
      <c r="F55" s="532">
        <v>1436.6553818900002</v>
      </c>
      <c r="G55" s="532">
        <v>152.25227664868009</v>
      </c>
      <c r="H55" s="1266">
        <v>0</v>
      </c>
      <c r="I55" s="1266">
        <v>0</v>
      </c>
      <c r="J55" s="1266">
        <v>18178.983983369988</v>
      </c>
      <c r="K55" s="1266">
        <v>2919.0265596199997</v>
      </c>
      <c r="L55" s="1266">
        <v>11649.742825429998</v>
      </c>
      <c r="M55" s="1266">
        <v>45.216912450000002</v>
      </c>
      <c r="N55" s="1266">
        <v>5050.2863462700016</v>
      </c>
      <c r="O55" s="1266">
        <v>11.897654060000001</v>
      </c>
      <c r="P55" s="1266">
        <v>0.26291185</v>
      </c>
      <c r="Q55" s="1266">
        <v>13536.714485799999</v>
      </c>
      <c r="R55" s="1266">
        <v>0</v>
      </c>
      <c r="S55" s="1266"/>
      <c r="T55" s="1829">
        <v>0</v>
      </c>
      <c r="U55" s="1266">
        <v>0</v>
      </c>
      <c r="V55" s="1292">
        <v>185.30180300000001</v>
      </c>
      <c r="W55" s="1266">
        <v>21.443320850000003</v>
      </c>
      <c r="X55" s="1266">
        <v>0</v>
      </c>
      <c r="Y55" s="1263">
        <v>127434.29404094868</v>
      </c>
      <c r="Z55" s="1263">
        <v>3.081064831764301</v>
      </c>
      <c r="AA55" s="1266">
        <v>0</v>
      </c>
      <c r="AB55" s="1263">
        <v>127434.29404094868</v>
      </c>
      <c r="AC55" s="1278"/>
    </row>
    <row r="56" spans="1:29" s="1269" customFormat="1" ht="30" customHeight="1" x14ac:dyDescent="0.25">
      <c r="A56" s="1296" t="s">
        <v>134</v>
      </c>
      <c r="B56" s="1295"/>
      <c r="C56" s="532">
        <v>0</v>
      </c>
      <c r="D56" s="532">
        <v>0.30401132000000003</v>
      </c>
      <c r="E56" s="1483">
        <v>0</v>
      </c>
      <c r="F56" s="532">
        <v>0</v>
      </c>
      <c r="G56" s="532">
        <v>0</v>
      </c>
      <c r="H56" s="1266">
        <v>0</v>
      </c>
      <c r="I56" s="1266">
        <v>0</v>
      </c>
      <c r="J56" s="1266">
        <v>0</v>
      </c>
      <c r="K56" s="1266">
        <v>0</v>
      </c>
      <c r="L56" s="1266">
        <v>0</v>
      </c>
      <c r="M56" s="1266">
        <v>0</v>
      </c>
      <c r="N56" s="1266">
        <v>0</v>
      </c>
      <c r="O56" s="1266">
        <v>0</v>
      </c>
      <c r="P56" s="1266">
        <v>0</v>
      </c>
      <c r="Q56" s="1266">
        <v>0</v>
      </c>
      <c r="R56" s="1266">
        <v>0</v>
      </c>
      <c r="S56" s="1266"/>
      <c r="T56" s="1829">
        <v>0</v>
      </c>
      <c r="U56" s="1266">
        <v>0</v>
      </c>
      <c r="V56" s="1266">
        <v>0</v>
      </c>
      <c r="W56" s="1266">
        <v>0</v>
      </c>
      <c r="X56" s="1266">
        <v>0</v>
      </c>
      <c r="Y56" s="1263">
        <v>0.30401132000000003</v>
      </c>
      <c r="Z56" s="1263">
        <v>7.3502866207212527E-6</v>
      </c>
      <c r="AA56" s="1266">
        <v>0</v>
      </c>
      <c r="AB56" s="1263">
        <v>0.30401132000000003</v>
      </c>
      <c r="AC56" s="1278"/>
    </row>
    <row r="57" spans="1:29" s="1294" customFormat="1" ht="30" customHeight="1" x14ac:dyDescent="0.25">
      <c r="A57" s="533" t="s">
        <v>135</v>
      </c>
      <c r="B57" s="1297"/>
      <c r="C57" s="773">
        <v>20844.342215038432</v>
      </c>
      <c r="D57" s="533">
        <v>929429.92451180308</v>
      </c>
      <c r="E57" s="773">
        <v>8179.2615203769856</v>
      </c>
      <c r="F57" s="773">
        <v>222069.30263435998</v>
      </c>
      <c r="G57" s="773">
        <v>330105.92227228265</v>
      </c>
      <c r="H57" s="773">
        <v>560.17875604000017</v>
      </c>
      <c r="I57" s="773">
        <v>34871.032122060009</v>
      </c>
      <c r="J57" s="773">
        <v>608694.29899736121</v>
      </c>
      <c r="K57" s="773">
        <v>26249.420119639992</v>
      </c>
      <c r="L57" s="773">
        <v>301363.59052649565</v>
      </c>
      <c r="M57" s="773">
        <v>4188.0232119876737</v>
      </c>
      <c r="N57" s="773">
        <v>651750.71351994283</v>
      </c>
      <c r="O57" s="773">
        <v>102702.40365619335</v>
      </c>
      <c r="P57" s="773">
        <v>13725.802981910856</v>
      </c>
      <c r="Q57" s="773">
        <v>170781.47235760838</v>
      </c>
      <c r="R57" s="773">
        <v>2851.2487693217672</v>
      </c>
      <c r="S57" s="773">
        <v>0</v>
      </c>
      <c r="T57" s="1835">
        <v>6425.8159719080004</v>
      </c>
      <c r="U57" s="773">
        <v>54199.837288269977</v>
      </c>
      <c r="V57" s="773">
        <v>584173.34620097454</v>
      </c>
      <c r="W57" s="773">
        <v>40938.696070805912</v>
      </c>
      <c r="X57" s="773">
        <v>21942.51230703</v>
      </c>
      <c r="Y57" s="1263">
        <v>4136047.1460114121</v>
      </c>
      <c r="Z57" s="1263">
        <v>100</v>
      </c>
      <c r="AA57" s="773">
        <v>2497.202629520164</v>
      </c>
      <c r="AB57" s="1263">
        <v>4138544.3486409322</v>
      </c>
      <c r="AC57" s="1289"/>
    </row>
    <row r="58" spans="1:29" ht="13.95" customHeight="1" x14ac:dyDescent="0.25">
      <c r="A58" s="324"/>
      <c r="B58" s="325"/>
      <c r="C58" s="325"/>
      <c r="D58" s="325"/>
      <c r="E58" s="1488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1836"/>
      <c r="U58" s="325"/>
    </row>
    <row r="59" spans="1:29" s="1843" customFormat="1" ht="34.200000000000003" customHeight="1" x14ac:dyDescent="0.25">
      <c r="A59" s="1837" t="s">
        <v>717</v>
      </c>
      <c r="B59" s="1837"/>
      <c r="C59" s="1838">
        <v>16850.76463836</v>
      </c>
      <c r="D59" s="1838">
        <v>865609.82922966115</v>
      </c>
      <c r="E59" s="1839">
        <v>6899.0356229356239</v>
      </c>
      <c r="F59" s="1838">
        <v>208695.19903557151</v>
      </c>
      <c r="G59" s="1838">
        <v>336386.18203182728</v>
      </c>
      <c r="H59" s="1838">
        <v>565.83955286999992</v>
      </c>
      <c r="I59" s="1838">
        <v>30877.948784503733</v>
      </c>
      <c r="J59" s="1838">
        <v>556096.12134988152</v>
      </c>
      <c r="K59" s="1838">
        <v>21310.750081313003</v>
      </c>
      <c r="L59" s="1838">
        <v>300855.24137627002</v>
      </c>
      <c r="M59" s="1838">
        <v>3800.64446840146</v>
      </c>
      <c r="N59" s="1838">
        <v>592442.83376614726</v>
      </c>
      <c r="O59" s="1838">
        <v>89955.249408660005</v>
      </c>
      <c r="P59" s="1838">
        <v>13531.558813652384</v>
      </c>
      <c r="Q59" s="1838">
        <v>130521.54862331849</v>
      </c>
      <c r="R59" s="1838">
        <v>2468.8562064921848</v>
      </c>
      <c r="S59" s="1838">
        <v>0</v>
      </c>
      <c r="T59" s="1838">
        <v>5978.0450701600012</v>
      </c>
      <c r="U59" s="1838">
        <v>49106.384653220026</v>
      </c>
      <c r="V59" s="1838">
        <v>533433.39677538152</v>
      </c>
      <c r="W59" s="1838">
        <v>33750.397069597209</v>
      </c>
      <c r="X59" s="1838">
        <v>18075.218147760006</v>
      </c>
      <c r="Y59" s="1840">
        <v>3817211.0447059842</v>
      </c>
      <c r="Z59" s="1840"/>
      <c r="AA59" s="1841">
        <v>2310.1258867500001</v>
      </c>
      <c r="AB59" s="1840">
        <v>3819521.1705927341</v>
      </c>
      <c r="AC59" s="1842"/>
    </row>
    <row r="60" spans="1:29" s="1304" customFormat="1" ht="34.200000000000003" customHeight="1" x14ac:dyDescent="0.25">
      <c r="A60" s="1299" t="s">
        <v>967</v>
      </c>
      <c r="B60" s="1299" t="s">
        <v>526</v>
      </c>
      <c r="C60" s="1302">
        <v>19058.361853029997</v>
      </c>
      <c r="D60" s="1302">
        <v>884300.47480726382</v>
      </c>
      <c r="E60" s="1489">
        <v>7565.4169511444243</v>
      </c>
      <c r="F60" s="1300">
        <v>214182.69207916915</v>
      </c>
      <c r="G60" s="1300">
        <v>322109.26976890553</v>
      </c>
      <c r="H60" s="1300">
        <v>535.74599477000015</v>
      </c>
      <c r="I60" s="1300">
        <v>33698.652635760001</v>
      </c>
      <c r="J60" s="1300">
        <v>580750.54727587802</v>
      </c>
      <c r="K60" s="1300">
        <v>23392.451059889991</v>
      </c>
      <c r="L60" s="1300">
        <v>293587.82726898999</v>
      </c>
      <c r="M60" s="1300">
        <v>3766.6510572276738</v>
      </c>
      <c r="N60" s="1300">
        <v>615711.16808641935</v>
      </c>
      <c r="O60" s="1300">
        <v>92046.769584992304</v>
      </c>
      <c r="P60" s="1300">
        <v>13136.836997553084</v>
      </c>
      <c r="Q60" s="1300">
        <v>146721.12130728</v>
      </c>
      <c r="R60" s="1300">
        <v>2586.0674787590397</v>
      </c>
      <c r="S60" s="1300">
        <v>0</v>
      </c>
      <c r="T60" s="1844">
        <v>6204.5729504090004</v>
      </c>
      <c r="U60" s="1300">
        <v>50764.740359909985</v>
      </c>
      <c r="V60" s="1300">
        <v>557876.0542412299</v>
      </c>
      <c r="W60" s="1300">
        <v>37852.506197737617</v>
      </c>
      <c r="X60" s="1300">
        <v>21178.326970360002</v>
      </c>
      <c r="Y60" s="1301">
        <v>3927026.2549266783</v>
      </c>
      <c r="Z60" s="1301"/>
      <c r="AA60" s="1302">
        <v>2128.6211426</v>
      </c>
      <c r="AB60" s="1301">
        <v>3929154.8760692785</v>
      </c>
      <c r="AC60" s="1303"/>
    </row>
    <row r="61" spans="1:29" ht="43.95" customHeight="1" x14ac:dyDescent="0.25">
      <c r="A61" s="1305" t="s">
        <v>1005</v>
      </c>
      <c r="B61" s="1306"/>
      <c r="C61" s="1307">
        <v>3.4882405013676336E-2</v>
      </c>
      <c r="D61" s="1307">
        <v>2.8191764302850936E-2</v>
      </c>
      <c r="E61" s="1307">
        <v>3.2838883926459977E-2</v>
      </c>
      <c r="F61" s="1307">
        <v>2.075266395158698E-2</v>
      </c>
      <c r="G61" s="1307">
        <v>3.455322180463067E-2</v>
      </c>
      <c r="H61" s="1307">
        <v>9.6703400319857157E-3</v>
      </c>
      <c r="I61" s="1307">
        <v>1.3661370889722439E-2</v>
      </c>
      <c r="J61" s="1307">
        <v>2.6736753567095137E-2</v>
      </c>
      <c r="K61" s="1307">
        <v>3.1008926401969443E-2</v>
      </c>
      <c r="L61" s="1307">
        <v>3.0309187112234424E-2</v>
      </c>
      <c r="M61" s="1307">
        <v>3.5615015753939841E-2</v>
      </c>
      <c r="N61" s="1307">
        <v>3.8456266903372588E-2</v>
      </c>
      <c r="O61" s="1307">
        <v>4.6544742754394679E-2</v>
      </c>
      <c r="P61" s="1307">
        <v>3.4033849285326538E-2</v>
      </c>
      <c r="Q61" s="1307">
        <v>2.0348661311797418E-2</v>
      </c>
      <c r="R61" s="1307">
        <v>1.1014008207966252E-2</v>
      </c>
      <c r="S61" s="1307" t="e">
        <v>#DIV/0!</v>
      </c>
      <c r="T61" s="1845">
        <v>2.7372886689623444E-2</v>
      </c>
      <c r="U61" s="1307">
        <v>3.6457278295616631E-2</v>
      </c>
      <c r="V61" s="1307">
        <v>3.6629957614864941E-2</v>
      </c>
      <c r="W61" s="1307">
        <v>4.1280898454133602E-2</v>
      </c>
      <c r="X61" s="1307">
        <v>4.080952770353808E-2</v>
      </c>
      <c r="Y61" s="1307">
        <v>3.1454988815647629E-2</v>
      </c>
      <c r="Z61" s="1307" t="e">
        <v>#DIV/0!</v>
      </c>
      <c r="AA61" s="1307">
        <v>54.910921078577147</v>
      </c>
      <c r="AB61" s="1301">
        <v>54.942376067392793</v>
      </c>
    </row>
    <row r="62" spans="1:29" ht="43.95" customHeight="1" x14ac:dyDescent="0.25">
      <c r="A62" s="1305" t="s">
        <v>1006</v>
      </c>
      <c r="B62" s="1305" t="s">
        <v>525</v>
      </c>
      <c r="C62" s="1307">
        <v>3.4858398239236789E-2</v>
      </c>
      <c r="D62" s="1307">
        <v>3.0203150811314472E-2</v>
      </c>
      <c r="E62" s="1307">
        <v>3.7811463972032465E-2</v>
      </c>
      <c r="F62" s="1307">
        <v>3.4228205287877379E-2</v>
      </c>
      <c r="G62" s="1307">
        <v>3.56664101932773E-2</v>
      </c>
      <c r="H62" s="1307">
        <v>3.2667364851595028E-2</v>
      </c>
      <c r="I62" s="1307">
        <v>3.2700640332821274E-2</v>
      </c>
      <c r="J62" s="1307">
        <v>2.8618940542588126E-2</v>
      </c>
      <c r="K62" s="1307">
        <v>2.6564027785148537E-2</v>
      </c>
      <c r="L62" s="1307">
        <v>3.2231091753571535E-2</v>
      </c>
      <c r="M62" s="1307">
        <v>3.0889499397549484E-2</v>
      </c>
      <c r="N62" s="1307">
        <v>3.4381018032028088E-2</v>
      </c>
      <c r="O62" s="1307">
        <v>4.7583536667590735E-2</v>
      </c>
      <c r="P62" s="1307">
        <v>3.1598411633215868E-2</v>
      </c>
      <c r="Q62" s="1307">
        <v>2.6699049575640555E-2</v>
      </c>
      <c r="R62" s="1307">
        <v>3.4295317590216839E-2</v>
      </c>
      <c r="S62" s="1307" t="e">
        <v>#DIV/0!</v>
      </c>
      <c r="T62" s="1845">
        <v>3.0184021821840327E-2</v>
      </c>
      <c r="U62" s="1307">
        <v>3.4257461322381208E-2</v>
      </c>
      <c r="V62" s="1307">
        <v>3.243658325270124E-2</v>
      </c>
      <c r="W62" s="1307">
        <v>3.5173449918041895E-2</v>
      </c>
      <c r="X62" s="1307">
        <v>3.8306644822912655E-2</v>
      </c>
      <c r="Y62" s="1307">
        <v>3.2243513593262052E-2</v>
      </c>
      <c r="Z62" s="1307" t="e">
        <v>#DIV/0!</v>
      </c>
      <c r="AA62" s="1307">
        <v>56.287963534033608</v>
      </c>
      <c r="AB62" s="1301">
        <v>56.320207047626873</v>
      </c>
    </row>
    <row r="63" spans="1:29" ht="18" customHeight="1" x14ac:dyDescent="0.85">
      <c r="A63" s="1308"/>
    </row>
    <row r="64" spans="1:29" ht="30" x14ac:dyDescent="0.85">
      <c r="A64" s="1309" t="s">
        <v>1007</v>
      </c>
      <c r="B64" s="1308"/>
      <c r="C64" s="1310"/>
      <c r="D64" s="1310"/>
      <c r="E64" s="1491"/>
      <c r="F64" s="1310"/>
      <c r="G64" s="1310"/>
      <c r="H64" s="1310"/>
      <c r="I64" s="1310"/>
      <c r="J64" s="1310"/>
      <c r="K64" s="1310"/>
      <c r="L64" s="1310"/>
      <c r="M64" s="1310"/>
      <c r="N64" s="1310"/>
      <c r="O64" s="1310"/>
      <c r="P64" s="1310"/>
      <c r="Q64" s="1310"/>
      <c r="R64" s="1310"/>
      <c r="S64" s="1310"/>
      <c r="T64" s="1847"/>
      <c r="U64" s="1310"/>
      <c r="V64" s="398"/>
      <c r="W64" s="398"/>
      <c r="X64" s="398"/>
      <c r="Y64" s="398"/>
      <c r="Z64" s="398"/>
      <c r="AA64" s="398"/>
      <c r="AB64" s="398"/>
    </row>
    <row r="65" spans="1:25" ht="30" x14ac:dyDescent="0.85">
      <c r="A65" s="1309" t="s">
        <v>1008</v>
      </c>
      <c r="B65" s="1308" t="s">
        <v>578</v>
      </c>
      <c r="C65" s="1311"/>
      <c r="D65" s="1311"/>
      <c r="E65" s="1492"/>
      <c r="F65" s="1311"/>
      <c r="G65" s="1311"/>
      <c r="H65" s="1311"/>
      <c r="I65" s="1311"/>
      <c r="J65" s="1311"/>
      <c r="K65" s="1311"/>
      <c r="L65" s="1311"/>
      <c r="M65" s="1311"/>
      <c r="N65" s="1311"/>
      <c r="O65" s="1311"/>
      <c r="P65" s="1311"/>
      <c r="Q65" s="1311"/>
      <c r="R65" s="1311"/>
      <c r="S65" s="1311"/>
      <c r="T65" s="1848"/>
      <c r="U65" s="1311"/>
      <c r="V65" s="1311"/>
      <c r="W65" s="1311"/>
      <c r="X65" s="1311"/>
      <c r="Y65" s="1298"/>
    </row>
    <row r="66" spans="1:25" ht="30" x14ac:dyDescent="0.85">
      <c r="A66" s="1312" t="s">
        <v>136</v>
      </c>
      <c r="B66" s="1308"/>
    </row>
    <row r="67" spans="1:25" ht="21" x14ac:dyDescent="0.25">
      <c r="A67" s="1312" t="s">
        <v>137</v>
      </c>
      <c r="C67" s="1310"/>
      <c r="D67" s="1310"/>
      <c r="E67" s="1491"/>
      <c r="F67" s="1310"/>
      <c r="G67" s="1310"/>
      <c r="H67" s="1310"/>
      <c r="I67" s="1310"/>
      <c r="J67" s="1310"/>
      <c r="K67" s="1310"/>
      <c r="L67" s="1310"/>
      <c r="M67" s="1310"/>
      <c r="N67" s="1310"/>
      <c r="O67" s="1310"/>
      <c r="P67" s="1310"/>
      <c r="Q67" s="1310"/>
      <c r="R67" s="1310"/>
      <c r="S67" s="1310"/>
      <c r="T67" s="1847"/>
      <c r="U67" s="1310"/>
      <c r="V67" s="398"/>
      <c r="W67" s="398"/>
      <c r="X67" s="398"/>
      <c r="Y67" s="1298"/>
    </row>
    <row r="69" spans="1:25" x14ac:dyDescent="0.25">
      <c r="Y69" s="1298"/>
    </row>
    <row r="70" spans="1:25" x14ac:dyDescent="0.25">
      <c r="X70" s="1298"/>
      <c r="Y70" s="1298"/>
    </row>
    <row r="71" spans="1:25" x14ac:dyDescent="0.25">
      <c r="X71" s="1298"/>
    </row>
    <row r="72" spans="1:25" x14ac:dyDescent="0.25">
      <c r="X72" s="1298"/>
    </row>
  </sheetData>
  <sheetProtection formatColumns="0" formatRows="0" sort="0" autoFilter="0"/>
  <protectedRanges>
    <protectedRange sqref="AC5:AC57" name="Range2"/>
    <protectedRange sqref="A1 Y8:Y15 Y27 Y17:Y21" name="Range1_2"/>
  </protectedRanges>
  <mergeCells count="4">
    <mergeCell ref="A1:F1"/>
    <mergeCell ref="A2:F2"/>
    <mergeCell ref="Z3:AB3"/>
    <mergeCell ref="A4:B4"/>
  </mergeCells>
  <pageMargins left="0.16" right="0.23622047244094499" top="0.74803149606299202" bottom="0.74803149606299202" header="0.31496062992126" footer="0.31496062992126"/>
  <pageSetup paperSize="9" scale="32" fitToWidth="0" fitToHeight="0" orientation="landscape" cellComments="asDisplayed" r:id="rId1"/>
  <headerFooter alignWithMargins="0">
    <oddHeader>&amp;R&amp;A</oddHeader>
    <oddFooter>&amp;C&amp;16 49</oddFooter>
  </headerFooter>
  <rowBreaks count="1" manualBreakCount="1">
    <brk id="36" max="28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 tint="0.79998168889431442"/>
  </sheetPr>
  <dimension ref="A1:AB73"/>
  <sheetViews>
    <sheetView showGridLines="0" view="pageBreakPreview" zoomScale="85" zoomScaleNormal="55" zoomScaleSheetLayoutView="85" workbookViewId="0">
      <pane xSplit="2" ySplit="5" topLeftCell="C132" activePane="bottomRight" state="frozen"/>
      <selection activeCell="C64" sqref="C64"/>
      <selection pane="topRight" activeCell="C64" sqref="C64"/>
      <selection pane="bottomLeft" activeCell="C64" sqref="C64"/>
      <selection pane="bottomRight" activeCell="C64" sqref="C64"/>
    </sheetView>
  </sheetViews>
  <sheetFormatPr defaultColWidth="19.3984375" defaultRowHeight="30" customHeight="1" x14ac:dyDescent="0.25"/>
  <cols>
    <col min="1" max="1" width="64.09765625" style="690" customWidth="1"/>
    <col min="2" max="2" width="8" style="396" hidden="1" customWidth="1"/>
    <col min="3" max="3" width="16.59765625" style="396" bestFit="1" customWidth="1"/>
    <col min="4" max="4" width="15" style="396" bestFit="1" customWidth="1"/>
    <col min="5" max="5" width="14.69921875" style="396" bestFit="1" customWidth="1"/>
    <col min="6" max="6" width="15.3984375" style="396" bestFit="1" customWidth="1"/>
    <col min="7" max="7" width="15" style="396" bestFit="1" customWidth="1"/>
    <col min="8" max="8" width="16.69921875" style="396" bestFit="1" customWidth="1"/>
    <col min="9" max="9" width="14.09765625" style="396" customWidth="1"/>
    <col min="10" max="10" width="15" style="396" bestFit="1" customWidth="1"/>
    <col min="11" max="11" width="13.3984375" style="396" bestFit="1" customWidth="1"/>
    <col min="12" max="12" width="15.3984375" style="396" bestFit="1" customWidth="1"/>
    <col min="13" max="13" width="13.8984375" style="396" bestFit="1" customWidth="1"/>
    <col min="14" max="14" width="15" style="396" bestFit="1" customWidth="1"/>
    <col min="15" max="15" width="15.09765625" style="396" bestFit="1" customWidth="1"/>
    <col min="16" max="16" width="13.8984375" style="396" bestFit="1" customWidth="1"/>
    <col min="17" max="17" width="15" style="396" bestFit="1" customWidth="1"/>
    <col min="18" max="18" width="15.3984375" style="396" customWidth="1"/>
    <col min="19" max="19" width="17.8984375" style="396" hidden="1" customWidth="1"/>
    <col min="20" max="20" width="18.19921875" style="396" bestFit="1" customWidth="1"/>
    <col min="21" max="21" width="14.3984375" style="396" bestFit="1" customWidth="1"/>
    <col min="22" max="22" width="15" style="396" bestFit="1" customWidth="1"/>
    <col min="23" max="23" width="17" style="396" bestFit="1" customWidth="1"/>
    <col min="24" max="24" width="13.3984375" style="396" bestFit="1" customWidth="1"/>
    <col min="25" max="25" width="15.59765625" style="396" customWidth="1"/>
    <col min="26" max="26" width="12" style="396" hidden="1" customWidth="1"/>
    <col min="27" max="27" width="14" style="396" customWidth="1"/>
    <col min="28" max="28" width="15.59765625" style="396" customWidth="1"/>
    <col min="29" max="16384" width="19.3984375" style="398"/>
  </cols>
  <sheetData>
    <row r="1" spans="1:28" ht="28.8" x14ac:dyDescent="0.25">
      <c r="A1" s="1785" t="s">
        <v>970</v>
      </c>
      <c r="B1" s="1785"/>
      <c r="C1" s="1785"/>
      <c r="D1" s="1785"/>
      <c r="E1" s="1785"/>
      <c r="F1" s="1785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</row>
    <row r="2" spans="1:28" s="691" customFormat="1" ht="28.8" x14ac:dyDescent="0.25">
      <c r="A2" s="1785" t="s">
        <v>971</v>
      </c>
      <c r="B2" s="1785"/>
      <c r="C2" s="1785"/>
      <c r="D2" s="1785"/>
      <c r="E2" s="1785"/>
      <c r="F2" s="1785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</row>
    <row r="3" spans="1:28" s="691" customFormat="1" ht="20.25" hidden="1" customHeight="1" x14ac:dyDescent="0.25">
      <c r="A3" s="39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23" t="s">
        <v>67</v>
      </c>
    </row>
    <row r="4" spans="1:28" ht="18" x14ac:dyDescent="0.25">
      <c r="A4" s="397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1786" t="s">
        <v>454</v>
      </c>
      <c r="Z4" s="1786"/>
      <c r="AA4" s="1786"/>
      <c r="AB4" s="1786"/>
    </row>
    <row r="5" spans="1:28" s="330" customFormat="1" ht="60" customHeight="1" x14ac:dyDescent="0.25">
      <c r="A5" s="1783" t="s">
        <v>0</v>
      </c>
      <c r="B5" s="1784"/>
      <c r="C5" s="695" t="s">
        <v>636</v>
      </c>
      <c r="D5" s="695" t="s">
        <v>159</v>
      </c>
      <c r="E5" s="695" t="s">
        <v>699</v>
      </c>
      <c r="F5" s="695" t="s">
        <v>160</v>
      </c>
      <c r="G5" s="695" t="s">
        <v>161</v>
      </c>
      <c r="H5" s="695" t="s">
        <v>162</v>
      </c>
      <c r="I5" s="695" t="s">
        <v>163</v>
      </c>
      <c r="J5" s="695" t="s">
        <v>164</v>
      </c>
      <c r="K5" s="695" t="s">
        <v>165</v>
      </c>
      <c r="L5" s="695" t="s">
        <v>166</v>
      </c>
      <c r="M5" s="695" t="s">
        <v>690</v>
      </c>
      <c r="N5" s="695" t="s">
        <v>167</v>
      </c>
      <c r="O5" s="695" t="s">
        <v>168</v>
      </c>
      <c r="P5" s="695" t="s">
        <v>169</v>
      </c>
      <c r="Q5" s="695" t="s">
        <v>170</v>
      </c>
      <c r="R5" s="695" t="s">
        <v>171</v>
      </c>
      <c r="S5" s="695" t="s">
        <v>172</v>
      </c>
      <c r="T5" s="695" t="s">
        <v>700</v>
      </c>
      <c r="U5" s="695" t="s">
        <v>894</v>
      </c>
      <c r="V5" s="695" t="s">
        <v>173</v>
      </c>
      <c r="W5" s="695" t="s">
        <v>174</v>
      </c>
      <c r="X5" s="695" t="s">
        <v>691</v>
      </c>
      <c r="Y5" s="688" t="s">
        <v>175</v>
      </c>
      <c r="Z5" s="688" t="s">
        <v>177</v>
      </c>
      <c r="AA5" s="695" t="s">
        <v>178</v>
      </c>
      <c r="AB5" s="688" t="s">
        <v>176</v>
      </c>
    </row>
    <row r="6" spans="1:28" s="330" customFormat="1" ht="39" customHeight="1" x14ac:dyDescent="0.25">
      <c r="A6" s="806" t="s">
        <v>1</v>
      </c>
      <c r="B6" s="696"/>
      <c r="C6" s="535"/>
      <c r="D6" s="535"/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35"/>
      <c r="S6" s="535"/>
      <c r="T6" s="535"/>
      <c r="U6" s="535"/>
      <c r="V6" s="535"/>
      <c r="W6" s="535"/>
      <c r="X6" s="535"/>
      <c r="Y6" s="533"/>
      <c r="Z6" s="533"/>
      <c r="AA6" s="535"/>
      <c r="AB6" s="533"/>
    </row>
    <row r="7" spans="1:28" s="1468" customFormat="1" ht="39" customHeight="1" x14ac:dyDescent="0.25">
      <c r="A7" s="1465" t="s">
        <v>2</v>
      </c>
      <c r="B7" s="1466"/>
      <c r="C7" s="1453">
        <v>13255.202660962834</v>
      </c>
      <c r="D7" s="1453">
        <v>629838.01697806129</v>
      </c>
      <c r="E7" s="1453">
        <v>6378.6557726908204</v>
      </c>
      <c r="F7" s="1453">
        <v>178640.22944415265</v>
      </c>
      <c r="G7" s="1453">
        <v>267030.8657247643</v>
      </c>
      <c r="H7" s="1453">
        <v>109.12990767000001</v>
      </c>
      <c r="I7" s="1453">
        <v>29523.051369300003</v>
      </c>
      <c r="J7" s="1453">
        <v>515621.31763920886</v>
      </c>
      <c r="K7" s="1453">
        <v>20196.51766039</v>
      </c>
      <c r="L7" s="1453">
        <v>227248.08058380458</v>
      </c>
      <c r="M7" s="1453">
        <v>3363.2622836873679</v>
      </c>
      <c r="N7" s="1453">
        <v>519161.02482485672</v>
      </c>
      <c r="O7" s="1453">
        <v>74699.182418812532</v>
      </c>
      <c r="P7" s="1453">
        <v>8989.0154394951733</v>
      </c>
      <c r="Q7" s="1453">
        <v>125733.62369451001</v>
      </c>
      <c r="R7" s="1453">
        <v>1899.9558299400001</v>
      </c>
      <c r="S7" s="1453">
        <v>0</v>
      </c>
      <c r="T7" s="1453">
        <v>5185.8367163739986</v>
      </c>
      <c r="U7" s="1453">
        <v>43139.566505999996</v>
      </c>
      <c r="V7" s="1453">
        <v>419242.25620886346</v>
      </c>
      <c r="W7" s="1453">
        <v>33687.275461612808</v>
      </c>
      <c r="X7" s="1453">
        <v>15670.294437339999</v>
      </c>
      <c r="Y7" s="1453">
        <v>3138612.361562497</v>
      </c>
      <c r="Z7" s="1467">
        <v>75.827371217962167</v>
      </c>
      <c r="AA7" s="1453">
        <v>1168.7921746529796</v>
      </c>
      <c r="AB7" s="1467">
        <v>0</v>
      </c>
    </row>
    <row r="8" spans="1:28" s="330" customFormat="1" ht="33" customHeight="1" x14ac:dyDescent="0.25">
      <c r="A8" s="815" t="s">
        <v>3</v>
      </c>
      <c r="B8" s="697" t="s">
        <v>4</v>
      </c>
      <c r="C8" s="535">
        <v>11841.471183209102</v>
      </c>
      <c r="D8" s="535">
        <v>608356.54677097208</v>
      </c>
      <c r="E8" s="535">
        <v>6341.1648492841396</v>
      </c>
      <c r="F8" s="535">
        <v>173975.74453621701</v>
      </c>
      <c r="G8" s="535">
        <v>265214.81088809</v>
      </c>
      <c r="H8" s="535">
        <v>91.975265390000004</v>
      </c>
      <c r="I8" s="535">
        <v>29137.230447000002</v>
      </c>
      <c r="J8" s="535">
        <v>512800.67570700607</v>
      </c>
      <c r="K8" s="536">
        <v>19138.00307753</v>
      </c>
      <c r="L8" s="535">
        <v>222215.58270519579</v>
      </c>
      <c r="M8" s="535">
        <v>3235.41812798309</v>
      </c>
      <c r="N8" s="535">
        <v>513689.8358875764</v>
      </c>
      <c r="O8" s="535">
        <v>73287.437172177306</v>
      </c>
      <c r="P8" s="535">
        <v>8614.3755695599302</v>
      </c>
      <c r="Q8" s="535">
        <v>125075.26559427001</v>
      </c>
      <c r="R8" s="535">
        <v>1876.9277890000001</v>
      </c>
      <c r="S8" s="535"/>
      <c r="T8" s="535">
        <v>5102.058091898999</v>
      </c>
      <c r="U8" s="535">
        <v>41757.784530739998</v>
      </c>
      <c r="V8" s="535">
        <v>413621.69984803005</v>
      </c>
      <c r="W8" s="535">
        <v>32100.990883421018</v>
      </c>
      <c r="X8" s="535">
        <v>15429.352968159999</v>
      </c>
      <c r="Y8" s="533">
        <v>3082904.3518927111</v>
      </c>
      <c r="Z8" s="534">
        <v>74.481492389223419</v>
      </c>
      <c r="AA8" s="535">
        <v>567.57916550154107</v>
      </c>
      <c r="AB8" s="534">
        <v>3083471.9310582126</v>
      </c>
    </row>
    <row r="9" spans="1:28" s="1468" customFormat="1" ht="33" customHeight="1" x14ac:dyDescent="0.25">
      <c r="A9" s="1470" t="s">
        <v>5</v>
      </c>
      <c r="B9" s="1466"/>
      <c r="C9" s="1453">
        <v>1413.731477753732</v>
      </c>
      <c r="D9" s="1453">
        <v>21481.470207089249</v>
      </c>
      <c r="E9" s="1453">
        <v>37.4909234066808</v>
      </c>
      <c r="F9" s="1453">
        <v>4664.48490793563</v>
      </c>
      <c r="G9" s="1453">
        <v>1816.0548366742732</v>
      </c>
      <c r="H9" s="1453">
        <v>17.154642280000001</v>
      </c>
      <c r="I9" s="1453">
        <v>385.82092230000006</v>
      </c>
      <c r="J9" s="1453">
        <v>2820.6419322027782</v>
      </c>
      <c r="K9" s="1453">
        <v>1058.51458286</v>
      </c>
      <c r="L9" s="1453">
        <v>5032.4978786087795</v>
      </c>
      <c r="M9" s="1453">
        <v>127.84415570427799</v>
      </c>
      <c r="N9" s="1453">
        <v>5471.1889372803507</v>
      </c>
      <c r="O9" s="1453">
        <v>1411.745246635232</v>
      </c>
      <c r="P9" s="1453">
        <v>374.6398699352431</v>
      </c>
      <c r="Q9" s="1453">
        <v>658.35810023999989</v>
      </c>
      <c r="R9" s="1453">
        <v>23.02804094</v>
      </c>
      <c r="S9" s="1453">
        <v>0</v>
      </c>
      <c r="T9" s="1453">
        <v>83.778624475000001</v>
      </c>
      <c r="U9" s="1453">
        <v>1381.7819752600001</v>
      </c>
      <c r="V9" s="1453">
        <v>5620.5563608333996</v>
      </c>
      <c r="W9" s="1453">
        <v>1586.2845781917867</v>
      </c>
      <c r="X9" s="1453">
        <v>240.94146918000001</v>
      </c>
      <c r="Y9" s="1453">
        <v>55708.009669786414</v>
      </c>
      <c r="Z9" s="1467">
        <v>1.345878828738758</v>
      </c>
      <c r="AA9" s="1453">
        <v>601.21300915143865</v>
      </c>
      <c r="AB9" s="1467">
        <v>56309.222678937855</v>
      </c>
    </row>
    <row r="10" spans="1:28" s="330" customFormat="1" ht="33" customHeight="1" x14ac:dyDescent="0.25">
      <c r="A10" s="815" t="s">
        <v>6</v>
      </c>
      <c r="B10" s="697" t="s">
        <v>4</v>
      </c>
      <c r="C10" s="535">
        <v>365.16238524576198</v>
      </c>
      <c r="D10" s="535">
        <v>3062.0283388469502</v>
      </c>
      <c r="E10" s="535">
        <v>10.612558273566</v>
      </c>
      <c r="F10" s="535">
        <v>1305.17210340154</v>
      </c>
      <c r="G10" s="535">
        <v>577.24784164239998</v>
      </c>
      <c r="H10" s="535">
        <v>9.2042857700000003</v>
      </c>
      <c r="I10" s="535">
        <v>83.809185160000013</v>
      </c>
      <c r="J10" s="535">
        <v>994.16004911336984</v>
      </c>
      <c r="K10" s="536">
        <v>368.36368852999999</v>
      </c>
      <c r="L10" s="535">
        <v>1307.879001524323</v>
      </c>
      <c r="M10" s="535">
        <v>37.919272305310599</v>
      </c>
      <c r="N10" s="535">
        <v>1334.4285818262854</v>
      </c>
      <c r="O10" s="535">
        <v>368.30890777503197</v>
      </c>
      <c r="P10" s="535">
        <v>83.875887029999106</v>
      </c>
      <c r="Q10" s="535">
        <v>291.88020614999999</v>
      </c>
      <c r="R10" s="535">
        <v>5.4105624800000003</v>
      </c>
      <c r="S10" s="535"/>
      <c r="T10" s="535">
        <v>58.657782145000006</v>
      </c>
      <c r="U10" s="535">
        <v>351.46815643999997</v>
      </c>
      <c r="V10" s="535">
        <v>1253.0554496863999</v>
      </c>
      <c r="W10" s="535">
        <v>100.87267774442203</v>
      </c>
      <c r="X10" s="535">
        <v>38.774372549999995</v>
      </c>
      <c r="Y10" s="533">
        <v>12008.291293640359</v>
      </c>
      <c r="Z10" s="534">
        <v>0.29011456552187526</v>
      </c>
      <c r="AA10" s="535">
        <v>43.7799755986116</v>
      </c>
      <c r="AB10" s="534">
        <v>12052.071269238972</v>
      </c>
    </row>
    <row r="11" spans="1:28" s="330" customFormat="1" ht="33" customHeight="1" x14ac:dyDescent="0.25">
      <c r="A11" s="815" t="s">
        <v>7</v>
      </c>
      <c r="B11" s="697" t="s">
        <v>4</v>
      </c>
      <c r="C11" s="535">
        <v>1048.56909250797</v>
      </c>
      <c r="D11" s="535">
        <v>18419.441868242298</v>
      </c>
      <c r="E11" s="535">
        <v>26.878365133114801</v>
      </c>
      <c r="F11" s="535">
        <v>3359.31280453409</v>
      </c>
      <c r="G11" s="535">
        <v>1238.8069950318734</v>
      </c>
      <c r="H11" s="535">
        <v>7.9503565099999998</v>
      </c>
      <c r="I11" s="535">
        <v>302.01173714000004</v>
      </c>
      <c r="J11" s="535">
        <v>1826.4818830894085</v>
      </c>
      <c r="K11" s="536">
        <v>690.15089433000003</v>
      </c>
      <c r="L11" s="535">
        <v>3724.6188770844569</v>
      </c>
      <c r="M11" s="535">
        <v>89.924883398967395</v>
      </c>
      <c r="N11" s="535">
        <v>4136.7603554540656</v>
      </c>
      <c r="O11" s="535">
        <v>1043.4363388602001</v>
      </c>
      <c r="P11" s="535">
        <v>290.76398290524401</v>
      </c>
      <c r="Q11" s="535">
        <v>366.47789408999995</v>
      </c>
      <c r="R11" s="535">
        <v>17.617478460000001</v>
      </c>
      <c r="S11" s="535"/>
      <c r="T11" s="535">
        <v>25.120842329999999</v>
      </c>
      <c r="U11" s="535">
        <v>1030.3138188200001</v>
      </c>
      <c r="V11" s="535">
        <v>4367.5009111469999</v>
      </c>
      <c r="W11" s="535">
        <v>1485.4119004473648</v>
      </c>
      <c r="X11" s="535">
        <v>202.16709663</v>
      </c>
      <c r="Y11" s="533">
        <v>43699.71837614604</v>
      </c>
      <c r="Z11" s="534">
        <v>1.0557642632168824</v>
      </c>
      <c r="AA11" s="535">
        <v>557.43303355282706</v>
      </c>
      <c r="AB11" s="534">
        <v>44257.151409698869</v>
      </c>
    </row>
    <row r="12" spans="1:28" s="330" customFormat="1" ht="39" customHeight="1" x14ac:dyDescent="0.25">
      <c r="A12" s="805" t="s">
        <v>8</v>
      </c>
      <c r="B12" s="698" t="s">
        <v>9</v>
      </c>
      <c r="C12" s="535">
        <v>217.34509504072201</v>
      </c>
      <c r="D12" s="535">
        <v>463.64381958999996</v>
      </c>
      <c r="E12" s="535">
        <v>12.216064490000001</v>
      </c>
      <c r="F12" s="535">
        <v>5965.17554311</v>
      </c>
      <c r="G12" s="535">
        <v>438.39203717000004</v>
      </c>
      <c r="H12" s="535">
        <v>0.22343744000000001</v>
      </c>
      <c r="I12" s="535">
        <v>92.217818779999973</v>
      </c>
      <c r="J12" s="535">
        <v>127.19574470000336</v>
      </c>
      <c r="K12" s="537">
        <v>256.07796830000001</v>
      </c>
      <c r="L12" s="535">
        <v>6380.6678793453675</v>
      </c>
      <c r="M12" s="535">
        <v>1.4854325100000001</v>
      </c>
      <c r="N12" s="535">
        <v>724.99416172999997</v>
      </c>
      <c r="O12" s="535">
        <v>155.98025465999999</v>
      </c>
      <c r="P12" s="535">
        <v>51.920558510000603</v>
      </c>
      <c r="Q12" s="535">
        <v>501.84237114999996</v>
      </c>
      <c r="R12" s="535">
        <v>6.8119155599999992</v>
      </c>
      <c r="S12" s="535"/>
      <c r="T12" s="535">
        <v>25.705894199999999</v>
      </c>
      <c r="U12" s="535">
        <v>284.48861488</v>
      </c>
      <c r="V12" s="535">
        <v>1025.4543786199999</v>
      </c>
      <c r="W12" s="535">
        <v>395.24840545999996</v>
      </c>
      <c r="X12" s="535">
        <v>39.582211220000005</v>
      </c>
      <c r="Y12" s="533">
        <v>17166.669606466094</v>
      </c>
      <c r="Z12" s="534">
        <v>0.4147385146273958</v>
      </c>
      <c r="AA12" s="543">
        <v>0</v>
      </c>
      <c r="AB12" s="538">
        <v>17166.669606466094</v>
      </c>
    </row>
    <row r="13" spans="1:28" s="330" customFormat="1" ht="39" customHeight="1" x14ac:dyDescent="0.25">
      <c r="A13" s="805" t="s">
        <v>10</v>
      </c>
      <c r="B13" s="698" t="s">
        <v>11</v>
      </c>
      <c r="C13" s="535">
        <v>85.501631069999988</v>
      </c>
      <c r="D13" s="535">
        <v>89967.012524490012</v>
      </c>
      <c r="E13" s="535">
        <v>16.56894136</v>
      </c>
      <c r="F13" s="535">
        <v>1869.3944010773801</v>
      </c>
      <c r="G13" s="535">
        <v>2199.9174165200002</v>
      </c>
      <c r="H13" s="535">
        <v>3.8470999999999998E-2</v>
      </c>
      <c r="I13" s="535">
        <v>121.54729706000001</v>
      </c>
      <c r="J13" s="535">
        <v>2661.6352627424299</v>
      </c>
      <c r="K13" s="537">
        <v>219.28831506</v>
      </c>
      <c r="L13" s="535">
        <v>826.03423454999995</v>
      </c>
      <c r="M13" s="535">
        <v>66.211827799999995</v>
      </c>
      <c r="N13" s="535">
        <v>711.80444470999998</v>
      </c>
      <c r="O13" s="535">
        <v>521.44339499</v>
      </c>
      <c r="P13" s="535">
        <v>557.006371330001</v>
      </c>
      <c r="Q13" s="535">
        <v>1346.4109513699998</v>
      </c>
      <c r="R13" s="535">
        <v>10.3119684</v>
      </c>
      <c r="S13" s="535"/>
      <c r="T13" s="535">
        <v>75.938998990000016</v>
      </c>
      <c r="U13" s="535">
        <v>0.464646</v>
      </c>
      <c r="V13" s="535">
        <v>20386.26948001</v>
      </c>
      <c r="W13" s="535">
        <v>191.01680844000001</v>
      </c>
      <c r="X13" s="535">
        <v>76.768623819999988</v>
      </c>
      <c r="Y13" s="533">
        <v>121910.5860107898</v>
      </c>
      <c r="Z13" s="534">
        <v>2.9453013612160248</v>
      </c>
      <c r="AA13" s="543">
        <v>23.392717000000001</v>
      </c>
      <c r="AB13" s="538">
        <v>121933.9787277898</v>
      </c>
    </row>
    <row r="14" spans="1:28" s="330" customFormat="1" ht="39" customHeight="1" x14ac:dyDescent="0.25">
      <c r="A14" s="805" t="s">
        <v>12</v>
      </c>
      <c r="B14" s="699" t="s">
        <v>13</v>
      </c>
      <c r="C14" s="543">
        <v>0</v>
      </c>
      <c r="D14" s="543">
        <v>0</v>
      </c>
      <c r="E14" s="543">
        <v>0</v>
      </c>
      <c r="F14" s="543">
        <v>21.666525789999998</v>
      </c>
      <c r="G14" s="543">
        <v>0</v>
      </c>
      <c r="H14" s="543">
        <v>0</v>
      </c>
      <c r="I14" s="543">
        <v>0</v>
      </c>
      <c r="J14" s="543">
        <v>0</v>
      </c>
      <c r="K14" s="543">
        <v>0</v>
      </c>
      <c r="L14" s="543">
        <v>0</v>
      </c>
      <c r="M14" s="543">
        <v>0</v>
      </c>
      <c r="N14" s="543">
        <v>0</v>
      </c>
      <c r="O14" s="543">
        <v>11.897654060000001</v>
      </c>
      <c r="P14" s="543">
        <v>0</v>
      </c>
      <c r="Q14" s="543">
        <v>0</v>
      </c>
      <c r="R14" s="543">
        <v>0</v>
      </c>
      <c r="S14" s="535"/>
      <c r="T14" s="543">
        <v>0</v>
      </c>
      <c r="U14" s="543">
        <v>0</v>
      </c>
      <c r="V14" s="543">
        <v>0.987344149999976</v>
      </c>
      <c r="W14" s="543">
        <v>22.04702662</v>
      </c>
      <c r="X14" s="535">
        <v>0</v>
      </c>
      <c r="Y14" s="533">
        <v>56.598550619999983</v>
      </c>
      <c r="Z14" s="534">
        <v>1.3673938715148667E-3</v>
      </c>
      <c r="AA14" s="543">
        <v>0</v>
      </c>
      <c r="AB14" s="534">
        <v>56.598550619999983</v>
      </c>
    </row>
    <row r="15" spans="1:28" s="1468" customFormat="1" ht="39" customHeight="1" x14ac:dyDescent="0.25">
      <c r="A15" s="1469" t="s">
        <v>14</v>
      </c>
      <c r="B15" s="1466"/>
      <c r="C15" s="1453">
        <v>0</v>
      </c>
      <c r="D15" s="1453">
        <v>0</v>
      </c>
      <c r="E15" s="1453">
        <v>0</v>
      </c>
      <c r="F15" s="1453">
        <v>0</v>
      </c>
      <c r="G15" s="1453">
        <v>0</v>
      </c>
      <c r="H15" s="1453">
        <v>0</v>
      </c>
      <c r="I15" s="1453">
        <v>0</v>
      </c>
      <c r="J15" s="1453">
        <v>3422.33</v>
      </c>
      <c r="K15" s="1453">
        <v>0</v>
      </c>
      <c r="L15" s="1453">
        <v>23404</v>
      </c>
      <c r="M15" s="1453">
        <v>0</v>
      </c>
      <c r="N15" s="1453">
        <v>10285.53779674</v>
      </c>
      <c r="O15" s="1453">
        <v>262.8</v>
      </c>
      <c r="P15" s="1453">
        <v>0</v>
      </c>
      <c r="Q15" s="1453">
        <v>0</v>
      </c>
      <c r="R15" s="1453">
        <v>0</v>
      </c>
      <c r="S15" s="1453">
        <v>0</v>
      </c>
      <c r="T15" s="1453">
        <v>0</v>
      </c>
      <c r="U15" s="1453">
        <v>0</v>
      </c>
      <c r="V15" s="1453">
        <v>0</v>
      </c>
      <c r="W15" s="1453">
        <v>0</v>
      </c>
      <c r="X15" s="1453">
        <v>0</v>
      </c>
      <c r="Y15" s="1453">
        <v>37374.667796740003</v>
      </c>
      <c r="Z15" s="1467">
        <v>0.90295407100243419</v>
      </c>
      <c r="AA15" s="1453">
        <v>0</v>
      </c>
      <c r="AB15" s="1467">
        <v>37374.667796740003</v>
      </c>
    </row>
    <row r="16" spans="1:28" s="330" customFormat="1" ht="33" customHeight="1" x14ac:dyDescent="0.25">
      <c r="A16" s="815" t="s">
        <v>15</v>
      </c>
      <c r="B16" s="697" t="s">
        <v>16</v>
      </c>
      <c r="C16" s="543">
        <v>0</v>
      </c>
      <c r="D16" s="543">
        <v>0</v>
      </c>
      <c r="E16" s="543">
        <v>0</v>
      </c>
      <c r="F16" s="543">
        <v>0</v>
      </c>
      <c r="G16" s="543">
        <v>0</v>
      </c>
      <c r="H16" s="543">
        <v>0</v>
      </c>
      <c r="I16" s="543">
        <v>0</v>
      </c>
      <c r="J16" s="543">
        <v>0</v>
      </c>
      <c r="K16" s="543">
        <v>0</v>
      </c>
      <c r="L16" s="543">
        <v>0</v>
      </c>
      <c r="M16" s="543">
        <v>0</v>
      </c>
      <c r="N16" s="543">
        <v>0</v>
      </c>
      <c r="O16" s="543">
        <v>0</v>
      </c>
      <c r="P16" s="543">
        <v>0</v>
      </c>
      <c r="Q16" s="543">
        <v>0</v>
      </c>
      <c r="R16" s="543">
        <v>0</v>
      </c>
      <c r="S16" s="535"/>
      <c r="T16" s="543">
        <v>0</v>
      </c>
      <c r="U16" s="543">
        <v>0</v>
      </c>
      <c r="V16" s="543">
        <v>0</v>
      </c>
      <c r="W16" s="543">
        <v>0</v>
      </c>
      <c r="X16" s="543">
        <v>0</v>
      </c>
      <c r="Y16" s="533">
        <v>0</v>
      </c>
      <c r="Z16" s="534">
        <v>0</v>
      </c>
      <c r="AA16" s="543">
        <v>0</v>
      </c>
      <c r="AB16" s="534">
        <v>0</v>
      </c>
    </row>
    <row r="17" spans="1:28" s="330" customFormat="1" ht="33" customHeight="1" x14ac:dyDescent="0.25">
      <c r="A17" s="815" t="s">
        <v>17</v>
      </c>
      <c r="B17" s="697" t="s">
        <v>16</v>
      </c>
      <c r="C17" s="543">
        <v>0</v>
      </c>
      <c r="D17" s="543">
        <v>0</v>
      </c>
      <c r="E17" s="543">
        <v>0</v>
      </c>
      <c r="F17" s="543">
        <v>0</v>
      </c>
      <c r="G17" s="543">
        <v>0</v>
      </c>
      <c r="H17" s="543">
        <v>0</v>
      </c>
      <c r="I17" s="543">
        <v>0</v>
      </c>
      <c r="J17" s="543">
        <v>3422.33</v>
      </c>
      <c r="K17" s="543">
        <v>0</v>
      </c>
      <c r="L17" s="535">
        <v>23404</v>
      </c>
      <c r="M17" s="543">
        <v>0</v>
      </c>
      <c r="N17" s="543">
        <v>10285.53779674</v>
      </c>
      <c r="O17" s="543">
        <v>262.8</v>
      </c>
      <c r="P17" s="543">
        <v>0</v>
      </c>
      <c r="Q17" s="535">
        <v>0</v>
      </c>
      <c r="R17" s="543">
        <v>0</v>
      </c>
      <c r="S17" s="535"/>
      <c r="T17" s="543">
        <v>0</v>
      </c>
      <c r="U17" s="543">
        <v>0</v>
      </c>
      <c r="V17" s="543">
        <v>0</v>
      </c>
      <c r="W17" s="535">
        <v>0</v>
      </c>
      <c r="X17" s="543">
        <v>0</v>
      </c>
      <c r="Y17" s="533">
        <v>37374.667796740003</v>
      </c>
      <c r="Z17" s="534">
        <v>0.90295407100243419</v>
      </c>
      <c r="AA17" s="543">
        <v>0</v>
      </c>
      <c r="AB17" s="534">
        <v>37374.667796740003</v>
      </c>
    </row>
    <row r="18" spans="1:28" s="1468" customFormat="1" ht="39" customHeight="1" x14ac:dyDescent="0.25">
      <c r="A18" s="1469" t="s">
        <v>18</v>
      </c>
      <c r="B18" s="1466"/>
      <c r="C18" s="1453">
        <v>343.15004713443</v>
      </c>
      <c r="D18" s="1453">
        <v>2491.1127523699997</v>
      </c>
      <c r="E18" s="1453">
        <v>27.249499749999998</v>
      </c>
      <c r="F18" s="1453">
        <v>727.68731650883603</v>
      </c>
      <c r="G18" s="1453">
        <v>916.59156688000007</v>
      </c>
      <c r="H18" s="1453">
        <v>0</v>
      </c>
      <c r="I18" s="1453">
        <v>308.79864466999993</v>
      </c>
      <c r="J18" s="1453">
        <v>963.35773553000001</v>
      </c>
      <c r="K18" s="1453">
        <v>758.06653177999999</v>
      </c>
      <c r="L18" s="1453">
        <v>363.96590915999991</v>
      </c>
      <c r="M18" s="1453">
        <v>32.117903850000005</v>
      </c>
      <c r="N18" s="1453">
        <v>562.47119254999984</v>
      </c>
      <c r="O18" s="1453">
        <v>32.693409979999998</v>
      </c>
      <c r="P18" s="1453">
        <v>9.8496809399999812</v>
      </c>
      <c r="Q18" s="1453">
        <v>652.70756253000002</v>
      </c>
      <c r="R18" s="1453">
        <v>8.2062931399999997</v>
      </c>
      <c r="S18" s="1453">
        <v>0</v>
      </c>
      <c r="T18" s="1453">
        <v>98.38730434</v>
      </c>
      <c r="U18" s="1453">
        <v>382.11950468999999</v>
      </c>
      <c r="V18" s="1453">
        <v>457.04675688999998</v>
      </c>
      <c r="W18" s="1453">
        <v>223.58989489857041</v>
      </c>
      <c r="X18" s="1453">
        <v>31.245991249999999</v>
      </c>
      <c r="Y18" s="1453">
        <v>9390.4154988418359</v>
      </c>
      <c r="Z18" s="1467">
        <v>0.22686794031713584</v>
      </c>
      <c r="AA18" s="1453">
        <v>139.65593994999998</v>
      </c>
      <c r="AB18" s="1467">
        <v>9530.071438791836</v>
      </c>
    </row>
    <row r="19" spans="1:28" s="330" customFormat="1" ht="33" customHeight="1" x14ac:dyDescent="0.25">
      <c r="A19" s="815" t="s">
        <v>19</v>
      </c>
      <c r="B19" s="697" t="s">
        <v>20</v>
      </c>
      <c r="C19" s="543">
        <v>0</v>
      </c>
      <c r="D19" s="543">
        <v>15.592318650000001</v>
      </c>
      <c r="E19" s="543">
        <v>0</v>
      </c>
      <c r="F19" s="543">
        <v>0</v>
      </c>
      <c r="G19" s="543">
        <v>0</v>
      </c>
      <c r="H19" s="543">
        <v>0</v>
      </c>
      <c r="I19" s="543">
        <v>0</v>
      </c>
      <c r="J19" s="543">
        <v>0</v>
      </c>
      <c r="K19" s="536">
        <v>744.84772366999994</v>
      </c>
      <c r="L19" s="535">
        <v>18.47244444</v>
      </c>
      <c r="M19" s="543">
        <v>0</v>
      </c>
      <c r="N19" s="543">
        <v>0</v>
      </c>
      <c r="O19" s="543">
        <v>0</v>
      </c>
      <c r="P19" s="543">
        <v>0</v>
      </c>
      <c r="Q19" s="535">
        <v>0</v>
      </c>
      <c r="R19" s="543">
        <v>0</v>
      </c>
      <c r="S19" s="535"/>
      <c r="T19" s="543">
        <v>0</v>
      </c>
      <c r="U19" s="535">
        <v>131.81529550000002</v>
      </c>
      <c r="V19" s="543">
        <v>0</v>
      </c>
      <c r="W19" s="535">
        <v>95.638080689999995</v>
      </c>
      <c r="X19" s="543">
        <v>0</v>
      </c>
      <c r="Y19" s="533">
        <v>1006.3658629500001</v>
      </c>
      <c r="Z19" s="534">
        <v>2.431331718613541E-2</v>
      </c>
      <c r="AA19" s="543">
        <v>0</v>
      </c>
      <c r="AB19" s="534">
        <v>1006.3658629500001</v>
      </c>
    </row>
    <row r="20" spans="1:28" s="330" customFormat="1" ht="33" customHeight="1" x14ac:dyDescent="0.25">
      <c r="A20" s="815" t="s">
        <v>21</v>
      </c>
      <c r="B20" s="697" t="s">
        <v>22</v>
      </c>
      <c r="C20" s="535">
        <v>153.37906931000001</v>
      </c>
      <c r="D20" s="535">
        <v>2475.5204337199998</v>
      </c>
      <c r="E20" s="535">
        <v>27.249499749999998</v>
      </c>
      <c r="F20" s="535">
        <v>727.68731650883603</v>
      </c>
      <c r="G20" s="535">
        <v>916.59156688000007</v>
      </c>
      <c r="H20" s="543">
        <v>0</v>
      </c>
      <c r="I20" s="535">
        <v>308.79864466999993</v>
      </c>
      <c r="J20" s="535">
        <v>963.35773553000001</v>
      </c>
      <c r="K20" s="536">
        <v>13.218808110000001</v>
      </c>
      <c r="L20" s="535">
        <v>345.49346471999991</v>
      </c>
      <c r="M20" s="535">
        <v>32.117903850000005</v>
      </c>
      <c r="N20" s="535">
        <v>562.47119254999984</v>
      </c>
      <c r="O20" s="535">
        <v>32.693409979999998</v>
      </c>
      <c r="P20" s="535">
        <v>9.8496809399999812</v>
      </c>
      <c r="Q20" s="535">
        <v>652.70756253000002</v>
      </c>
      <c r="R20" s="535">
        <v>6.1697171399999995</v>
      </c>
      <c r="S20" s="535"/>
      <c r="T20" s="535">
        <v>98.38730434</v>
      </c>
      <c r="U20" s="535">
        <v>250.30420918999999</v>
      </c>
      <c r="V20" s="535">
        <v>457.04675688999998</v>
      </c>
      <c r="W20" s="535">
        <v>110.00843441999999</v>
      </c>
      <c r="X20" s="543">
        <v>31.245991249999999</v>
      </c>
      <c r="Y20" s="533">
        <v>8174.2987022788366</v>
      </c>
      <c r="Z20" s="534">
        <v>0.19748714104841883</v>
      </c>
      <c r="AA20" s="535">
        <v>139.65593994999998</v>
      </c>
      <c r="AB20" s="534">
        <v>8313.9546422288367</v>
      </c>
    </row>
    <row r="21" spans="1:28" s="330" customFormat="1" ht="33" customHeight="1" x14ac:dyDescent="0.25">
      <c r="A21" s="815" t="s">
        <v>23</v>
      </c>
      <c r="B21" s="697"/>
      <c r="C21" s="543">
        <v>189.77097782442999</v>
      </c>
      <c r="D21" s="543">
        <v>0</v>
      </c>
      <c r="E21" s="543">
        <v>0</v>
      </c>
      <c r="F21" s="543">
        <v>0</v>
      </c>
      <c r="G21" s="543">
        <v>0</v>
      </c>
      <c r="H21" s="543">
        <v>0</v>
      </c>
      <c r="I21" s="535">
        <v>0</v>
      </c>
      <c r="J21" s="543">
        <v>0</v>
      </c>
      <c r="K21" s="543">
        <v>0</v>
      </c>
      <c r="L21" s="543">
        <v>0</v>
      </c>
      <c r="M21" s="535">
        <v>0</v>
      </c>
      <c r="N21" s="543">
        <v>0</v>
      </c>
      <c r="O21" s="543">
        <v>0</v>
      </c>
      <c r="P21" s="543">
        <v>0</v>
      </c>
      <c r="Q21" s="535">
        <v>0</v>
      </c>
      <c r="R21" s="535">
        <v>2.0365760000000002</v>
      </c>
      <c r="S21" s="535"/>
      <c r="T21" s="535">
        <v>0</v>
      </c>
      <c r="U21" s="543">
        <v>0</v>
      </c>
      <c r="V21" s="543">
        <v>0</v>
      </c>
      <c r="W21" s="543">
        <v>17.943379788570404</v>
      </c>
      <c r="X21" s="543">
        <v>0</v>
      </c>
      <c r="Y21" s="533">
        <v>209.7509336130004</v>
      </c>
      <c r="Z21" s="534">
        <v>5.0674820825816142E-3</v>
      </c>
      <c r="AA21" s="543">
        <v>0</v>
      </c>
      <c r="AB21" s="534">
        <v>209.7509336130004</v>
      </c>
    </row>
    <row r="22" spans="1:28" s="330" customFormat="1" ht="39" customHeight="1" x14ac:dyDescent="0.25">
      <c r="A22" s="814" t="s">
        <v>24</v>
      </c>
      <c r="B22" s="697"/>
      <c r="C22" s="543">
        <v>0</v>
      </c>
      <c r="D22" s="543">
        <v>0</v>
      </c>
      <c r="E22" s="543">
        <v>0</v>
      </c>
      <c r="F22" s="543">
        <v>0</v>
      </c>
      <c r="G22" s="543">
        <v>0</v>
      </c>
      <c r="H22" s="543">
        <v>0</v>
      </c>
      <c r="I22" s="543">
        <v>0</v>
      </c>
      <c r="J22" s="543">
        <v>0</v>
      </c>
      <c r="K22" s="543">
        <v>0</v>
      </c>
      <c r="L22" s="543">
        <v>0</v>
      </c>
      <c r="M22" s="543">
        <v>0</v>
      </c>
      <c r="N22" s="543">
        <v>0</v>
      </c>
      <c r="O22" s="543">
        <v>0</v>
      </c>
      <c r="P22" s="543">
        <v>0</v>
      </c>
      <c r="Q22" s="543">
        <v>0</v>
      </c>
      <c r="R22" s="543">
        <v>0</v>
      </c>
      <c r="S22" s="535"/>
      <c r="T22" s="543">
        <v>0</v>
      </c>
      <c r="U22" s="543">
        <v>0</v>
      </c>
      <c r="V22" s="543">
        <v>0</v>
      </c>
      <c r="W22" s="543">
        <v>0</v>
      </c>
      <c r="X22" s="543">
        <v>0</v>
      </c>
      <c r="Y22" s="533">
        <v>0</v>
      </c>
      <c r="Z22" s="534">
        <v>0</v>
      </c>
      <c r="AA22" s="543">
        <v>0</v>
      </c>
      <c r="AB22" s="534">
        <v>0</v>
      </c>
    </row>
    <row r="23" spans="1:28" s="330" customFormat="1" ht="39" customHeight="1" x14ac:dyDescent="0.25">
      <c r="A23" s="814" t="s">
        <v>25</v>
      </c>
      <c r="B23" s="697"/>
      <c r="C23" s="543">
        <v>0</v>
      </c>
      <c r="D23" s="543">
        <v>1829.4236639400001</v>
      </c>
      <c r="E23" s="543">
        <v>0</v>
      </c>
      <c r="F23" s="543">
        <v>561.39138976000004</v>
      </c>
      <c r="G23" s="543">
        <v>25.092725713999489</v>
      </c>
      <c r="H23" s="543">
        <v>0</v>
      </c>
      <c r="I23" s="535">
        <v>44.954010910000008</v>
      </c>
      <c r="J23" s="543">
        <v>886.18017022000117</v>
      </c>
      <c r="K23" s="543">
        <v>0</v>
      </c>
      <c r="L23" s="535">
        <v>0</v>
      </c>
      <c r="M23" s="543">
        <v>15.025036999999999</v>
      </c>
      <c r="N23" s="535">
        <v>39.456298189999998</v>
      </c>
      <c r="O23" s="535">
        <v>176.13632224</v>
      </c>
      <c r="P23" s="535">
        <v>0</v>
      </c>
      <c r="Q23" s="535">
        <v>0</v>
      </c>
      <c r="R23" s="535">
        <v>0</v>
      </c>
      <c r="S23" s="535"/>
      <c r="T23" s="543">
        <v>0</v>
      </c>
      <c r="U23" s="535">
        <v>42.274907509999998</v>
      </c>
      <c r="V23" s="535">
        <v>1016.0473203500001</v>
      </c>
      <c r="W23" s="535">
        <v>0</v>
      </c>
      <c r="X23" s="543">
        <v>0</v>
      </c>
      <c r="Y23" s="533">
        <v>4635.9818458340014</v>
      </c>
      <c r="Z23" s="534">
        <v>0.11200310069790964</v>
      </c>
      <c r="AA23" s="535">
        <v>0</v>
      </c>
      <c r="AB23" s="534">
        <v>4635.9818458340014</v>
      </c>
    </row>
    <row r="24" spans="1:28" s="1468" customFormat="1" ht="39" customHeight="1" x14ac:dyDescent="0.25">
      <c r="A24" s="1465" t="s">
        <v>26</v>
      </c>
      <c r="B24" s="1466"/>
      <c r="C24" s="1453">
        <v>1520.23664723</v>
      </c>
      <c r="D24" s="1453">
        <v>37252.223171835198</v>
      </c>
      <c r="E24" s="1453">
        <v>306.97080586000004</v>
      </c>
      <c r="F24" s="1453">
        <v>4123.2747766677003</v>
      </c>
      <c r="G24" s="1453">
        <v>2033.4302772842816</v>
      </c>
      <c r="H24" s="1453">
        <v>15.23917632</v>
      </c>
      <c r="I24" s="1453">
        <v>714.38260582000021</v>
      </c>
      <c r="J24" s="1453">
        <v>10910.838629083111</v>
      </c>
      <c r="K24" s="1453">
        <v>1233.3989724100002</v>
      </c>
      <c r="L24" s="1453">
        <v>6557.9180249250003</v>
      </c>
      <c r="M24" s="1453">
        <v>2580.416914855</v>
      </c>
      <c r="N24" s="1453">
        <v>7937.8060698117151</v>
      </c>
      <c r="O24" s="1453">
        <v>2173.67051868</v>
      </c>
      <c r="P24" s="1453">
        <v>214.24365576999989</v>
      </c>
      <c r="Q24" s="1453">
        <v>7453.0804464625699</v>
      </c>
      <c r="R24" s="1453">
        <v>27.780875359999996</v>
      </c>
      <c r="S24" s="1453">
        <v>0</v>
      </c>
      <c r="T24" s="1453">
        <v>86.700983250000007</v>
      </c>
      <c r="U24" s="1453">
        <v>1279.8800767899997</v>
      </c>
      <c r="V24" s="1453">
        <v>8084.2411874199988</v>
      </c>
      <c r="W24" s="1453">
        <v>1633.7259247200004</v>
      </c>
      <c r="X24" s="1453">
        <v>818.89167582999994</v>
      </c>
      <c r="Y24" s="1453">
        <v>96958.351416384568</v>
      </c>
      <c r="Z24" s="1467">
        <v>2.3424673258699977</v>
      </c>
      <c r="AA24" s="1453">
        <v>36.17487938</v>
      </c>
      <c r="AB24" s="1467">
        <v>96994.526295764575</v>
      </c>
    </row>
    <row r="25" spans="1:28" s="330" customFormat="1" ht="33" customHeight="1" x14ac:dyDescent="0.25">
      <c r="A25" s="816" t="s">
        <v>27</v>
      </c>
      <c r="B25" s="697" t="s">
        <v>28</v>
      </c>
      <c r="C25" s="535">
        <v>788.97269688999995</v>
      </c>
      <c r="D25" s="535">
        <v>19087.293372880002</v>
      </c>
      <c r="E25" s="535">
        <v>101.81689365000001</v>
      </c>
      <c r="F25" s="535">
        <v>2431.0626223577001</v>
      </c>
      <c r="G25" s="535">
        <v>914.7073661280084</v>
      </c>
      <c r="H25" s="535">
        <v>3.0851865799999998</v>
      </c>
      <c r="I25" s="535">
        <v>626.42729816000019</v>
      </c>
      <c r="J25" s="535">
        <v>8870.7481000999942</v>
      </c>
      <c r="K25" s="536">
        <v>527.49144399000011</v>
      </c>
      <c r="L25" s="535">
        <v>2508.5796372649997</v>
      </c>
      <c r="M25" s="535">
        <v>2508.5796372649997</v>
      </c>
      <c r="N25" s="535">
        <v>2508.5796372649997</v>
      </c>
      <c r="O25" s="535">
        <v>280.27341611000003</v>
      </c>
      <c r="P25" s="535">
        <v>59.1893257199999</v>
      </c>
      <c r="Q25" s="535">
        <v>3598.8030800562501</v>
      </c>
      <c r="R25" s="535">
        <v>10.368975369999999</v>
      </c>
      <c r="S25" s="535"/>
      <c r="T25" s="535">
        <v>50.573751430000002</v>
      </c>
      <c r="U25" s="535">
        <v>435.39898633999996</v>
      </c>
      <c r="V25" s="535">
        <v>2571.6904466799997</v>
      </c>
      <c r="W25" s="535">
        <v>583.08770181000011</v>
      </c>
      <c r="X25" s="543">
        <v>382.49527902999995</v>
      </c>
      <c r="Y25" s="533">
        <v>48849.224855076951</v>
      </c>
      <c r="Z25" s="534">
        <v>1.1801738730652314</v>
      </c>
      <c r="AA25" s="535">
        <v>5.4217815099999997</v>
      </c>
      <c r="AB25" s="534">
        <v>48854.646636586949</v>
      </c>
    </row>
    <row r="26" spans="1:28" s="330" customFormat="1" ht="33" customHeight="1" x14ac:dyDescent="0.25">
      <c r="A26" s="816" t="s">
        <v>29</v>
      </c>
      <c r="B26" s="697" t="s">
        <v>28</v>
      </c>
      <c r="C26" s="535">
        <v>186.09368549000001</v>
      </c>
      <c r="D26" s="535">
        <v>3630.7534243800001</v>
      </c>
      <c r="E26" s="535">
        <v>28.802475309999998</v>
      </c>
      <c r="F26" s="535">
        <v>732.76820599999996</v>
      </c>
      <c r="G26" s="535">
        <v>216.44132946000002</v>
      </c>
      <c r="H26" s="535">
        <v>0.74228187000000001</v>
      </c>
      <c r="I26" s="535">
        <v>45.129918780000004</v>
      </c>
      <c r="J26" s="535">
        <v>507.91039935999981</v>
      </c>
      <c r="K26" s="536">
        <v>48.811400829999997</v>
      </c>
      <c r="L26" s="535">
        <v>267.68091931999999</v>
      </c>
      <c r="M26" s="535">
        <v>16.108818660000001</v>
      </c>
      <c r="N26" s="535">
        <v>929.67886338999995</v>
      </c>
      <c r="O26" s="535">
        <v>1126.41944876</v>
      </c>
      <c r="P26" s="535">
        <v>43.198692810000004</v>
      </c>
      <c r="Q26" s="535">
        <v>121.48705622</v>
      </c>
      <c r="R26" s="535">
        <v>6.5293550999999992</v>
      </c>
      <c r="S26" s="535"/>
      <c r="T26" s="535">
        <v>13.039849999999999</v>
      </c>
      <c r="U26" s="535">
        <v>87.190351000000007</v>
      </c>
      <c r="V26" s="535">
        <v>1342.7373749999999</v>
      </c>
      <c r="W26" s="535">
        <v>159.45934641999997</v>
      </c>
      <c r="X26" s="543">
        <v>23.314123940000002</v>
      </c>
      <c r="Y26" s="533">
        <v>9534.2973220999993</v>
      </c>
      <c r="Z26" s="534">
        <v>0.23034405624573129</v>
      </c>
      <c r="AA26" s="535">
        <v>22.094684059999999</v>
      </c>
      <c r="AB26" s="534">
        <v>9556.3920061600002</v>
      </c>
    </row>
    <row r="27" spans="1:28" s="330" customFormat="1" ht="33" customHeight="1" x14ac:dyDescent="0.25">
      <c r="A27" s="816" t="s">
        <v>30</v>
      </c>
      <c r="B27" s="697" t="s">
        <v>31</v>
      </c>
      <c r="C27" s="535">
        <v>545.17026485000008</v>
      </c>
      <c r="D27" s="535">
        <v>14534.1763745752</v>
      </c>
      <c r="E27" s="535">
        <v>176.35143690000001</v>
      </c>
      <c r="F27" s="535">
        <v>959.44394831</v>
      </c>
      <c r="G27" s="535">
        <v>902.28158169627318</v>
      </c>
      <c r="H27" s="535">
        <v>11.411707870000001</v>
      </c>
      <c r="I27" s="535">
        <v>42.825388880000006</v>
      </c>
      <c r="J27" s="535">
        <v>1532.1801296231179</v>
      </c>
      <c r="K27" s="536">
        <v>657.09612759000004</v>
      </c>
      <c r="L27" s="535">
        <v>3781.6574683400004</v>
      </c>
      <c r="M27" s="535">
        <v>55.728458930000002</v>
      </c>
      <c r="N27" s="535">
        <v>4499.5475691567153</v>
      </c>
      <c r="O27" s="535">
        <v>766.97765380999999</v>
      </c>
      <c r="P27" s="535">
        <v>111.85563723999999</v>
      </c>
      <c r="Q27" s="535">
        <v>3732.7903101863199</v>
      </c>
      <c r="R27" s="535">
        <v>10.88254489</v>
      </c>
      <c r="S27" s="535"/>
      <c r="T27" s="535">
        <v>23.087381820000001</v>
      </c>
      <c r="U27" s="535">
        <v>757.29073944999993</v>
      </c>
      <c r="V27" s="535">
        <v>4169.8133657399994</v>
      </c>
      <c r="W27" s="535">
        <v>891.17887649000045</v>
      </c>
      <c r="X27" s="543">
        <v>413.08227285999993</v>
      </c>
      <c r="Y27" s="533">
        <v>38574.829239207626</v>
      </c>
      <c r="Z27" s="534">
        <v>0.93194939655903541</v>
      </c>
      <c r="AA27" s="535">
        <v>8.6584138100000008</v>
      </c>
      <c r="AB27" s="534">
        <v>38583.487653017626</v>
      </c>
    </row>
    <row r="28" spans="1:28" s="330" customFormat="1" ht="39" customHeight="1" x14ac:dyDescent="0.25">
      <c r="A28" s="805" t="s">
        <v>32</v>
      </c>
      <c r="B28" s="697" t="s">
        <v>33</v>
      </c>
      <c r="C28" s="532">
        <v>0</v>
      </c>
      <c r="D28" s="532">
        <v>9105.4729257412801</v>
      </c>
      <c r="E28" s="532">
        <v>0</v>
      </c>
      <c r="F28" s="532">
        <v>673.63130390431297</v>
      </c>
      <c r="G28" s="532">
        <v>133.70355421999997</v>
      </c>
      <c r="H28" s="532">
        <v>0</v>
      </c>
      <c r="I28" s="532">
        <v>0</v>
      </c>
      <c r="J28" s="532">
        <v>738.12981009999851</v>
      </c>
      <c r="K28" s="532">
        <v>0</v>
      </c>
      <c r="L28" s="532">
        <v>1180.778188479999</v>
      </c>
      <c r="M28" s="532">
        <v>0</v>
      </c>
      <c r="N28" s="532">
        <v>861.82132834642709</v>
      </c>
      <c r="O28" s="532">
        <v>871.18637538999997</v>
      </c>
      <c r="P28" s="532">
        <v>0</v>
      </c>
      <c r="Q28" s="532">
        <v>532.18872745485703</v>
      </c>
      <c r="R28" s="532">
        <v>0</v>
      </c>
      <c r="S28" s="535"/>
      <c r="T28" s="532">
        <v>0</v>
      </c>
      <c r="U28" s="532">
        <v>43.514372999999999</v>
      </c>
      <c r="V28" s="532">
        <v>918.48066865999999</v>
      </c>
      <c r="W28" s="532">
        <v>1170.5780070499995</v>
      </c>
      <c r="X28" s="543">
        <v>0</v>
      </c>
      <c r="Y28" s="533">
        <v>16229.485262346872</v>
      </c>
      <c r="Z28" s="534">
        <v>0.3920965897973373</v>
      </c>
      <c r="AA28" s="543">
        <v>0</v>
      </c>
      <c r="AB28" s="534">
        <v>16229.485262346872</v>
      </c>
    </row>
    <row r="29" spans="1:28" s="330" customFormat="1" ht="39" customHeight="1" x14ac:dyDescent="0.25">
      <c r="A29" s="805" t="s">
        <v>668</v>
      </c>
      <c r="B29" s="697"/>
      <c r="C29" s="532">
        <v>0</v>
      </c>
      <c r="D29" s="532">
        <v>0</v>
      </c>
      <c r="E29" s="532">
        <v>0</v>
      </c>
      <c r="F29" s="532">
        <v>0</v>
      </c>
      <c r="G29" s="532">
        <v>0</v>
      </c>
      <c r="H29" s="532">
        <v>0</v>
      </c>
      <c r="I29" s="532">
        <v>0</v>
      </c>
      <c r="J29" s="532">
        <v>0</v>
      </c>
      <c r="K29" s="532">
        <v>0</v>
      </c>
      <c r="L29" s="532">
        <v>0</v>
      </c>
      <c r="M29" s="532">
        <v>0</v>
      </c>
      <c r="N29" s="532">
        <v>0</v>
      </c>
      <c r="O29" s="532">
        <v>0</v>
      </c>
      <c r="P29" s="532">
        <v>0</v>
      </c>
      <c r="Q29" s="532">
        <v>0</v>
      </c>
      <c r="R29" s="532">
        <v>0</v>
      </c>
      <c r="S29" s="535"/>
      <c r="T29" s="532">
        <v>0</v>
      </c>
      <c r="U29" s="532">
        <v>0</v>
      </c>
      <c r="V29" s="532">
        <v>0</v>
      </c>
      <c r="W29" s="532">
        <v>0</v>
      </c>
      <c r="X29" s="543">
        <v>0</v>
      </c>
      <c r="Y29" s="533">
        <v>0</v>
      </c>
      <c r="Z29" s="534">
        <v>0</v>
      </c>
      <c r="AA29" s="543">
        <v>0</v>
      </c>
      <c r="AB29" s="534">
        <v>0</v>
      </c>
    </row>
    <row r="30" spans="1:28" s="330" customFormat="1" ht="39" customHeight="1" x14ac:dyDescent="0.25">
      <c r="A30" s="805" t="s">
        <v>669</v>
      </c>
      <c r="B30" s="700"/>
      <c r="C30" s="532">
        <v>0</v>
      </c>
      <c r="D30" s="532">
        <v>332.46484905</v>
      </c>
      <c r="E30" s="532">
        <v>0</v>
      </c>
      <c r="F30" s="532">
        <v>0</v>
      </c>
      <c r="G30" s="532">
        <v>0</v>
      </c>
      <c r="H30" s="532">
        <v>0</v>
      </c>
      <c r="I30" s="532">
        <v>0</v>
      </c>
      <c r="J30" s="532">
        <v>0</v>
      </c>
      <c r="K30" s="532">
        <v>0</v>
      </c>
      <c r="L30" s="532">
        <v>0</v>
      </c>
      <c r="M30" s="532">
        <v>0</v>
      </c>
      <c r="N30" s="532">
        <v>0</v>
      </c>
      <c r="O30" s="532">
        <v>0</v>
      </c>
      <c r="P30" s="532">
        <v>0</v>
      </c>
      <c r="Q30" s="532">
        <v>0</v>
      </c>
      <c r="R30" s="532">
        <v>0</v>
      </c>
      <c r="S30" s="535"/>
      <c r="T30" s="532">
        <v>0</v>
      </c>
      <c r="U30" s="532">
        <v>0</v>
      </c>
      <c r="V30" s="532">
        <v>0</v>
      </c>
      <c r="W30" s="532">
        <v>0</v>
      </c>
      <c r="X30" s="543">
        <v>0</v>
      </c>
      <c r="Y30" s="533">
        <v>332.46484905</v>
      </c>
      <c r="Z30" s="534">
        <v>8.0321914979293047E-3</v>
      </c>
      <c r="AA30" s="543">
        <v>0</v>
      </c>
      <c r="AB30" s="533">
        <v>332.46484905</v>
      </c>
    </row>
    <row r="31" spans="1:28" s="330" customFormat="1" ht="39" customHeight="1" x14ac:dyDescent="0.25">
      <c r="A31" s="807" t="s">
        <v>686</v>
      </c>
      <c r="B31" s="822"/>
      <c r="C31" s="823">
        <v>15421.436081437985</v>
      </c>
      <c r="D31" s="823">
        <v>771279.37068507774</v>
      </c>
      <c r="E31" s="823">
        <v>6741.66108415082</v>
      </c>
      <c r="F31" s="823">
        <v>192582.45070097092</v>
      </c>
      <c r="G31" s="823">
        <v>272777.99330255261</v>
      </c>
      <c r="H31" s="823">
        <v>124.63099243000001</v>
      </c>
      <c r="I31" s="823">
        <v>30804.951746540002</v>
      </c>
      <c r="J31" s="823">
        <v>535330.98499158432</v>
      </c>
      <c r="K31" s="823">
        <v>22663.34944794</v>
      </c>
      <c r="L31" s="823">
        <v>265961.44482026494</v>
      </c>
      <c r="M31" s="823">
        <v>6058.5193997023671</v>
      </c>
      <c r="N31" s="823">
        <v>540284.91611693485</v>
      </c>
      <c r="O31" s="823">
        <v>78904.990348812513</v>
      </c>
      <c r="P31" s="823">
        <v>9822.0357060451752</v>
      </c>
      <c r="Q31" s="823">
        <v>136219.85375347745</v>
      </c>
      <c r="R31" s="823">
        <v>1953.0668824000002</v>
      </c>
      <c r="S31" s="823">
        <v>0</v>
      </c>
      <c r="T31" s="823">
        <v>5472.5698971539987</v>
      </c>
      <c r="U31" s="823">
        <v>45172.30862887</v>
      </c>
      <c r="V31" s="823">
        <v>451130.78334496357</v>
      </c>
      <c r="W31" s="823">
        <v>37323.481528801371</v>
      </c>
      <c r="X31" s="823">
        <v>16636.782939459998</v>
      </c>
      <c r="Y31" s="824">
        <v>3442667.5823995704</v>
      </c>
      <c r="Z31" s="825">
        <v>83.173199706859862</v>
      </c>
      <c r="AA31" s="823">
        <v>1368.0157109829795</v>
      </c>
      <c r="AB31" s="824">
        <v>3444035.5981105533</v>
      </c>
    </row>
    <row r="32" spans="1:28" s="330" customFormat="1" ht="39" customHeight="1" x14ac:dyDescent="0.25">
      <c r="A32" s="806" t="s">
        <v>36</v>
      </c>
      <c r="B32" s="701"/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  <c r="O32" s="532"/>
      <c r="P32" s="532"/>
      <c r="Q32" s="532"/>
      <c r="R32" s="532"/>
      <c r="S32" s="532"/>
      <c r="T32" s="532"/>
      <c r="U32" s="532"/>
      <c r="V32" s="532"/>
      <c r="W32" s="532"/>
      <c r="X32" s="543"/>
      <c r="Y32" s="533"/>
      <c r="Z32" s="539"/>
      <c r="AA32" s="535"/>
      <c r="AB32" s="539"/>
    </row>
    <row r="33" spans="1:28" s="1468" customFormat="1" ht="39" customHeight="1" x14ac:dyDescent="0.25">
      <c r="A33" s="1465" t="s">
        <v>37</v>
      </c>
      <c r="B33" s="1471"/>
      <c r="C33" s="1453">
        <v>1876.25</v>
      </c>
      <c r="D33" s="1453">
        <v>0</v>
      </c>
      <c r="E33" s="1453">
        <v>2800</v>
      </c>
      <c r="F33" s="1453">
        <v>2950</v>
      </c>
      <c r="G33" s="1453">
        <v>1707.566</v>
      </c>
      <c r="H33" s="1453">
        <v>500</v>
      </c>
      <c r="I33" s="1453">
        <v>1867.8372999999999</v>
      </c>
      <c r="J33" s="1453">
        <v>30063.601709999999</v>
      </c>
      <c r="K33" s="1453">
        <v>4351</v>
      </c>
      <c r="L33" s="1453">
        <v>1355</v>
      </c>
      <c r="M33" s="1453">
        <v>3280</v>
      </c>
      <c r="N33" s="1453">
        <v>1000</v>
      </c>
      <c r="O33" s="1453">
        <v>2360</v>
      </c>
      <c r="P33" s="1453">
        <v>5984.375</v>
      </c>
      <c r="Q33" s="1453">
        <v>20209.935239279999</v>
      </c>
      <c r="R33" s="1453">
        <v>1073.0626999999999</v>
      </c>
      <c r="S33" s="1453">
        <v>0</v>
      </c>
      <c r="T33" s="1453">
        <v>1000</v>
      </c>
      <c r="U33" s="1453">
        <v>2200</v>
      </c>
      <c r="V33" s="1453">
        <v>11450</v>
      </c>
      <c r="W33" s="1453">
        <v>2282.6250300000002</v>
      </c>
      <c r="X33" s="1453">
        <v>3200</v>
      </c>
      <c r="Y33" s="1453">
        <v>101511.25297927999</v>
      </c>
      <c r="Z33" s="1467">
        <v>2.4524632467286804</v>
      </c>
      <c r="AA33" s="1453">
        <v>609.99824699999999</v>
      </c>
      <c r="AB33" s="1472">
        <v>102121.25122627999</v>
      </c>
    </row>
    <row r="34" spans="1:28" s="330" customFormat="1" ht="33" customHeight="1" x14ac:dyDescent="0.25">
      <c r="A34" s="815" t="s">
        <v>872</v>
      </c>
      <c r="B34" s="697" t="s">
        <v>39</v>
      </c>
      <c r="C34" s="532">
        <v>1876.25</v>
      </c>
      <c r="D34" s="532">
        <v>0</v>
      </c>
      <c r="E34" s="532">
        <v>2800</v>
      </c>
      <c r="F34" s="532">
        <v>2950</v>
      </c>
      <c r="G34" s="532">
        <v>1707.566</v>
      </c>
      <c r="H34" s="532">
        <v>500</v>
      </c>
      <c r="I34" s="532">
        <v>1867.8372999999999</v>
      </c>
      <c r="J34" s="532">
        <v>30063.601709999999</v>
      </c>
      <c r="K34" s="532">
        <v>4351</v>
      </c>
      <c r="L34" s="532">
        <v>1355</v>
      </c>
      <c r="M34" s="532">
        <v>3280</v>
      </c>
      <c r="N34" s="532">
        <v>1000</v>
      </c>
      <c r="O34" s="532">
        <v>2360</v>
      </c>
      <c r="P34" s="532">
        <v>5984.375</v>
      </c>
      <c r="Q34" s="532">
        <v>20209.935239279999</v>
      </c>
      <c r="R34" s="532">
        <v>1073.0626999999999</v>
      </c>
      <c r="S34" s="535"/>
      <c r="T34" s="532">
        <v>1000</v>
      </c>
      <c r="U34" s="532">
        <v>2200</v>
      </c>
      <c r="V34" s="532">
        <v>11450</v>
      </c>
      <c r="W34" s="532">
        <v>2282.6250300000002</v>
      </c>
      <c r="X34" s="543">
        <v>3200</v>
      </c>
      <c r="Y34" s="533">
        <v>101511.25297927999</v>
      </c>
      <c r="Z34" s="534">
        <v>2.4524632467286804</v>
      </c>
      <c r="AA34" s="535">
        <v>609.99824699999999</v>
      </c>
      <c r="AB34" s="534">
        <v>102121.25122627999</v>
      </c>
    </row>
    <row r="35" spans="1:28" s="330" customFormat="1" ht="33" customHeight="1" x14ac:dyDescent="0.25">
      <c r="A35" s="815" t="s">
        <v>873</v>
      </c>
      <c r="B35" s="697" t="s">
        <v>39</v>
      </c>
      <c r="C35" s="543">
        <v>0</v>
      </c>
      <c r="D35" s="543">
        <v>0</v>
      </c>
      <c r="E35" s="543">
        <v>0</v>
      </c>
      <c r="F35" s="543">
        <v>0</v>
      </c>
      <c r="G35" s="543">
        <v>0</v>
      </c>
      <c r="H35" s="543">
        <v>0</v>
      </c>
      <c r="I35" s="544">
        <v>0</v>
      </c>
      <c r="J35" s="543">
        <v>0</v>
      </c>
      <c r="K35" s="543">
        <v>0</v>
      </c>
      <c r="L35" s="543">
        <v>0</v>
      </c>
      <c r="M35" s="544">
        <v>0</v>
      </c>
      <c r="N35" s="544">
        <v>0</v>
      </c>
      <c r="O35" s="544">
        <v>0</v>
      </c>
      <c r="P35" s="544">
        <v>0</v>
      </c>
      <c r="Q35" s="544">
        <v>0</v>
      </c>
      <c r="R35" s="544">
        <v>0</v>
      </c>
      <c r="S35" s="535"/>
      <c r="T35" s="543">
        <v>0</v>
      </c>
      <c r="U35" s="543">
        <v>0</v>
      </c>
      <c r="V35" s="543">
        <v>0</v>
      </c>
      <c r="W35" s="543">
        <v>0</v>
      </c>
      <c r="X35" s="543">
        <v>0</v>
      </c>
      <c r="Y35" s="533">
        <v>0</v>
      </c>
      <c r="Z35" s="534">
        <v>0</v>
      </c>
      <c r="AA35" s="543">
        <v>0</v>
      </c>
      <c r="AB35" s="534">
        <v>0</v>
      </c>
    </row>
    <row r="36" spans="1:28" s="330" customFormat="1" ht="33" customHeight="1" x14ac:dyDescent="0.25">
      <c r="A36" s="815" t="s">
        <v>874</v>
      </c>
      <c r="B36" s="697" t="s">
        <v>39</v>
      </c>
      <c r="C36" s="543">
        <v>0</v>
      </c>
      <c r="D36" s="543">
        <v>0</v>
      </c>
      <c r="E36" s="543">
        <v>0</v>
      </c>
      <c r="F36" s="543">
        <v>0</v>
      </c>
      <c r="G36" s="543">
        <v>0</v>
      </c>
      <c r="H36" s="543">
        <v>0</v>
      </c>
      <c r="I36" s="544">
        <v>0</v>
      </c>
      <c r="J36" s="543">
        <v>0</v>
      </c>
      <c r="K36" s="543">
        <v>0</v>
      </c>
      <c r="L36" s="543">
        <v>0</v>
      </c>
      <c r="M36" s="544">
        <v>0</v>
      </c>
      <c r="N36" s="544">
        <v>0</v>
      </c>
      <c r="O36" s="544">
        <v>0</v>
      </c>
      <c r="P36" s="544">
        <v>0</v>
      </c>
      <c r="Q36" s="544">
        <v>0</v>
      </c>
      <c r="R36" s="544">
        <v>0</v>
      </c>
      <c r="S36" s="535"/>
      <c r="T36" s="543">
        <v>0</v>
      </c>
      <c r="U36" s="543">
        <v>0</v>
      </c>
      <c r="V36" s="543">
        <v>0</v>
      </c>
      <c r="W36" s="543">
        <v>0</v>
      </c>
      <c r="X36" s="543">
        <v>0</v>
      </c>
      <c r="Y36" s="533">
        <v>0</v>
      </c>
      <c r="Z36" s="534">
        <v>0</v>
      </c>
      <c r="AA36" s="543">
        <v>0</v>
      </c>
      <c r="AB36" s="534">
        <v>0</v>
      </c>
    </row>
    <row r="37" spans="1:28" s="703" customFormat="1" ht="57.75" customHeight="1" x14ac:dyDescent="0.25">
      <c r="A37" s="1409" t="s">
        <v>42</v>
      </c>
      <c r="B37" s="1410"/>
      <c r="C37" s="532">
        <v>1876.25</v>
      </c>
      <c r="D37" s="1411">
        <v>0</v>
      </c>
      <c r="E37" s="532">
        <v>2800</v>
      </c>
      <c r="F37" s="532">
        <v>2950</v>
      </c>
      <c r="G37" s="532">
        <v>1707.566</v>
      </c>
      <c r="H37" s="532">
        <v>500</v>
      </c>
      <c r="I37" s="532">
        <v>1867.8372999999999</v>
      </c>
      <c r="J37" s="532">
        <v>30063.601709999999</v>
      </c>
      <c r="K37" s="1412">
        <v>4351</v>
      </c>
      <c r="L37" s="532">
        <v>1355</v>
      </c>
      <c r="M37" s="532">
        <v>3280</v>
      </c>
      <c r="N37" s="532">
        <v>1000</v>
      </c>
      <c r="O37" s="532">
        <v>2360</v>
      </c>
      <c r="P37" s="532">
        <v>5984.375</v>
      </c>
      <c r="Q37" s="532">
        <v>20209.935239279999</v>
      </c>
      <c r="R37" s="532">
        <v>1073.0626999999999</v>
      </c>
      <c r="S37" s="532"/>
      <c r="T37" s="532">
        <v>1000</v>
      </c>
      <c r="U37" s="532">
        <v>2200</v>
      </c>
      <c r="V37" s="532">
        <v>11450</v>
      </c>
      <c r="W37" s="532">
        <v>2282.6250300000002</v>
      </c>
      <c r="X37" s="1411">
        <v>3200</v>
      </c>
      <c r="Y37" s="533">
        <v>101511.25297927999</v>
      </c>
      <c r="Z37" s="534">
        <v>2.4524632467286804</v>
      </c>
      <c r="AA37" s="532">
        <v>609.99824699999999</v>
      </c>
      <c r="AB37" s="534">
        <v>102121.25122627999</v>
      </c>
    </row>
    <row r="38" spans="1:28" s="330" customFormat="1" ht="39" customHeight="1" x14ac:dyDescent="0.25">
      <c r="A38" s="805" t="s">
        <v>868</v>
      </c>
      <c r="B38" s="697" t="s">
        <v>39</v>
      </c>
      <c r="C38" s="543">
        <v>0</v>
      </c>
      <c r="D38" s="543">
        <v>0</v>
      </c>
      <c r="E38" s="543">
        <v>0</v>
      </c>
      <c r="F38" s="543">
        <v>0</v>
      </c>
      <c r="G38" s="544">
        <v>0</v>
      </c>
      <c r="H38" s="544">
        <v>0</v>
      </c>
      <c r="I38" s="544">
        <v>0</v>
      </c>
      <c r="J38" s="544">
        <v>0</v>
      </c>
      <c r="K38" s="544">
        <v>0</v>
      </c>
      <c r="L38" s="543">
        <v>0</v>
      </c>
      <c r="M38" s="544">
        <v>0</v>
      </c>
      <c r="N38" s="544">
        <v>0</v>
      </c>
      <c r="O38" s="544">
        <v>0</v>
      </c>
      <c r="P38" s="544">
        <v>0</v>
      </c>
      <c r="Q38" s="544">
        <v>0</v>
      </c>
      <c r="R38" s="544">
        <v>0</v>
      </c>
      <c r="S38" s="535"/>
      <c r="T38" s="543">
        <v>0</v>
      </c>
      <c r="U38" s="543">
        <v>0</v>
      </c>
      <c r="V38" s="543">
        <v>0</v>
      </c>
      <c r="W38" s="543">
        <v>0</v>
      </c>
      <c r="X38" s="543">
        <v>0</v>
      </c>
      <c r="Y38" s="540"/>
      <c r="Z38" s="534"/>
      <c r="AA38" s="543">
        <v>0</v>
      </c>
      <c r="AB38" s="541"/>
    </row>
    <row r="39" spans="1:28" s="330" customFormat="1" ht="39" customHeight="1" x14ac:dyDescent="0.25">
      <c r="A39" s="810" t="s">
        <v>869</v>
      </c>
      <c r="B39" s="697" t="s">
        <v>39</v>
      </c>
      <c r="C39" s="543">
        <v>0</v>
      </c>
      <c r="D39" s="535">
        <v>124.72580887999999</v>
      </c>
      <c r="E39" s="543">
        <v>0</v>
      </c>
      <c r="F39" s="543">
        <v>0</v>
      </c>
      <c r="G39" s="543">
        <v>0</v>
      </c>
      <c r="H39" s="544">
        <v>0</v>
      </c>
      <c r="I39" s="544">
        <v>0</v>
      </c>
      <c r="J39" s="544">
        <v>0</v>
      </c>
      <c r="K39" s="544">
        <v>0</v>
      </c>
      <c r="L39" s="543">
        <v>0</v>
      </c>
      <c r="M39" s="544">
        <v>0</v>
      </c>
      <c r="N39" s="544">
        <v>0</v>
      </c>
      <c r="O39" s="544">
        <v>0</v>
      </c>
      <c r="P39" s="544">
        <v>0</v>
      </c>
      <c r="Q39" s="544">
        <v>0</v>
      </c>
      <c r="R39" s="544">
        <v>0</v>
      </c>
      <c r="S39" s="535"/>
      <c r="T39" s="543">
        <v>0</v>
      </c>
      <c r="U39" s="543">
        <v>0</v>
      </c>
      <c r="V39" s="543">
        <v>0</v>
      </c>
      <c r="W39" s="543">
        <v>0</v>
      </c>
      <c r="X39" s="543">
        <v>0</v>
      </c>
      <c r="Y39" s="533">
        <v>124.72580887999999</v>
      </c>
      <c r="Z39" s="534">
        <v>3.0133157972066561E-3</v>
      </c>
      <c r="AA39" s="543">
        <v>0</v>
      </c>
      <c r="AB39" s="534">
        <v>124.72580887999999</v>
      </c>
    </row>
    <row r="40" spans="1:28" s="330" customFormat="1" ht="39" customHeight="1" x14ac:dyDescent="0.25">
      <c r="A40" s="810" t="s">
        <v>870</v>
      </c>
      <c r="B40" s="697" t="s">
        <v>39</v>
      </c>
      <c r="C40" s="543">
        <v>0</v>
      </c>
      <c r="D40" s="543">
        <v>0</v>
      </c>
      <c r="E40" s="543">
        <v>0</v>
      </c>
      <c r="F40" s="543">
        <v>0</v>
      </c>
      <c r="G40" s="535">
        <v>3360.9933461249998</v>
      </c>
      <c r="H40" s="544">
        <v>0</v>
      </c>
      <c r="I40" s="544">
        <v>1082.78611</v>
      </c>
      <c r="J40" s="544">
        <v>0</v>
      </c>
      <c r="K40" s="544">
        <v>0</v>
      </c>
      <c r="L40" s="543">
        <v>0</v>
      </c>
      <c r="M40" s="535">
        <v>412.25767060000004</v>
      </c>
      <c r="N40" s="535">
        <v>2358.93831116</v>
      </c>
      <c r="O40" s="544">
        <v>0</v>
      </c>
      <c r="P40" s="544">
        <v>-58.798175000000001</v>
      </c>
      <c r="Q40" s="544">
        <v>0</v>
      </c>
      <c r="R40" s="544">
        <v>0</v>
      </c>
      <c r="S40" s="535"/>
      <c r="T40" s="543">
        <v>0</v>
      </c>
      <c r="U40" s="543">
        <v>0</v>
      </c>
      <c r="V40" s="535">
        <v>19782.03012087</v>
      </c>
      <c r="W40" s="543">
        <v>0</v>
      </c>
      <c r="X40" s="543">
        <v>0</v>
      </c>
      <c r="Y40" s="533">
        <v>26938.207383754998</v>
      </c>
      <c r="Z40" s="534">
        <v>0.65081418662913337</v>
      </c>
      <c r="AA40" s="535">
        <v>79.162824999999998</v>
      </c>
      <c r="AB40" s="534">
        <v>27017.370208754997</v>
      </c>
    </row>
    <row r="41" spans="1:28" s="1477" customFormat="1" ht="53.4" customHeight="1" x14ac:dyDescent="0.25">
      <c r="A41" s="1473" t="s">
        <v>871</v>
      </c>
      <c r="B41" s="1474"/>
      <c r="C41" s="1448">
        <v>300.37369144000002</v>
      </c>
      <c r="D41" s="1448">
        <v>3822.4165267143203</v>
      </c>
      <c r="E41" s="1475">
        <v>-115.461924830001</v>
      </c>
      <c r="F41" s="1448">
        <v>611.29323674795398</v>
      </c>
      <c r="G41" s="1448">
        <v>7731.3776838508438</v>
      </c>
      <c r="H41" s="1475">
        <v>20.41842741</v>
      </c>
      <c r="I41" s="1475">
        <v>-1261.7678338500002</v>
      </c>
      <c r="J41" s="1448">
        <v>-11984.964082927781</v>
      </c>
      <c r="K41" s="1448">
        <v>73.679805700000003</v>
      </c>
      <c r="L41" s="1448">
        <v>-10057.040133410001</v>
      </c>
      <c r="M41" s="1448">
        <v>205.14883975000001</v>
      </c>
      <c r="N41" s="1448">
        <v>3045.7776625200004</v>
      </c>
      <c r="O41" s="1448">
        <v>4441.5272850000001</v>
      </c>
      <c r="P41" s="1448">
        <v>444.60328132777215</v>
      </c>
      <c r="Q41" s="1448">
        <v>-8975.5667878299992</v>
      </c>
      <c r="R41" s="1448">
        <v>-2.262899</v>
      </c>
      <c r="S41" s="1448">
        <v>0</v>
      </c>
      <c r="T41" s="1448">
        <v>-104.99454490000001</v>
      </c>
      <c r="U41" s="1448">
        <v>-2199.7790135699997</v>
      </c>
      <c r="V41" s="1448">
        <v>2575.8849289999998</v>
      </c>
      <c r="W41" s="1448">
        <v>-2055.0287241463889</v>
      </c>
      <c r="X41" s="1448">
        <v>-1023.0986445300001</v>
      </c>
      <c r="Y41" s="1448">
        <v>-14507.46321953328</v>
      </c>
      <c r="Z41" s="1476">
        <v>-0.35049336211459953</v>
      </c>
      <c r="AA41" s="1448">
        <v>-182.146275</v>
      </c>
      <c r="AB41" s="1476">
        <v>-14689.609494533279</v>
      </c>
    </row>
    <row r="42" spans="1:28" s="330" customFormat="1" ht="33" customHeight="1" x14ac:dyDescent="0.25">
      <c r="A42" s="811" t="s">
        <v>664</v>
      </c>
      <c r="B42" s="697"/>
      <c r="C42" s="532">
        <v>228.18045265000001</v>
      </c>
      <c r="D42" s="535">
        <v>-7700.0980336656803</v>
      </c>
      <c r="E42" s="532">
        <v>0</v>
      </c>
      <c r="F42" s="532">
        <v>494.37147330795403</v>
      </c>
      <c r="G42" s="532">
        <v>1884.271754530261</v>
      </c>
      <c r="H42" s="532">
        <v>0</v>
      </c>
      <c r="I42" s="769">
        <v>-395.04255673</v>
      </c>
      <c r="J42" s="532">
        <v>-13514.795209750009</v>
      </c>
      <c r="K42" s="532">
        <v>1.08606066</v>
      </c>
      <c r="L42" s="532">
        <v>-7031.4381185000002</v>
      </c>
      <c r="M42" s="532">
        <v>72.023927920000006</v>
      </c>
      <c r="N42" s="532">
        <v>-239.83508710000001</v>
      </c>
      <c r="O42" s="532">
        <v>-422.68627120000099</v>
      </c>
      <c r="P42" s="532">
        <v>7.4677031399993901</v>
      </c>
      <c r="Q42" s="532">
        <v>-8509.3718947600009</v>
      </c>
      <c r="R42" s="532">
        <v>-2.262899</v>
      </c>
      <c r="S42" s="532"/>
      <c r="T42" s="532">
        <v>-1.8254086999999999</v>
      </c>
      <c r="U42" s="532">
        <v>-2509.4945841999997</v>
      </c>
      <c r="V42" s="532">
        <v>1406.2359870299999</v>
      </c>
      <c r="W42" s="532">
        <v>-1076.0039558393087</v>
      </c>
      <c r="X42" s="532">
        <v>-1292.7558688800002</v>
      </c>
      <c r="Y42" s="533">
        <v>-38601.972529086794</v>
      </c>
      <c r="Z42" s="534">
        <v>-0.93260516544051641</v>
      </c>
      <c r="AA42" s="532">
        <v>0</v>
      </c>
      <c r="AB42" s="534">
        <v>-38601.972529086794</v>
      </c>
    </row>
    <row r="43" spans="1:28" s="330" customFormat="1" ht="33" customHeight="1" x14ac:dyDescent="0.25">
      <c r="A43" s="811" t="s">
        <v>866</v>
      </c>
      <c r="B43" s="697"/>
      <c r="C43" s="532">
        <v>0</v>
      </c>
      <c r="D43" s="1039">
        <v>2353.2321636199999</v>
      </c>
      <c r="E43" s="532">
        <v>0</v>
      </c>
      <c r="F43" s="532">
        <v>0</v>
      </c>
      <c r="G43" s="532">
        <v>87.638693959999983</v>
      </c>
      <c r="H43" s="532">
        <v>0</v>
      </c>
      <c r="I43" s="532">
        <v>0</v>
      </c>
      <c r="J43" s="532">
        <v>1434.0409322099895</v>
      </c>
      <c r="K43" s="532">
        <v>0</v>
      </c>
      <c r="L43" s="532">
        <v>0</v>
      </c>
      <c r="M43" s="532">
        <v>0</v>
      </c>
      <c r="N43" s="532">
        <v>2419.6298048600001</v>
      </c>
      <c r="O43" s="532">
        <v>-374.52102136000002</v>
      </c>
      <c r="P43" s="532">
        <v>0</v>
      </c>
      <c r="Q43" s="532">
        <v>-3.57955442</v>
      </c>
      <c r="R43" s="532">
        <v>0</v>
      </c>
      <c r="S43" s="532"/>
      <c r="T43" s="532">
        <v>0</v>
      </c>
      <c r="U43" s="532">
        <v>-92.287076569999996</v>
      </c>
      <c r="V43" s="532">
        <v>1927.09376746</v>
      </c>
      <c r="W43" s="532">
        <v>-1397.231131</v>
      </c>
      <c r="X43" s="532">
        <v>0</v>
      </c>
      <c r="Y43" s="1041">
        <v>6354.016578759989</v>
      </c>
      <c r="Z43" s="1040">
        <v>0.15350999688373773</v>
      </c>
      <c r="AA43" s="532">
        <v>0</v>
      </c>
      <c r="AB43" s="1040">
        <v>6354.016578759989</v>
      </c>
    </row>
    <row r="44" spans="1:28" s="330" customFormat="1" ht="33" customHeight="1" x14ac:dyDescent="0.25">
      <c r="A44" s="811" t="s">
        <v>867</v>
      </c>
      <c r="B44" s="697"/>
      <c r="C44" s="532">
        <v>0</v>
      </c>
      <c r="D44" s="535">
        <v>0</v>
      </c>
      <c r="E44" s="532">
        <v>0</v>
      </c>
      <c r="F44" s="532">
        <v>0</v>
      </c>
      <c r="G44" s="532">
        <v>0</v>
      </c>
      <c r="H44" s="532">
        <v>0</v>
      </c>
      <c r="I44" s="532">
        <v>0</v>
      </c>
      <c r="J44" s="532">
        <v>0</v>
      </c>
      <c r="K44" s="532">
        <v>0</v>
      </c>
      <c r="L44" s="532">
        <v>0</v>
      </c>
      <c r="M44" s="532">
        <v>0</v>
      </c>
      <c r="N44" s="532">
        <v>0</v>
      </c>
      <c r="O44" s="532">
        <v>0</v>
      </c>
      <c r="P44" s="532">
        <v>0</v>
      </c>
      <c r="Q44" s="532">
        <v>0</v>
      </c>
      <c r="R44" s="532">
        <v>0</v>
      </c>
      <c r="S44" s="532"/>
      <c r="T44" s="532">
        <v>0</v>
      </c>
      <c r="U44" s="532">
        <v>0</v>
      </c>
      <c r="V44" s="532">
        <v>0</v>
      </c>
      <c r="W44" s="532">
        <v>0</v>
      </c>
      <c r="X44" s="532">
        <v>0</v>
      </c>
      <c r="Y44" s="533">
        <v>0</v>
      </c>
      <c r="Z44" s="534">
        <v>0</v>
      </c>
      <c r="AA44" s="532">
        <v>0</v>
      </c>
      <c r="AB44" s="534">
        <v>0</v>
      </c>
    </row>
    <row r="45" spans="1:28" s="330" customFormat="1" ht="33" customHeight="1" x14ac:dyDescent="0.25">
      <c r="A45" s="811" t="s">
        <v>858</v>
      </c>
      <c r="B45" s="697"/>
      <c r="C45" s="532">
        <v>0</v>
      </c>
      <c r="D45" s="1039">
        <v>-1318.32352483</v>
      </c>
      <c r="E45" s="532">
        <v>0</v>
      </c>
      <c r="F45" s="532">
        <v>0</v>
      </c>
      <c r="G45" s="532">
        <v>0</v>
      </c>
      <c r="H45" s="532">
        <v>0</v>
      </c>
      <c r="I45" s="532">
        <v>0</v>
      </c>
      <c r="J45" s="532">
        <v>0</v>
      </c>
      <c r="K45" s="532">
        <v>0</v>
      </c>
      <c r="L45" s="532">
        <v>0</v>
      </c>
      <c r="M45" s="532">
        <v>0</v>
      </c>
      <c r="N45" s="532">
        <v>0</v>
      </c>
      <c r="O45" s="532">
        <v>0</v>
      </c>
      <c r="P45" s="532">
        <v>0</v>
      </c>
      <c r="Q45" s="532">
        <v>139.43218675</v>
      </c>
      <c r="R45" s="532">
        <v>0</v>
      </c>
      <c r="S45" s="532"/>
      <c r="T45" s="532">
        <v>0</v>
      </c>
      <c r="U45" s="532">
        <v>43.591395729999995</v>
      </c>
      <c r="V45" s="532">
        <v>0</v>
      </c>
      <c r="W45" s="769">
        <v>563.48551628749988</v>
      </c>
      <c r="X45" s="532">
        <v>0</v>
      </c>
      <c r="Y45" s="1041">
        <v>-571.81442606250016</v>
      </c>
      <c r="Z45" s="1040">
        <v>-1.3814762626895939E-2</v>
      </c>
      <c r="AA45" s="532">
        <v>0</v>
      </c>
      <c r="AB45" s="1040">
        <v>-571.81442606250016</v>
      </c>
    </row>
    <row r="46" spans="1:28" s="330" customFormat="1" ht="33" customHeight="1" x14ac:dyDescent="0.25">
      <c r="A46" s="811" t="s">
        <v>859</v>
      </c>
      <c r="B46" s="697"/>
      <c r="C46" s="532">
        <v>0</v>
      </c>
      <c r="D46" s="535">
        <v>0</v>
      </c>
      <c r="E46" s="532">
        <v>0</v>
      </c>
      <c r="F46" s="532">
        <v>0</v>
      </c>
      <c r="G46" s="532">
        <v>0</v>
      </c>
      <c r="H46" s="532">
        <v>0</v>
      </c>
      <c r="I46" s="532">
        <v>0</v>
      </c>
      <c r="J46" s="532">
        <v>0</v>
      </c>
      <c r="K46" s="532">
        <v>0</v>
      </c>
      <c r="L46" s="532">
        <v>0</v>
      </c>
      <c r="M46" s="532">
        <v>0</v>
      </c>
      <c r="N46" s="532">
        <v>0</v>
      </c>
      <c r="O46" s="532">
        <v>0</v>
      </c>
      <c r="P46" s="532">
        <v>0</v>
      </c>
      <c r="Q46" s="532">
        <v>0</v>
      </c>
      <c r="R46" s="532">
        <v>0</v>
      </c>
      <c r="S46" s="532"/>
      <c r="T46" s="532">
        <v>0</v>
      </c>
      <c r="U46" s="532">
        <v>0</v>
      </c>
      <c r="V46" s="532">
        <v>0</v>
      </c>
      <c r="W46" s="532">
        <v>0</v>
      </c>
      <c r="X46" s="532">
        <v>0</v>
      </c>
      <c r="Y46" s="533">
        <v>0</v>
      </c>
      <c r="Z46" s="534">
        <v>0</v>
      </c>
      <c r="AA46" s="532">
        <v>0</v>
      </c>
      <c r="AB46" s="534">
        <v>0</v>
      </c>
    </row>
    <row r="47" spans="1:28" s="330" customFormat="1" ht="33" customHeight="1" x14ac:dyDescent="0.25">
      <c r="A47" s="811" t="s">
        <v>860</v>
      </c>
      <c r="B47" s="697"/>
      <c r="C47" s="532">
        <v>0</v>
      </c>
      <c r="D47" s="535">
        <v>1909.36788411</v>
      </c>
      <c r="E47" s="532">
        <v>0</v>
      </c>
      <c r="F47" s="532">
        <v>116.92176343999999</v>
      </c>
      <c r="G47" s="532">
        <v>751.84304854909044</v>
      </c>
      <c r="H47" s="532">
        <v>0</v>
      </c>
      <c r="I47" s="532">
        <v>0</v>
      </c>
      <c r="J47" s="532">
        <v>5.4829203222397469</v>
      </c>
      <c r="K47" s="532">
        <v>11.521334620000001</v>
      </c>
      <c r="L47" s="532">
        <v>0</v>
      </c>
      <c r="M47" s="532">
        <v>119.73182582999999</v>
      </c>
      <c r="N47" s="532">
        <v>0</v>
      </c>
      <c r="O47" s="532">
        <v>5238.7345775600006</v>
      </c>
      <c r="P47" s="532">
        <v>61.175754397771698</v>
      </c>
      <c r="Q47" s="532">
        <v>20.58901569</v>
      </c>
      <c r="R47" s="532">
        <v>0</v>
      </c>
      <c r="S47" s="532"/>
      <c r="T47" s="532">
        <v>0</v>
      </c>
      <c r="U47" s="532">
        <v>423.30071897000005</v>
      </c>
      <c r="V47" s="532">
        <v>0</v>
      </c>
      <c r="W47" s="532">
        <v>0.48386997000000348</v>
      </c>
      <c r="X47" s="532">
        <v>59.779692149999995</v>
      </c>
      <c r="Y47" s="533">
        <v>8718.9324056091009</v>
      </c>
      <c r="Z47" s="534">
        <v>0.21064523043403446</v>
      </c>
      <c r="AA47" s="532">
        <v>0</v>
      </c>
      <c r="AB47" s="534">
        <v>8718.9324056091009</v>
      </c>
    </row>
    <row r="48" spans="1:28" s="330" customFormat="1" ht="33" customHeight="1" x14ac:dyDescent="0.25">
      <c r="A48" s="811" t="s">
        <v>665</v>
      </c>
      <c r="B48" s="697"/>
      <c r="C48" s="532">
        <v>-4.6202199999999998</v>
      </c>
      <c r="D48" s="535">
        <v>10368.09027848</v>
      </c>
      <c r="E48" s="532">
        <v>0</v>
      </c>
      <c r="F48" s="532">
        <v>0</v>
      </c>
      <c r="G48" s="532">
        <v>-41.750226307429315</v>
      </c>
      <c r="H48" s="532">
        <v>0</v>
      </c>
      <c r="I48" s="769">
        <v>-1187.1220781700001</v>
      </c>
      <c r="J48" s="532">
        <v>0</v>
      </c>
      <c r="K48" s="532">
        <v>0</v>
      </c>
      <c r="L48" s="532">
        <v>-3003.7147385799999</v>
      </c>
      <c r="M48" s="532">
        <v>0</v>
      </c>
      <c r="N48" s="532">
        <v>730.69439964000037</v>
      </c>
      <c r="O48" s="532">
        <v>0</v>
      </c>
      <c r="P48" s="532">
        <v>502.81592789000098</v>
      </c>
      <c r="Q48" s="769">
        <v>-701.27415864</v>
      </c>
      <c r="R48" s="532">
        <v>0</v>
      </c>
      <c r="S48" s="532"/>
      <c r="T48" s="769">
        <v>-107.13414484</v>
      </c>
      <c r="U48" s="769">
        <v>-64.889467499999995</v>
      </c>
      <c r="V48" s="532">
        <v>-114.80570294</v>
      </c>
      <c r="W48" s="532">
        <v>-135.12705266250003</v>
      </c>
      <c r="X48" s="532">
        <v>0</v>
      </c>
      <c r="Y48" s="533">
        <v>6241.1628163700725</v>
      </c>
      <c r="Z48" s="534">
        <v>0.15078350404286212</v>
      </c>
      <c r="AA48" s="532">
        <v>-211.55420671615201</v>
      </c>
      <c r="AB48" s="534">
        <v>6029.6086096539202</v>
      </c>
    </row>
    <row r="49" spans="1:28" s="330" customFormat="1" ht="33" customHeight="1" x14ac:dyDescent="0.25">
      <c r="A49" s="811" t="s">
        <v>666</v>
      </c>
      <c r="B49" s="697"/>
      <c r="C49" s="532">
        <v>0</v>
      </c>
      <c r="D49" s="535">
        <v>0</v>
      </c>
      <c r="E49" s="532">
        <v>0</v>
      </c>
      <c r="F49" s="532">
        <v>0</v>
      </c>
      <c r="G49" s="532">
        <v>0</v>
      </c>
      <c r="H49" s="532">
        <v>0</v>
      </c>
      <c r="I49" s="532">
        <v>0</v>
      </c>
      <c r="J49" s="532">
        <v>0</v>
      </c>
      <c r="K49" s="532">
        <v>0</v>
      </c>
      <c r="L49" s="532">
        <v>0</v>
      </c>
      <c r="M49" s="532">
        <v>0</v>
      </c>
      <c r="N49" s="532">
        <v>0</v>
      </c>
      <c r="O49" s="532">
        <v>0</v>
      </c>
      <c r="P49" s="532">
        <v>0</v>
      </c>
      <c r="Q49" s="532">
        <v>0</v>
      </c>
      <c r="R49" s="532">
        <v>0</v>
      </c>
      <c r="S49" s="532"/>
      <c r="T49" s="532">
        <v>0</v>
      </c>
      <c r="U49" s="532">
        <v>0</v>
      </c>
      <c r="V49" s="532">
        <v>0</v>
      </c>
      <c r="W49" s="532">
        <v>0</v>
      </c>
      <c r="X49" s="532">
        <v>0</v>
      </c>
      <c r="Y49" s="533">
        <v>0</v>
      </c>
      <c r="Z49" s="534">
        <v>0</v>
      </c>
      <c r="AA49" s="532">
        <v>0</v>
      </c>
      <c r="AB49" s="534">
        <v>0</v>
      </c>
    </row>
    <row r="50" spans="1:28" s="330" customFormat="1" ht="33" customHeight="1" x14ac:dyDescent="0.25">
      <c r="A50" s="811" t="s">
        <v>854</v>
      </c>
      <c r="B50" s="697"/>
      <c r="C50" s="769">
        <v>0</v>
      </c>
      <c r="D50" s="1039">
        <v>-1789.852241</v>
      </c>
      <c r="E50" s="532">
        <v>0</v>
      </c>
      <c r="F50" s="532">
        <v>0</v>
      </c>
      <c r="G50" s="532">
        <v>0</v>
      </c>
      <c r="H50" s="532">
        <v>0</v>
      </c>
      <c r="I50" s="769">
        <v>4.9548425899999984</v>
      </c>
      <c r="J50" s="532">
        <v>-75.819242780000039</v>
      </c>
      <c r="K50" s="532">
        <v>0</v>
      </c>
      <c r="L50" s="769">
        <v>-21.887276329999999</v>
      </c>
      <c r="M50" s="532">
        <v>13.393086</v>
      </c>
      <c r="N50" s="532">
        <v>135.28854512000001</v>
      </c>
      <c r="O50" s="532">
        <v>0</v>
      </c>
      <c r="P50" s="532">
        <v>-24.799377890000002</v>
      </c>
      <c r="Q50" s="532">
        <v>78.637617550000002</v>
      </c>
      <c r="R50" s="532">
        <v>0</v>
      </c>
      <c r="S50" s="532"/>
      <c r="T50" s="532">
        <v>3.9650086399999998</v>
      </c>
      <c r="U50" s="532">
        <v>0</v>
      </c>
      <c r="V50" s="532">
        <v>0</v>
      </c>
      <c r="W50" s="769">
        <v>-12.91873507</v>
      </c>
      <c r="X50" s="532">
        <v>13.573059499999999</v>
      </c>
      <c r="Y50" s="1041">
        <v>-1675.46471367</v>
      </c>
      <c r="Z50" s="1040">
        <v>-4.0478424912213234E-2</v>
      </c>
      <c r="AA50" s="532">
        <v>0</v>
      </c>
      <c r="AB50" s="1040">
        <v>-1675.46471367</v>
      </c>
    </row>
    <row r="51" spans="1:28" s="330" customFormat="1" ht="33" customHeight="1" x14ac:dyDescent="0.25">
      <c r="A51" s="811" t="s">
        <v>855</v>
      </c>
      <c r="B51" s="697"/>
      <c r="C51" s="532">
        <v>0</v>
      </c>
      <c r="D51" s="535">
        <v>0</v>
      </c>
      <c r="E51" s="532">
        <v>-115.461924830001</v>
      </c>
      <c r="F51" s="532">
        <v>0</v>
      </c>
      <c r="G51" s="532">
        <v>0</v>
      </c>
      <c r="H51" s="532">
        <v>20.41842741</v>
      </c>
      <c r="I51" s="532">
        <v>0</v>
      </c>
      <c r="J51" s="532">
        <v>0</v>
      </c>
      <c r="K51" s="532">
        <v>0</v>
      </c>
      <c r="L51" s="532">
        <v>0</v>
      </c>
      <c r="M51" s="532">
        <v>0</v>
      </c>
      <c r="N51" s="532">
        <v>0</v>
      </c>
      <c r="O51" s="532">
        <v>0</v>
      </c>
      <c r="P51" s="532">
        <v>0</v>
      </c>
      <c r="Q51" s="532">
        <v>0</v>
      </c>
      <c r="R51" s="532">
        <v>0</v>
      </c>
      <c r="S51" s="532"/>
      <c r="T51" s="532">
        <v>0</v>
      </c>
      <c r="U51" s="532">
        <v>0</v>
      </c>
      <c r="V51" s="532">
        <v>0</v>
      </c>
      <c r="W51" s="532">
        <v>0</v>
      </c>
      <c r="X51" s="532">
        <v>0</v>
      </c>
      <c r="Y51" s="533">
        <v>-95.043497420000989</v>
      </c>
      <c r="Z51" s="534">
        <v>-2.2962053705580993E-3</v>
      </c>
      <c r="AA51" s="532">
        <v>0</v>
      </c>
      <c r="AB51" s="534">
        <v>-95.043497420000989</v>
      </c>
    </row>
    <row r="52" spans="1:28" s="330" customFormat="1" ht="33" customHeight="1" x14ac:dyDescent="0.25">
      <c r="A52" s="811" t="s">
        <v>856</v>
      </c>
      <c r="B52" s="697"/>
      <c r="C52" s="532">
        <v>0</v>
      </c>
      <c r="D52" s="535">
        <v>0</v>
      </c>
      <c r="E52" s="532">
        <v>0</v>
      </c>
      <c r="F52" s="532">
        <v>0</v>
      </c>
      <c r="G52" s="532">
        <v>0</v>
      </c>
      <c r="H52" s="532">
        <v>0</v>
      </c>
      <c r="I52" s="532">
        <v>-315.44195845999997</v>
      </c>
      <c r="J52" s="532">
        <v>0</v>
      </c>
      <c r="K52" s="532">
        <v>0</v>
      </c>
      <c r="L52" s="532">
        <v>0</v>
      </c>
      <c r="M52" s="532">
        <v>0</v>
      </c>
      <c r="N52" s="532">
        <v>0</v>
      </c>
      <c r="O52" s="532">
        <v>0</v>
      </c>
      <c r="P52" s="532">
        <v>102.05672620999999</v>
      </c>
      <c r="Q52" s="532">
        <v>0</v>
      </c>
      <c r="R52" s="532">
        <v>0</v>
      </c>
      <c r="S52" s="532"/>
      <c r="T52" s="532">
        <v>0</v>
      </c>
      <c r="U52" s="532">
        <v>0</v>
      </c>
      <c r="V52" s="532">
        <v>642.63912254999991</v>
      </c>
      <c r="W52" s="532">
        <v>0</v>
      </c>
      <c r="X52" s="532">
        <v>-196.30447269999999</v>
      </c>
      <c r="Y52" s="533">
        <v>232.94941759999998</v>
      </c>
      <c r="Z52" s="534">
        <v>5.6279463433227669E-3</v>
      </c>
      <c r="AA52" s="769">
        <v>-53.416468226152006</v>
      </c>
      <c r="AB52" s="534">
        <v>179.53294937384797</v>
      </c>
    </row>
    <row r="53" spans="1:28" s="330" customFormat="1" ht="33" customHeight="1" x14ac:dyDescent="0.25">
      <c r="A53" s="811" t="s">
        <v>857</v>
      </c>
      <c r="B53" s="697"/>
      <c r="C53" s="532">
        <v>76.813458790000013</v>
      </c>
      <c r="D53" s="535">
        <v>0</v>
      </c>
      <c r="E53" s="532">
        <v>0</v>
      </c>
      <c r="F53" s="532">
        <v>0</v>
      </c>
      <c r="G53" s="532">
        <v>5049.3744131189214</v>
      </c>
      <c r="H53" s="532">
        <v>0</v>
      </c>
      <c r="I53" s="532">
        <v>0</v>
      </c>
      <c r="J53" s="532">
        <v>166.12651706999984</v>
      </c>
      <c r="K53" s="532">
        <v>61.072410419999997</v>
      </c>
      <c r="L53" s="532">
        <v>0</v>
      </c>
      <c r="M53" s="532">
        <v>0</v>
      </c>
      <c r="N53" s="532">
        <v>0</v>
      </c>
      <c r="O53" s="532">
        <v>0</v>
      </c>
      <c r="P53" s="532">
        <v>0</v>
      </c>
      <c r="Q53" s="532">
        <v>0</v>
      </c>
      <c r="R53" s="532">
        <v>0</v>
      </c>
      <c r="S53" s="532"/>
      <c r="T53" s="532">
        <v>0</v>
      </c>
      <c r="U53" s="532">
        <v>0</v>
      </c>
      <c r="V53" s="532">
        <v>0</v>
      </c>
      <c r="W53" s="532">
        <v>2.2827641679198996</v>
      </c>
      <c r="X53" s="532">
        <v>0</v>
      </c>
      <c r="Y53" s="533">
        <v>5355.6695635668411</v>
      </c>
      <c r="Z53" s="534">
        <v>0.12939041121827233</v>
      </c>
      <c r="AA53" s="532">
        <v>-24.008536510000003</v>
      </c>
      <c r="AB53" s="534">
        <v>5331.6610270568408</v>
      </c>
    </row>
    <row r="54" spans="1:28" s="1468" customFormat="1" ht="39" customHeight="1" x14ac:dyDescent="0.25">
      <c r="A54" s="1478" t="s">
        <v>54</v>
      </c>
      <c r="B54" s="1479"/>
      <c r="C54" s="1448">
        <v>3246.2824421637101</v>
      </c>
      <c r="D54" s="1448">
        <v>154219.24278931101</v>
      </c>
      <c r="E54" s="1475">
        <v>-1246.9376389416202</v>
      </c>
      <c r="F54" s="1448">
        <v>25925.558696640899</v>
      </c>
      <c r="G54" s="1448">
        <v>44527.991939754327</v>
      </c>
      <c r="H54" s="1475">
        <v>-84.870663799999988</v>
      </c>
      <c r="I54" s="1448">
        <v>2377.2247993729998</v>
      </c>
      <c r="J54" s="1448">
        <v>55284.676378704498</v>
      </c>
      <c r="K54" s="1475">
        <v>-838.60913400000004</v>
      </c>
      <c r="L54" s="1448">
        <v>44104.185839647631</v>
      </c>
      <c r="M54" s="1475">
        <v>-3314.5657834773601</v>
      </c>
      <c r="N54" s="1448">
        <v>105699.68072667626</v>
      </c>
      <c r="O54" s="1448">
        <v>16995.88602238</v>
      </c>
      <c r="P54" s="1475">
        <v>-2466.4128304661499</v>
      </c>
      <c r="Q54" s="1448">
        <v>23327.250152680001</v>
      </c>
      <c r="R54" s="1475">
        <v>-172.61791408000002</v>
      </c>
      <c r="S54" s="1475">
        <v>0</v>
      </c>
      <c r="T54" s="1475">
        <v>58.240619655998998</v>
      </c>
      <c r="U54" s="1448">
        <v>9027.3076729700006</v>
      </c>
      <c r="V54" s="1448">
        <v>99234.647806141598</v>
      </c>
      <c r="W54" s="1475">
        <v>3387.618236150935</v>
      </c>
      <c r="X54" s="1475">
        <v>3128.8280120999998</v>
      </c>
      <c r="Y54" s="1453">
        <v>582420.60816958465</v>
      </c>
      <c r="Z54" s="1467">
        <v>14.071002906099716</v>
      </c>
      <c r="AA54" s="1453">
        <v>622.1721215371831</v>
      </c>
      <c r="AB54" s="1467">
        <v>583042.7802911218</v>
      </c>
    </row>
    <row r="55" spans="1:28" s="330" customFormat="1" ht="33" customHeight="1" x14ac:dyDescent="0.25">
      <c r="A55" s="811" t="s">
        <v>861</v>
      </c>
      <c r="B55" s="697" t="s">
        <v>39</v>
      </c>
      <c r="C55" s="801">
        <v>0</v>
      </c>
      <c r="D55" s="802">
        <v>0</v>
      </c>
      <c r="E55" s="802">
        <v>0</v>
      </c>
      <c r="F55" s="802">
        <v>400</v>
      </c>
      <c r="G55" s="802">
        <v>570.79999999999995</v>
      </c>
      <c r="H55" s="802">
        <v>2.1983697700000002</v>
      </c>
      <c r="I55" s="802">
        <v>252.50000000300005</v>
      </c>
      <c r="J55" s="802">
        <v>759.85001019000049</v>
      </c>
      <c r="K55" s="802">
        <v>0</v>
      </c>
      <c r="L55" s="802">
        <v>135.5</v>
      </c>
      <c r="M55" s="801">
        <v>1.52630449</v>
      </c>
      <c r="N55" s="801">
        <v>384.50403148999999</v>
      </c>
      <c r="O55" s="801">
        <v>237.74266234000001</v>
      </c>
      <c r="P55" s="801">
        <v>0</v>
      </c>
      <c r="Q55" s="801">
        <v>1194.85224956</v>
      </c>
      <c r="R55" s="801">
        <v>15.34186057</v>
      </c>
      <c r="S55" s="801"/>
      <c r="T55" s="801">
        <v>26.196396510000003</v>
      </c>
      <c r="U55" s="801">
        <v>227.71496200000001</v>
      </c>
      <c r="V55" s="801">
        <v>1160</v>
      </c>
      <c r="W55" s="801">
        <v>177.22</v>
      </c>
      <c r="X55" s="801">
        <v>2.68</v>
      </c>
      <c r="Y55" s="533">
        <v>5548.6268469230008</v>
      </c>
      <c r="Z55" s="534">
        <v>0.13405216675503223</v>
      </c>
      <c r="AA55" s="535">
        <v>61</v>
      </c>
      <c r="AB55" s="534">
        <v>5609.6268469230008</v>
      </c>
    </row>
    <row r="56" spans="1:28" s="330" customFormat="1" ht="33" customHeight="1" x14ac:dyDescent="0.25">
      <c r="A56" s="811" t="s">
        <v>862</v>
      </c>
      <c r="B56" s="697" t="s">
        <v>39</v>
      </c>
      <c r="C56" s="802">
        <v>3246.2824421637101</v>
      </c>
      <c r="D56" s="802">
        <v>154219.24278931101</v>
      </c>
      <c r="E56" s="803">
        <v>-1246.9376389416202</v>
      </c>
      <c r="F56" s="802">
        <v>25525.558696640899</v>
      </c>
      <c r="G56" s="802">
        <v>43957.191939754324</v>
      </c>
      <c r="H56" s="803">
        <v>-87.069033569999988</v>
      </c>
      <c r="I56" s="802">
        <v>2124.7247993699998</v>
      </c>
      <c r="J56" s="802">
        <v>54524.826368514499</v>
      </c>
      <c r="K56" s="804">
        <v>-838.60913400000004</v>
      </c>
      <c r="L56" s="802">
        <v>43968.685839647631</v>
      </c>
      <c r="M56" s="803">
        <v>-3316.0920879673599</v>
      </c>
      <c r="N56" s="801">
        <v>105315.17669518627</v>
      </c>
      <c r="O56" s="801">
        <v>16758.143360040001</v>
      </c>
      <c r="P56" s="803">
        <v>-2466.4128304661499</v>
      </c>
      <c r="Q56" s="801">
        <v>22132.39790312</v>
      </c>
      <c r="R56" s="803">
        <v>-187.95977465000001</v>
      </c>
      <c r="S56" s="801"/>
      <c r="T56" s="803">
        <v>32.044223145998998</v>
      </c>
      <c r="U56" s="801">
        <v>8799.5927109700006</v>
      </c>
      <c r="V56" s="801">
        <v>98074.647806141598</v>
      </c>
      <c r="W56" s="803">
        <v>3210.3982361509352</v>
      </c>
      <c r="X56" s="803">
        <v>3126.1480121</v>
      </c>
      <c r="Y56" s="533">
        <v>576871.98132266162</v>
      </c>
      <c r="Z56" s="534">
        <v>13.936950739344683</v>
      </c>
      <c r="AA56" s="535">
        <v>561.1721215371831</v>
      </c>
      <c r="AB56" s="534">
        <v>577433.15344419878</v>
      </c>
    </row>
    <row r="57" spans="1:28" s="330" customFormat="1" ht="39" customHeight="1" x14ac:dyDescent="0.25">
      <c r="A57" s="810" t="s">
        <v>863</v>
      </c>
      <c r="B57" s="697" t="s">
        <v>39</v>
      </c>
      <c r="C57" s="801">
        <v>0</v>
      </c>
      <c r="D57" s="801">
        <v>0</v>
      </c>
      <c r="E57" s="801">
        <v>0</v>
      </c>
      <c r="F57" s="801">
        <v>0</v>
      </c>
      <c r="G57" s="801">
        <v>0</v>
      </c>
      <c r="H57" s="801">
        <v>0</v>
      </c>
      <c r="I57" s="801">
        <v>0</v>
      </c>
      <c r="J57" s="801">
        <v>0</v>
      </c>
      <c r="K57" s="801">
        <v>0</v>
      </c>
      <c r="L57" s="801">
        <v>0</v>
      </c>
      <c r="M57" s="801">
        <v>0</v>
      </c>
      <c r="N57" s="801">
        <v>0</v>
      </c>
      <c r="O57" s="801">
        <v>0</v>
      </c>
      <c r="P57" s="801">
        <v>0</v>
      </c>
      <c r="Q57" s="801">
        <v>0</v>
      </c>
      <c r="R57" s="801">
        <v>0</v>
      </c>
      <c r="S57" s="801"/>
      <c r="T57" s="801">
        <v>0</v>
      </c>
      <c r="U57" s="801">
        <v>0</v>
      </c>
      <c r="V57" s="801">
        <v>0</v>
      </c>
      <c r="W57" s="801">
        <v>0</v>
      </c>
      <c r="X57" s="801">
        <v>0</v>
      </c>
      <c r="Y57" s="533">
        <v>0</v>
      </c>
      <c r="Z57" s="534">
        <v>0</v>
      </c>
      <c r="AA57" s="543">
        <v>0</v>
      </c>
      <c r="AB57" s="534">
        <v>0</v>
      </c>
    </row>
    <row r="58" spans="1:28" s="770" customFormat="1" ht="39" customHeight="1" x14ac:dyDescent="0.25">
      <c r="A58" s="813" t="s">
        <v>864</v>
      </c>
      <c r="B58" s="818"/>
      <c r="C58" s="819">
        <v>5422.9061336037103</v>
      </c>
      <c r="D58" s="819">
        <v>158166.38512490533</v>
      </c>
      <c r="E58" s="819">
        <v>1437.6004362283788</v>
      </c>
      <c r="F58" s="819">
        <v>29486.851933388854</v>
      </c>
      <c r="G58" s="819">
        <v>57327.928969730172</v>
      </c>
      <c r="H58" s="819">
        <v>435.54776361000006</v>
      </c>
      <c r="I58" s="819">
        <v>4066.0803755229999</v>
      </c>
      <c r="J58" s="819">
        <v>73363.314005776716</v>
      </c>
      <c r="K58" s="819">
        <v>3586.0706716999994</v>
      </c>
      <c r="L58" s="819">
        <v>35402.145706237628</v>
      </c>
      <c r="M58" s="819">
        <v>582.84072687264006</v>
      </c>
      <c r="N58" s="819">
        <v>112104.39670035626</v>
      </c>
      <c r="O58" s="819">
        <v>23797.41330738</v>
      </c>
      <c r="P58" s="819">
        <v>3903.7672758616227</v>
      </c>
      <c r="Q58" s="819">
        <v>34561.618604130002</v>
      </c>
      <c r="R58" s="819">
        <v>898.1818869199999</v>
      </c>
      <c r="S58" s="819">
        <v>0</v>
      </c>
      <c r="T58" s="819">
        <v>953.24607475599896</v>
      </c>
      <c r="U58" s="819">
        <v>9027.5286594000008</v>
      </c>
      <c r="V58" s="819">
        <v>133042.56285601162</v>
      </c>
      <c r="W58" s="819">
        <v>3615.2145420045463</v>
      </c>
      <c r="X58" s="819">
        <v>5305.7293675700002</v>
      </c>
      <c r="Y58" s="819">
        <v>696487.33112196648</v>
      </c>
      <c r="Z58" s="820">
        <v>16.826800293140138</v>
      </c>
      <c r="AA58" s="819">
        <v>1129.1869185371831</v>
      </c>
      <c r="AB58" s="819">
        <v>697616.51804050361</v>
      </c>
    </row>
    <row r="59" spans="1:28" s="770" customFormat="1" ht="39" customHeight="1" x14ac:dyDescent="0.25">
      <c r="A59" s="813" t="s">
        <v>865</v>
      </c>
      <c r="B59" s="818"/>
      <c r="C59" s="819">
        <v>20844.342215041695</v>
      </c>
      <c r="D59" s="819">
        <v>929445.75580998301</v>
      </c>
      <c r="E59" s="819">
        <v>8179.2615203791993</v>
      </c>
      <c r="F59" s="819">
        <v>222069.30263435977</v>
      </c>
      <c r="G59" s="819">
        <v>330105.92227228277</v>
      </c>
      <c r="H59" s="819">
        <v>560.17875604000005</v>
      </c>
      <c r="I59" s="819">
        <v>34871.032122062999</v>
      </c>
      <c r="J59" s="819">
        <v>608694.29899736098</v>
      </c>
      <c r="K59" s="819">
        <v>26249.420119639999</v>
      </c>
      <c r="L59" s="819">
        <v>301363.59052650258</v>
      </c>
      <c r="M59" s="819">
        <v>6641.3601265750076</v>
      </c>
      <c r="N59" s="819">
        <v>652389.31281729112</v>
      </c>
      <c r="O59" s="819">
        <v>102702.40365619252</v>
      </c>
      <c r="P59" s="819">
        <v>13725.802981906798</v>
      </c>
      <c r="Q59" s="819">
        <v>170781.47235760745</v>
      </c>
      <c r="R59" s="819">
        <v>2851.2487693200001</v>
      </c>
      <c r="S59" s="819">
        <v>0</v>
      </c>
      <c r="T59" s="819">
        <v>6425.8159719099976</v>
      </c>
      <c r="U59" s="819">
        <v>54199.837288269999</v>
      </c>
      <c r="V59" s="819">
        <v>584173.34620097512</v>
      </c>
      <c r="W59" s="819">
        <v>40938.69607080592</v>
      </c>
      <c r="X59" s="819">
        <v>21942.512307029996</v>
      </c>
      <c r="Y59" s="1427">
        <v>4139154.9135215371</v>
      </c>
      <c r="Z59" s="819">
        <v>100</v>
      </c>
      <c r="AA59" s="821">
        <v>2497.2026295201626</v>
      </c>
      <c r="AB59" s="1427">
        <v>4141652.1161510572</v>
      </c>
    </row>
    <row r="60" spans="1:28" s="703" customFormat="1" ht="39" customHeight="1" x14ac:dyDescent="0.25">
      <c r="A60" s="812" t="s">
        <v>60</v>
      </c>
      <c r="B60" s="702"/>
      <c r="C60" s="801"/>
      <c r="D60" s="801"/>
      <c r="E60" s="801"/>
      <c r="F60" s="801">
        <v>0</v>
      </c>
      <c r="G60" s="801">
        <v>0</v>
      </c>
      <c r="H60" s="801">
        <v>0</v>
      </c>
      <c r="I60" s="801">
        <v>0</v>
      </c>
      <c r="J60" s="801">
        <v>0</v>
      </c>
      <c r="K60" s="801">
        <v>0</v>
      </c>
      <c r="L60" s="801">
        <v>0</v>
      </c>
      <c r="M60" s="801">
        <v>0</v>
      </c>
      <c r="N60" s="801"/>
      <c r="O60" s="801"/>
      <c r="P60" s="801"/>
      <c r="Q60" s="801"/>
      <c r="R60" s="801"/>
      <c r="S60" s="801"/>
      <c r="T60" s="801"/>
      <c r="U60" s="801"/>
      <c r="V60" s="801"/>
      <c r="W60" s="801"/>
      <c r="X60" s="801"/>
      <c r="Y60" s="533"/>
      <c r="Z60" s="819"/>
      <c r="AA60" s="535"/>
      <c r="AB60" s="542"/>
    </row>
    <row r="61" spans="1:28" s="330" customFormat="1" ht="39" customHeight="1" x14ac:dyDescent="0.25">
      <c r="A61" s="808" t="s">
        <v>61</v>
      </c>
      <c r="B61" s="697" t="s">
        <v>62</v>
      </c>
      <c r="C61" s="801">
        <v>0</v>
      </c>
      <c r="D61" s="801">
        <v>0</v>
      </c>
      <c r="E61" s="801">
        <v>0</v>
      </c>
      <c r="F61" s="801">
        <v>0</v>
      </c>
      <c r="G61" s="801">
        <v>0</v>
      </c>
      <c r="H61" s="801">
        <v>0</v>
      </c>
      <c r="I61" s="801">
        <v>0</v>
      </c>
      <c r="J61" s="801">
        <v>0</v>
      </c>
      <c r="K61" s="801">
        <v>0</v>
      </c>
      <c r="L61" s="801">
        <v>0</v>
      </c>
      <c r="M61" s="801">
        <v>0</v>
      </c>
      <c r="N61" s="801">
        <v>0</v>
      </c>
      <c r="O61" s="801">
        <v>0</v>
      </c>
      <c r="P61" s="801">
        <v>0</v>
      </c>
      <c r="Q61" s="801">
        <v>0</v>
      </c>
      <c r="R61" s="801">
        <v>0</v>
      </c>
      <c r="S61" s="801">
        <v>0</v>
      </c>
      <c r="T61" s="801">
        <v>0</v>
      </c>
      <c r="U61" s="801">
        <v>0</v>
      </c>
      <c r="V61" s="801">
        <v>0</v>
      </c>
      <c r="W61" s="801">
        <v>0</v>
      </c>
      <c r="X61" s="801">
        <v>0</v>
      </c>
      <c r="Y61" s="533">
        <v>0</v>
      </c>
      <c r="Z61" s="819">
        <v>0</v>
      </c>
      <c r="AA61" s="801">
        <v>0</v>
      </c>
      <c r="AB61" s="534">
        <v>0</v>
      </c>
    </row>
    <row r="62" spans="1:28" s="330" customFormat="1" ht="39" customHeight="1" x14ac:dyDescent="0.25">
      <c r="A62" s="808" t="s">
        <v>63</v>
      </c>
      <c r="B62" s="697" t="s">
        <v>64</v>
      </c>
      <c r="C62" s="801">
        <v>0</v>
      </c>
      <c r="D62" s="801">
        <v>0</v>
      </c>
      <c r="E62" s="801">
        <v>0</v>
      </c>
      <c r="F62" s="801">
        <v>0</v>
      </c>
      <c r="G62" s="801">
        <v>0</v>
      </c>
      <c r="H62" s="801">
        <v>0</v>
      </c>
      <c r="I62" s="801">
        <v>0</v>
      </c>
      <c r="J62" s="801">
        <v>0</v>
      </c>
      <c r="K62" s="801">
        <v>0</v>
      </c>
      <c r="L62" s="801">
        <v>0</v>
      </c>
      <c r="M62" s="801">
        <v>0</v>
      </c>
      <c r="N62" s="801">
        <v>117.91690237</v>
      </c>
      <c r="O62" s="801">
        <v>266.38465425999999</v>
      </c>
      <c r="P62" s="801">
        <v>0</v>
      </c>
      <c r="Q62" s="801">
        <v>0</v>
      </c>
      <c r="R62" s="801">
        <v>0</v>
      </c>
      <c r="S62" s="801">
        <v>0</v>
      </c>
      <c r="T62" s="801">
        <v>0</v>
      </c>
      <c r="U62" s="801">
        <v>0</v>
      </c>
      <c r="V62" s="801">
        <v>0</v>
      </c>
      <c r="W62" s="801">
        <v>0</v>
      </c>
      <c r="X62" s="801">
        <v>0</v>
      </c>
      <c r="Y62" s="533">
        <v>384.30155662999999</v>
      </c>
      <c r="Z62" s="819">
        <v>9.2845415225844118E-3</v>
      </c>
      <c r="AA62" s="801">
        <v>0</v>
      </c>
      <c r="AB62" s="534">
        <v>384.30155662999999</v>
      </c>
    </row>
    <row r="63" spans="1:28" s="330" customFormat="1" ht="39" customHeight="1" x14ac:dyDescent="0.25">
      <c r="A63" s="809" t="s">
        <v>65</v>
      </c>
      <c r="B63" s="704"/>
      <c r="C63" s="801">
        <v>0</v>
      </c>
      <c r="D63" s="801">
        <v>3958.4969724291</v>
      </c>
      <c r="E63" s="801">
        <v>0</v>
      </c>
      <c r="F63" s="801">
        <v>0</v>
      </c>
      <c r="G63" s="801">
        <v>0</v>
      </c>
      <c r="H63" s="801"/>
      <c r="I63" s="801"/>
      <c r="J63" s="801"/>
      <c r="K63" s="801"/>
      <c r="L63" s="801"/>
      <c r="M63" s="801"/>
      <c r="N63" s="801">
        <v>0</v>
      </c>
      <c r="O63" s="801">
        <v>380.42392758999995</v>
      </c>
      <c r="P63" s="801">
        <v>0</v>
      </c>
      <c r="Q63" s="801">
        <v>0</v>
      </c>
      <c r="R63" s="801">
        <v>0</v>
      </c>
      <c r="S63" s="801">
        <v>0</v>
      </c>
      <c r="T63" s="801">
        <v>0</v>
      </c>
      <c r="U63" s="801">
        <v>0</v>
      </c>
      <c r="V63" s="801">
        <v>0</v>
      </c>
      <c r="W63" s="801">
        <v>19.0118084</v>
      </c>
      <c r="X63" s="801">
        <v>0</v>
      </c>
      <c r="Y63" s="533">
        <v>4357.9327084191</v>
      </c>
      <c r="Z63" s="819">
        <v>0.10528556672722909</v>
      </c>
      <c r="AA63" s="801">
        <v>0</v>
      </c>
      <c r="AB63" s="542">
        <v>4357.9327084191</v>
      </c>
    </row>
    <row r="64" spans="1:28" s="706" customFormat="1" ht="24" customHeight="1" x14ac:dyDescent="0.25">
      <c r="A64" s="817" t="s">
        <v>66</v>
      </c>
      <c r="B64" s="705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</row>
    <row r="65" spans="1:25" ht="30" customHeight="1" x14ac:dyDescent="0.25">
      <c r="A65" s="692"/>
    </row>
    <row r="67" spans="1:25" ht="30" customHeight="1" x14ac:dyDescent="0.25">
      <c r="Y67" s="397"/>
    </row>
    <row r="68" spans="1:25" ht="30" customHeight="1" x14ac:dyDescent="0.25">
      <c r="Y68" s="397"/>
    </row>
    <row r="69" spans="1:25" ht="30" customHeight="1" x14ac:dyDescent="0.25">
      <c r="Y69" s="397"/>
    </row>
    <row r="70" spans="1:25" ht="30" customHeight="1" x14ac:dyDescent="0.25">
      <c r="Y70" s="397"/>
    </row>
    <row r="71" spans="1:25" ht="30" customHeight="1" x14ac:dyDescent="0.25">
      <c r="Y71" s="397"/>
    </row>
    <row r="73" spans="1:25" ht="30" customHeight="1" x14ac:dyDescent="0.25">
      <c r="F73" s="397"/>
      <c r="L73" s="397"/>
      <c r="V73" s="397"/>
    </row>
  </sheetData>
  <sheetProtection formatColumns="0" formatRows="0" sort="0" autoFilter="0"/>
  <protectedRanges>
    <protectedRange sqref="A1" name="Range1_1"/>
  </protectedRanges>
  <mergeCells count="4">
    <mergeCell ref="A5:B5"/>
    <mergeCell ref="A1:F1"/>
    <mergeCell ref="A2:F2"/>
    <mergeCell ref="Y4:AB4"/>
  </mergeCells>
  <pageMargins left="0.21" right="0.16" top="0.74803149606299202" bottom="0.74803149606299202" header="0.31496062992126" footer="0.31496062992126"/>
  <pageSetup paperSize="9" scale="30" fitToWidth="0" fitToHeight="0" orientation="landscape" cellComments="asDisplayed" r:id="rId1"/>
  <headerFooter alignWithMargins="0">
    <oddHeader>&amp;R&amp;A</oddHeader>
    <oddFooter>&amp;C&amp;16 51</oddFooter>
  </headerFooter>
  <rowBreaks count="1" manualBreakCount="1">
    <brk id="31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M116"/>
  <sheetViews>
    <sheetView view="pageBreakPreview" zoomScale="50" zoomScaleNormal="40" zoomScaleSheetLayoutView="50" workbookViewId="0">
      <pane ySplit="4" topLeftCell="A21" activePane="bottomLeft" state="frozen"/>
      <selection activeCell="F10" sqref="F10"/>
      <selection pane="bottomLeft" activeCell="H33" sqref="H33"/>
    </sheetView>
  </sheetViews>
  <sheetFormatPr defaultRowHeight="36" x14ac:dyDescent="0.65"/>
  <cols>
    <col min="1" max="1" width="13.3984375" style="932" customWidth="1"/>
    <col min="2" max="2" width="9.09765625" style="880" customWidth="1"/>
    <col min="3" max="3" width="3.19921875" style="880" customWidth="1"/>
    <col min="4" max="4" width="83.19921875" style="880" customWidth="1"/>
    <col min="5" max="6" width="26.59765625" style="880" customWidth="1"/>
    <col min="7" max="7" width="20.59765625" style="880" customWidth="1"/>
    <col min="8" max="9" width="26.59765625" style="880" customWidth="1"/>
    <col min="10" max="10" width="20.59765625" style="880" customWidth="1"/>
    <col min="11" max="256" width="9" style="880"/>
    <col min="257" max="257" width="5.69921875" style="880" customWidth="1"/>
    <col min="258" max="258" width="3.69921875" style="880" customWidth="1"/>
    <col min="259" max="259" width="3.19921875" style="880" customWidth="1"/>
    <col min="260" max="260" width="68.3984375" style="880" customWidth="1"/>
    <col min="261" max="261" width="13.8984375" style="880" customWidth="1"/>
    <col min="262" max="262" width="13.69921875" style="880" customWidth="1"/>
    <col min="263" max="263" width="11.09765625" style="880" bestFit="1" customWidth="1"/>
    <col min="264" max="265" width="13.69921875" style="880" customWidth="1"/>
    <col min="266" max="266" width="11.09765625" style="880" bestFit="1" customWidth="1"/>
    <col min="267" max="512" width="9" style="880"/>
    <col min="513" max="513" width="5.69921875" style="880" customWidth="1"/>
    <col min="514" max="514" width="3.69921875" style="880" customWidth="1"/>
    <col min="515" max="515" width="3.19921875" style="880" customWidth="1"/>
    <col min="516" max="516" width="68.3984375" style="880" customWidth="1"/>
    <col min="517" max="517" width="13.8984375" style="880" customWidth="1"/>
    <col min="518" max="518" width="13.69921875" style="880" customWidth="1"/>
    <col min="519" max="519" width="11.09765625" style="880" bestFit="1" customWidth="1"/>
    <col min="520" max="521" width="13.69921875" style="880" customWidth="1"/>
    <col min="522" max="522" width="11.09765625" style="880" bestFit="1" customWidth="1"/>
    <col min="523" max="768" width="9" style="880"/>
    <col min="769" max="769" width="5.69921875" style="880" customWidth="1"/>
    <col min="770" max="770" width="3.69921875" style="880" customWidth="1"/>
    <col min="771" max="771" width="3.19921875" style="880" customWidth="1"/>
    <col min="772" max="772" width="68.3984375" style="880" customWidth="1"/>
    <col min="773" max="773" width="13.8984375" style="880" customWidth="1"/>
    <col min="774" max="774" width="13.69921875" style="880" customWidth="1"/>
    <col min="775" max="775" width="11.09765625" style="880" bestFit="1" customWidth="1"/>
    <col min="776" max="777" width="13.69921875" style="880" customWidth="1"/>
    <col min="778" max="778" width="11.09765625" style="880" bestFit="1" customWidth="1"/>
    <col min="779" max="1024" width="9" style="880"/>
    <col min="1025" max="1025" width="5.69921875" style="880" customWidth="1"/>
    <col min="1026" max="1026" width="3.69921875" style="880" customWidth="1"/>
    <col min="1027" max="1027" width="3.19921875" style="880" customWidth="1"/>
    <col min="1028" max="1028" width="68.3984375" style="880" customWidth="1"/>
    <col min="1029" max="1029" width="13.8984375" style="880" customWidth="1"/>
    <col min="1030" max="1030" width="13.69921875" style="880" customWidth="1"/>
    <col min="1031" max="1031" width="11.09765625" style="880" bestFit="1" customWidth="1"/>
    <col min="1032" max="1033" width="13.69921875" style="880" customWidth="1"/>
    <col min="1034" max="1034" width="11.09765625" style="880" bestFit="1" customWidth="1"/>
    <col min="1035" max="1280" width="9" style="880"/>
    <col min="1281" max="1281" width="5.69921875" style="880" customWidth="1"/>
    <col min="1282" max="1282" width="3.69921875" style="880" customWidth="1"/>
    <col min="1283" max="1283" width="3.19921875" style="880" customWidth="1"/>
    <col min="1284" max="1284" width="68.3984375" style="880" customWidth="1"/>
    <col min="1285" max="1285" width="13.8984375" style="880" customWidth="1"/>
    <col min="1286" max="1286" width="13.69921875" style="880" customWidth="1"/>
    <col min="1287" max="1287" width="11.09765625" style="880" bestFit="1" customWidth="1"/>
    <col min="1288" max="1289" width="13.69921875" style="880" customWidth="1"/>
    <col min="1290" max="1290" width="11.09765625" style="880" bestFit="1" customWidth="1"/>
    <col min="1291" max="1536" width="9" style="880"/>
    <col min="1537" max="1537" width="5.69921875" style="880" customWidth="1"/>
    <col min="1538" max="1538" width="3.69921875" style="880" customWidth="1"/>
    <col min="1539" max="1539" width="3.19921875" style="880" customWidth="1"/>
    <col min="1540" max="1540" width="68.3984375" style="880" customWidth="1"/>
    <col min="1541" max="1541" width="13.8984375" style="880" customWidth="1"/>
    <col min="1542" max="1542" width="13.69921875" style="880" customWidth="1"/>
    <col min="1543" max="1543" width="11.09765625" style="880" bestFit="1" customWidth="1"/>
    <col min="1544" max="1545" width="13.69921875" style="880" customWidth="1"/>
    <col min="1546" max="1546" width="11.09765625" style="880" bestFit="1" customWidth="1"/>
    <col min="1547" max="1792" width="9" style="880"/>
    <col min="1793" max="1793" width="5.69921875" style="880" customWidth="1"/>
    <col min="1794" max="1794" width="3.69921875" style="880" customWidth="1"/>
    <col min="1795" max="1795" width="3.19921875" style="880" customWidth="1"/>
    <col min="1796" max="1796" width="68.3984375" style="880" customWidth="1"/>
    <col min="1797" max="1797" width="13.8984375" style="880" customWidth="1"/>
    <col min="1798" max="1798" width="13.69921875" style="880" customWidth="1"/>
    <col min="1799" max="1799" width="11.09765625" style="880" bestFit="1" customWidth="1"/>
    <col min="1800" max="1801" width="13.69921875" style="880" customWidth="1"/>
    <col min="1802" max="1802" width="11.09765625" style="880" bestFit="1" customWidth="1"/>
    <col min="1803" max="2048" width="9" style="880"/>
    <col min="2049" max="2049" width="5.69921875" style="880" customWidth="1"/>
    <col min="2050" max="2050" width="3.69921875" style="880" customWidth="1"/>
    <col min="2051" max="2051" width="3.19921875" style="880" customWidth="1"/>
    <col min="2052" max="2052" width="68.3984375" style="880" customWidth="1"/>
    <col min="2053" max="2053" width="13.8984375" style="880" customWidth="1"/>
    <col min="2054" max="2054" width="13.69921875" style="880" customWidth="1"/>
    <col min="2055" max="2055" width="11.09765625" style="880" bestFit="1" customWidth="1"/>
    <col min="2056" max="2057" width="13.69921875" style="880" customWidth="1"/>
    <col min="2058" max="2058" width="11.09765625" style="880" bestFit="1" customWidth="1"/>
    <col min="2059" max="2304" width="9" style="880"/>
    <col min="2305" max="2305" width="5.69921875" style="880" customWidth="1"/>
    <col min="2306" max="2306" width="3.69921875" style="880" customWidth="1"/>
    <col min="2307" max="2307" width="3.19921875" style="880" customWidth="1"/>
    <col min="2308" max="2308" width="68.3984375" style="880" customWidth="1"/>
    <col min="2309" max="2309" width="13.8984375" style="880" customWidth="1"/>
    <col min="2310" max="2310" width="13.69921875" style="880" customWidth="1"/>
    <col min="2311" max="2311" width="11.09765625" style="880" bestFit="1" customWidth="1"/>
    <col min="2312" max="2313" width="13.69921875" style="880" customWidth="1"/>
    <col min="2314" max="2314" width="11.09765625" style="880" bestFit="1" customWidth="1"/>
    <col min="2315" max="2560" width="9" style="880"/>
    <col min="2561" max="2561" width="5.69921875" style="880" customWidth="1"/>
    <col min="2562" max="2562" width="3.69921875" style="880" customWidth="1"/>
    <col min="2563" max="2563" width="3.19921875" style="880" customWidth="1"/>
    <col min="2564" max="2564" width="68.3984375" style="880" customWidth="1"/>
    <col min="2565" max="2565" width="13.8984375" style="880" customWidth="1"/>
    <col min="2566" max="2566" width="13.69921875" style="880" customWidth="1"/>
    <col min="2567" max="2567" width="11.09765625" style="880" bestFit="1" customWidth="1"/>
    <col min="2568" max="2569" width="13.69921875" style="880" customWidth="1"/>
    <col min="2570" max="2570" width="11.09765625" style="880" bestFit="1" customWidth="1"/>
    <col min="2571" max="2816" width="9" style="880"/>
    <col min="2817" max="2817" width="5.69921875" style="880" customWidth="1"/>
    <col min="2818" max="2818" width="3.69921875" style="880" customWidth="1"/>
    <col min="2819" max="2819" width="3.19921875" style="880" customWidth="1"/>
    <col min="2820" max="2820" width="68.3984375" style="880" customWidth="1"/>
    <col min="2821" max="2821" width="13.8984375" style="880" customWidth="1"/>
    <col min="2822" max="2822" width="13.69921875" style="880" customWidth="1"/>
    <col min="2823" max="2823" width="11.09765625" style="880" bestFit="1" customWidth="1"/>
    <col min="2824" max="2825" width="13.69921875" style="880" customWidth="1"/>
    <col min="2826" max="2826" width="11.09765625" style="880" bestFit="1" customWidth="1"/>
    <col min="2827" max="3072" width="9" style="880"/>
    <col min="3073" max="3073" width="5.69921875" style="880" customWidth="1"/>
    <col min="3074" max="3074" width="3.69921875" style="880" customWidth="1"/>
    <col min="3075" max="3075" width="3.19921875" style="880" customWidth="1"/>
    <col min="3076" max="3076" width="68.3984375" style="880" customWidth="1"/>
    <col min="3077" max="3077" width="13.8984375" style="880" customWidth="1"/>
    <col min="3078" max="3078" width="13.69921875" style="880" customWidth="1"/>
    <col min="3079" max="3079" width="11.09765625" style="880" bestFit="1" customWidth="1"/>
    <col min="3080" max="3081" width="13.69921875" style="880" customWidth="1"/>
    <col min="3082" max="3082" width="11.09765625" style="880" bestFit="1" customWidth="1"/>
    <col min="3083" max="3328" width="9" style="880"/>
    <col min="3329" max="3329" width="5.69921875" style="880" customWidth="1"/>
    <col min="3330" max="3330" width="3.69921875" style="880" customWidth="1"/>
    <col min="3331" max="3331" width="3.19921875" style="880" customWidth="1"/>
    <col min="3332" max="3332" width="68.3984375" style="880" customWidth="1"/>
    <col min="3333" max="3333" width="13.8984375" style="880" customWidth="1"/>
    <col min="3334" max="3334" width="13.69921875" style="880" customWidth="1"/>
    <col min="3335" max="3335" width="11.09765625" style="880" bestFit="1" customWidth="1"/>
    <col min="3336" max="3337" width="13.69921875" style="880" customWidth="1"/>
    <col min="3338" max="3338" width="11.09765625" style="880" bestFit="1" customWidth="1"/>
    <col min="3339" max="3584" width="9" style="880"/>
    <col min="3585" max="3585" width="5.69921875" style="880" customWidth="1"/>
    <col min="3586" max="3586" width="3.69921875" style="880" customWidth="1"/>
    <col min="3587" max="3587" width="3.19921875" style="880" customWidth="1"/>
    <col min="3588" max="3588" width="68.3984375" style="880" customWidth="1"/>
    <col min="3589" max="3589" width="13.8984375" style="880" customWidth="1"/>
    <col min="3590" max="3590" width="13.69921875" style="880" customWidth="1"/>
    <col min="3591" max="3591" width="11.09765625" style="880" bestFit="1" customWidth="1"/>
    <col min="3592" max="3593" width="13.69921875" style="880" customWidth="1"/>
    <col min="3594" max="3594" width="11.09765625" style="880" bestFit="1" customWidth="1"/>
    <col min="3595" max="3840" width="9" style="880"/>
    <col min="3841" max="3841" width="5.69921875" style="880" customWidth="1"/>
    <col min="3842" max="3842" width="3.69921875" style="880" customWidth="1"/>
    <col min="3843" max="3843" width="3.19921875" style="880" customWidth="1"/>
    <col min="3844" max="3844" width="68.3984375" style="880" customWidth="1"/>
    <col min="3845" max="3845" width="13.8984375" style="880" customWidth="1"/>
    <col min="3846" max="3846" width="13.69921875" style="880" customWidth="1"/>
    <col min="3847" max="3847" width="11.09765625" style="880" bestFit="1" customWidth="1"/>
    <col min="3848" max="3849" width="13.69921875" style="880" customWidth="1"/>
    <col min="3850" max="3850" width="11.09765625" style="880" bestFit="1" customWidth="1"/>
    <col min="3851" max="4096" width="9" style="880"/>
    <col min="4097" max="4097" width="5.69921875" style="880" customWidth="1"/>
    <col min="4098" max="4098" width="3.69921875" style="880" customWidth="1"/>
    <col min="4099" max="4099" width="3.19921875" style="880" customWidth="1"/>
    <col min="4100" max="4100" width="68.3984375" style="880" customWidth="1"/>
    <col min="4101" max="4101" width="13.8984375" style="880" customWidth="1"/>
    <col min="4102" max="4102" width="13.69921875" style="880" customWidth="1"/>
    <col min="4103" max="4103" width="11.09765625" style="880" bestFit="1" customWidth="1"/>
    <col min="4104" max="4105" width="13.69921875" style="880" customWidth="1"/>
    <col min="4106" max="4106" width="11.09765625" style="880" bestFit="1" customWidth="1"/>
    <col min="4107" max="4352" width="9" style="880"/>
    <col min="4353" max="4353" width="5.69921875" style="880" customWidth="1"/>
    <col min="4354" max="4354" width="3.69921875" style="880" customWidth="1"/>
    <col min="4355" max="4355" width="3.19921875" style="880" customWidth="1"/>
    <col min="4356" max="4356" width="68.3984375" style="880" customWidth="1"/>
    <col min="4357" max="4357" width="13.8984375" style="880" customWidth="1"/>
    <col min="4358" max="4358" width="13.69921875" style="880" customWidth="1"/>
    <col min="4359" max="4359" width="11.09765625" style="880" bestFit="1" customWidth="1"/>
    <col min="4360" max="4361" width="13.69921875" style="880" customWidth="1"/>
    <col min="4362" max="4362" width="11.09765625" style="880" bestFit="1" customWidth="1"/>
    <col min="4363" max="4608" width="9" style="880"/>
    <col min="4609" max="4609" width="5.69921875" style="880" customWidth="1"/>
    <col min="4610" max="4610" width="3.69921875" style="880" customWidth="1"/>
    <col min="4611" max="4611" width="3.19921875" style="880" customWidth="1"/>
    <col min="4612" max="4612" width="68.3984375" style="880" customWidth="1"/>
    <col min="4613" max="4613" width="13.8984375" style="880" customWidth="1"/>
    <col min="4614" max="4614" width="13.69921875" style="880" customWidth="1"/>
    <col min="4615" max="4615" width="11.09765625" style="880" bestFit="1" customWidth="1"/>
    <col min="4616" max="4617" width="13.69921875" style="880" customWidth="1"/>
    <col min="4618" max="4618" width="11.09765625" style="880" bestFit="1" customWidth="1"/>
    <col min="4619" max="4864" width="9" style="880"/>
    <col min="4865" max="4865" width="5.69921875" style="880" customWidth="1"/>
    <col min="4866" max="4866" width="3.69921875" style="880" customWidth="1"/>
    <col min="4867" max="4867" width="3.19921875" style="880" customWidth="1"/>
    <col min="4868" max="4868" width="68.3984375" style="880" customWidth="1"/>
    <col min="4869" max="4869" width="13.8984375" style="880" customWidth="1"/>
    <col min="4870" max="4870" width="13.69921875" style="880" customWidth="1"/>
    <col min="4871" max="4871" width="11.09765625" style="880" bestFit="1" customWidth="1"/>
    <col min="4872" max="4873" width="13.69921875" style="880" customWidth="1"/>
    <col min="4874" max="4874" width="11.09765625" style="880" bestFit="1" customWidth="1"/>
    <col min="4875" max="5120" width="9" style="880"/>
    <col min="5121" max="5121" width="5.69921875" style="880" customWidth="1"/>
    <col min="5122" max="5122" width="3.69921875" style="880" customWidth="1"/>
    <col min="5123" max="5123" width="3.19921875" style="880" customWidth="1"/>
    <col min="5124" max="5124" width="68.3984375" style="880" customWidth="1"/>
    <col min="5125" max="5125" width="13.8984375" style="880" customWidth="1"/>
    <col min="5126" max="5126" width="13.69921875" style="880" customWidth="1"/>
    <col min="5127" max="5127" width="11.09765625" style="880" bestFit="1" customWidth="1"/>
    <col min="5128" max="5129" width="13.69921875" style="880" customWidth="1"/>
    <col min="5130" max="5130" width="11.09765625" style="880" bestFit="1" customWidth="1"/>
    <col min="5131" max="5376" width="9" style="880"/>
    <col min="5377" max="5377" width="5.69921875" style="880" customWidth="1"/>
    <col min="5378" max="5378" width="3.69921875" style="880" customWidth="1"/>
    <col min="5379" max="5379" width="3.19921875" style="880" customWidth="1"/>
    <col min="5380" max="5380" width="68.3984375" style="880" customWidth="1"/>
    <col min="5381" max="5381" width="13.8984375" style="880" customWidth="1"/>
    <col min="5382" max="5382" width="13.69921875" style="880" customWidth="1"/>
    <col min="5383" max="5383" width="11.09765625" style="880" bestFit="1" customWidth="1"/>
    <col min="5384" max="5385" width="13.69921875" style="880" customWidth="1"/>
    <col min="5386" max="5386" width="11.09765625" style="880" bestFit="1" customWidth="1"/>
    <col min="5387" max="5632" width="9" style="880"/>
    <col min="5633" max="5633" width="5.69921875" style="880" customWidth="1"/>
    <col min="5634" max="5634" width="3.69921875" style="880" customWidth="1"/>
    <col min="5635" max="5635" width="3.19921875" style="880" customWidth="1"/>
    <col min="5636" max="5636" width="68.3984375" style="880" customWidth="1"/>
    <col min="5637" max="5637" width="13.8984375" style="880" customWidth="1"/>
    <col min="5638" max="5638" width="13.69921875" style="880" customWidth="1"/>
    <col min="5639" max="5639" width="11.09765625" style="880" bestFit="1" customWidth="1"/>
    <col min="5640" max="5641" width="13.69921875" style="880" customWidth="1"/>
    <col min="5642" max="5642" width="11.09765625" style="880" bestFit="1" customWidth="1"/>
    <col min="5643" max="5888" width="9" style="880"/>
    <col min="5889" max="5889" width="5.69921875" style="880" customWidth="1"/>
    <col min="5890" max="5890" width="3.69921875" style="880" customWidth="1"/>
    <col min="5891" max="5891" width="3.19921875" style="880" customWidth="1"/>
    <col min="5892" max="5892" width="68.3984375" style="880" customWidth="1"/>
    <col min="5893" max="5893" width="13.8984375" style="880" customWidth="1"/>
    <col min="5894" max="5894" width="13.69921875" style="880" customWidth="1"/>
    <col min="5895" max="5895" width="11.09765625" style="880" bestFit="1" customWidth="1"/>
    <col min="5896" max="5897" width="13.69921875" style="880" customWidth="1"/>
    <col min="5898" max="5898" width="11.09765625" style="880" bestFit="1" customWidth="1"/>
    <col min="5899" max="6144" width="9" style="880"/>
    <col min="6145" max="6145" width="5.69921875" style="880" customWidth="1"/>
    <col min="6146" max="6146" width="3.69921875" style="880" customWidth="1"/>
    <col min="6147" max="6147" width="3.19921875" style="880" customWidth="1"/>
    <col min="6148" max="6148" width="68.3984375" style="880" customWidth="1"/>
    <col min="6149" max="6149" width="13.8984375" style="880" customWidth="1"/>
    <col min="6150" max="6150" width="13.69921875" style="880" customWidth="1"/>
    <col min="6151" max="6151" width="11.09765625" style="880" bestFit="1" customWidth="1"/>
    <col min="6152" max="6153" width="13.69921875" style="880" customWidth="1"/>
    <col min="6154" max="6154" width="11.09765625" style="880" bestFit="1" customWidth="1"/>
    <col min="6155" max="6400" width="9" style="880"/>
    <col min="6401" max="6401" width="5.69921875" style="880" customWidth="1"/>
    <col min="6402" max="6402" width="3.69921875" style="880" customWidth="1"/>
    <col min="6403" max="6403" width="3.19921875" style="880" customWidth="1"/>
    <col min="6404" max="6404" width="68.3984375" style="880" customWidth="1"/>
    <col min="6405" max="6405" width="13.8984375" style="880" customWidth="1"/>
    <col min="6406" max="6406" width="13.69921875" style="880" customWidth="1"/>
    <col min="6407" max="6407" width="11.09765625" style="880" bestFit="1" customWidth="1"/>
    <col min="6408" max="6409" width="13.69921875" style="880" customWidth="1"/>
    <col min="6410" max="6410" width="11.09765625" style="880" bestFit="1" customWidth="1"/>
    <col min="6411" max="6656" width="9" style="880"/>
    <col min="6657" max="6657" width="5.69921875" style="880" customWidth="1"/>
    <col min="6658" max="6658" width="3.69921875" style="880" customWidth="1"/>
    <col min="6659" max="6659" width="3.19921875" style="880" customWidth="1"/>
    <col min="6660" max="6660" width="68.3984375" style="880" customWidth="1"/>
    <col min="6661" max="6661" width="13.8984375" style="880" customWidth="1"/>
    <col min="6662" max="6662" width="13.69921875" style="880" customWidth="1"/>
    <col min="6663" max="6663" width="11.09765625" style="880" bestFit="1" customWidth="1"/>
    <col min="6664" max="6665" width="13.69921875" style="880" customWidth="1"/>
    <col min="6666" max="6666" width="11.09765625" style="880" bestFit="1" customWidth="1"/>
    <col min="6667" max="6912" width="9" style="880"/>
    <col min="6913" max="6913" width="5.69921875" style="880" customWidth="1"/>
    <col min="6914" max="6914" width="3.69921875" style="880" customWidth="1"/>
    <col min="6915" max="6915" width="3.19921875" style="880" customWidth="1"/>
    <col min="6916" max="6916" width="68.3984375" style="880" customWidth="1"/>
    <col min="6917" max="6917" width="13.8984375" style="880" customWidth="1"/>
    <col min="6918" max="6918" width="13.69921875" style="880" customWidth="1"/>
    <col min="6919" max="6919" width="11.09765625" style="880" bestFit="1" customWidth="1"/>
    <col min="6920" max="6921" width="13.69921875" style="880" customWidth="1"/>
    <col min="6922" max="6922" width="11.09765625" style="880" bestFit="1" customWidth="1"/>
    <col min="6923" max="7168" width="9" style="880"/>
    <col min="7169" max="7169" width="5.69921875" style="880" customWidth="1"/>
    <col min="7170" max="7170" width="3.69921875" style="880" customWidth="1"/>
    <col min="7171" max="7171" width="3.19921875" style="880" customWidth="1"/>
    <col min="7172" max="7172" width="68.3984375" style="880" customWidth="1"/>
    <col min="7173" max="7173" width="13.8984375" style="880" customWidth="1"/>
    <col min="7174" max="7174" width="13.69921875" style="880" customWidth="1"/>
    <col min="7175" max="7175" width="11.09765625" style="880" bestFit="1" customWidth="1"/>
    <col min="7176" max="7177" width="13.69921875" style="880" customWidth="1"/>
    <col min="7178" max="7178" width="11.09765625" style="880" bestFit="1" customWidth="1"/>
    <col min="7179" max="7424" width="9" style="880"/>
    <col min="7425" max="7425" width="5.69921875" style="880" customWidth="1"/>
    <col min="7426" max="7426" width="3.69921875" style="880" customWidth="1"/>
    <col min="7427" max="7427" width="3.19921875" style="880" customWidth="1"/>
    <col min="7428" max="7428" width="68.3984375" style="880" customWidth="1"/>
    <col min="7429" max="7429" width="13.8984375" style="880" customWidth="1"/>
    <col min="7430" max="7430" width="13.69921875" style="880" customWidth="1"/>
    <col min="7431" max="7431" width="11.09765625" style="880" bestFit="1" customWidth="1"/>
    <col min="7432" max="7433" width="13.69921875" style="880" customWidth="1"/>
    <col min="7434" max="7434" width="11.09765625" style="880" bestFit="1" customWidth="1"/>
    <col min="7435" max="7680" width="9" style="880"/>
    <col min="7681" max="7681" width="5.69921875" style="880" customWidth="1"/>
    <col min="7682" max="7682" width="3.69921875" style="880" customWidth="1"/>
    <col min="7683" max="7683" width="3.19921875" style="880" customWidth="1"/>
    <col min="7684" max="7684" width="68.3984375" style="880" customWidth="1"/>
    <col min="7685" max="7685" width="13.8984375" style="880" customWidth="1"/>
    <col min="7686" max="7686" width="13.69921875" style="880" customWidth="1"/>
    <col min="7687" max="7687" width="11.09765625" style="880" bestFit="1" customWidth="1"/>
    <col min="7688" max="7689" width="13.69921875" style="880" customWidth="1"/>
    <col min="7690" max="7690" width="11.09765625" style="880" bestFit="1" customWidth="1"/>
    <col min="7691" max="7936" width="9" style="880"/>
    <col min="7937" max="7937" width="5.69921875" style="880" customWidth="1"/>
    <col min="7938" max="7938" width="3.69921875" style="880" customWidth="1"/>
    <col min="7939" max="7939" width="3.19921875" style="880" customWidth="1"/>
    <col min="7940" max="7940" width="68.3984375" style="880" customWidth="1"/>
    <col min="7941" max="7941" width="13.8984375" style="880" customWidth="1"/>
    <col min="7942" max="7942" width="13.69921875" style="880" customWidth="1"/>
    <col min="7943" max="7943" width="11.09765625" style="880" bestFit="1" customWidth="1"/>
    <col min="7944" max="7945" width="13.69921875" style="880" customWidth="1"/>
    <col min="7946" max="7946" width="11.09765625" style="880" bestFit="1" customWidth="1"/>
    <col min="7947" max="8192" width="9" style="880"/>
    <col min="8193" max="8193" width="5.69921875" style="880" customWidth="1"/>
    <col min="8194" max="8194" width="3.69921875" style="880" customWidth="1"/>
    <col min="8195" max="8195" width="3.19921875" style="880" customWidth="1"/>
    <col min="8196" max="8196" width="68.3984375" style="880" customWidth="1"/>
    <col min="8197" max="8197" width="13.8984375" style="880" customWidth="1"/>
    <col min="8198" max="8198" width="13.69921875" style="880" customWidth="1"/>
    <col min="8199" max="8199" width="11.09765625" style="880" bestFit="1" customWidth="1"/>
    <col min="8200" max="8201" width="13.69921875" style="880" customWidth="1"/>
    <col min="8202" max="8202" width="11.09765625" style="880" bestFit="1" customWidth="1"/>
    <col min="8203" max="8448" width="9" style="880"/>
    <col min="8449" max="8449" width="5.69921875" style="880" customWidth="1"/>
    <col min="8450" max="8450" width="3.69921875" style="880" customWidth="1"/>
    <col min="8451" max="8451" width="3.19921875" style="880" customWidth="1"/>
    <col min="8452" max="8452" width="68.3984375" style="880" customWidth="1"/>
    <col min="8453" max="8453" width="13.8984375" style="880" customWidth="1"/>
    <col min="8454" max="8454" width="13.69921875" style="880" customWidth="1"/>
    <col min="8455" max="8455" width="11.09765625" style="880" bestFit="1" customWidth="1"/>
    <col min="8456" max="8457" width="13.69921875" style="880" customWidth="1"/>
    <col min="8458" max="8458" width="11.09765625" style="880" bestFit="1" customWidth="1"/>
    <col min="8459" max="8704" width="9" style="880"/>
    <col min="8705" max="8705" width="5.69921875" style="880" customWidth="1"/>
    <col min="8706" max="8706" width="3.69921875" style="880" customWidth="1"/>
    <col min="8707" max="8707" width="3.19921875" style="880" customWidth="1"/>
    <col min="8708" max="8708" width="68.3984375" style="880" customWidth="1"/>
    <col min="8709" max="8709" width="13.8984375" style="880" customWidth="1"/>
    <col min="8710" max="8710" width="13.69921875" style="880" customWidth="1"/>
    <col min="8711" max="8711" width="11.09765625" style="880" bestFit="1" customWidth="1"/>
    <col min="8712" max="8713" width="13.69921875" style="880" customWidth="1"/>
    <col min="8714" max="8714" width="11.09765625" style="880" bestFit="1" customWidth="1"/>
    <col min="8715" max="8960" width="9" style="880"/>
    <col min="8961" max="8961" width="5.69921875" style="880" customWidth="1"/>
    <col min="8962" max="8962" width="3.69921875" style="880" customWidth="1"/>
    <col min="8963" max="8963" width="3.19921875" style="880" customWidth="1"/>
    <col min="8964" max="8964" width="68.3984375" style="880" customWidth="1"/>
    <col min="8965" max="8965" width="13.8984375" style="880" customWidth="1"/>
    <col min="8966" max="8966" width="13.69921875" style="880" customWidth="1"/>
    <col min="8967" max="8967" width="11.09765625" style="880" bestFit="1" customWidth="1"/>
    <col min="8968" max="8969" width="13.69921875" style="880" customWidth="1"/>
    <col min="8970" max="8970" width="11.09765625" style="880" bestFit="1" customWidth="1"/>
    <col min="8971" max="9216" width="9" style="880"/>
    <col min="9217" max="9217" width="5.69921875" style="880" customWidth="1"/>
    <col min="9218" max="9218" width="3.69921875" style="880" customWidth="1"/>
    <col min="9219" max="9219" width="3.19921875" style="880" customWidth="1"/>
    <col min="9220" max="9220" width="68.3984375" style="880" customWidth="1"/>
    <col min="9221" max="9221" width="13.8984375" style="880" customWidth="1"/>
    <col min="9222" max="9222" width="13.69921875" style="880" customWidth="1"/>
    <col min="9223" max="9223" width="11.09765625" style="880" bestFit="1" customWidth="1"/>
    <col min="9224" max="9225" width="13.69921875" style="880" customWidth="1"/>
    <col min="9226" max="9226" width="11.09765625" style="880" bestFit="1" customWidth="1"/>
    <col min="9227" max="9472" width="9" style="880"/>
    <col min="9473" max="9473" width="5.69921875" style="880" customWidth="1"/>
    <col min="9474" max="9474" width="3.69921875" style="880" customWidth="1"/>
    <col min="9475" max="9475" width="3.19921875" style="880" customWidth="1"/>
    <col min="9476" max="9476" width="68.3984375" style="880" customWidth="1"/>
    <col min="9477" max="9477" width="13.8984375" style="880" customWidth="1"/>
    <col min="9478" max="9478" width="13.69921875" style="880" customWidth="1"/>
    <col min="9479" max="9479" width="11.09765625" style="880" bestFit="1" customWidth="1"/>
    <col min="9480" max="9481" width="13.69921875" style="880" customWidth="1"/>
    <col min="9482" max="9482" width="11.09765625" style="880" bestFit="1" customWidth="1"/>
    <col min="9483" max="9728" width="9" style="880"/>
    <col min="9729" max="9729" width="5.69921875" style="880" customWidth="1"/>
    <col min="9730" max="9730" width="3.69921875" style="880" customWidth="1"/>
    <col min="9731" max="9731" width="3.19921875" style="880" customWidth="1"/>
    <col min="9732" max="9732" width="68.3984375" style="880" customWidth="1"/>
    <col min="9733" max="9733" width="13.8984375" style="880" customWidth="1"/>
    <col min="9734" max="9734" width="13.69921875" style="880" customWidth="1"/>
    <col min="9735" max="9735" width="11.09765625" style="880" bestFit="1" customWidth="1"/>
    <col min="9736" max="9737" width="13.69921875" style="880" customWidth="1"/>
    <col min="9738" max="9738" width="11.09765625" style="880" bestFit="1" customWidth="1"/>
    <col min="9739" max="9984" width="9" style="880"/>
    <col min="9985" max="9985" width="5.69921875" style="880" customWidth="1"/>
    <col min="9986" max="9986" width="3.69921875" style="880" customWidth="1"/>
    <col min="9987" max="9987" width="3.19921875" style="880" customWidth="1"/>
    <col min="9988" max="9988" width="68.3984375" style="880" customWidth="1"/>
    <col min="9989" max="9989" width="13.8984375" style="880" customWidth="1"/>
    <col min="9990" max="9990" width="13.69921875" style="880" customWidth="1"/>
    <col min="9991" max="9991" width="11.09765625" style="880" bestFit="1" customWidth="1"/>
    <col min="9992" max="9993" width="13.69921875" style="880" customWidth="1"/>
    <col min="9994" max="9994" width="11.09765625" style="880" bestFit="1" customWidth="1"/>
    <col min="9995" max="10240" width="9" style="880"/>
    <col min="10241" max="10241" width="5.69921875" style="880" customWidth="1"/>
    <col min="10242" max="10242" width="3.69921875" style="880" customWidth="1"/>
    <col min="10243" max="10243" width="3.19921875" style="880" customWidth="1"/>
    <col min="10244" max="10244" width="68.3984375" style="880" customWidth="1"/>
    <col min="10245" max="10245" width="13.8984375" style="880" customWidth="1"/>
    <col min="10246" max="10246" width="13.69921875" style="880" customWidth="1"/>
    <col min="10247" max="10247" width="11.09765625" style="880" bestFit="1" customWidth="1"/>
    <col min="10248" max="10249" width="13.69921875" style="880" customWidth="1"/>
    <col min="10250" max="10250" width="11.09765625" style="880" bestFit="1" customWidth="1"/>
    <col min="10251" max="10496" width="9" style="880"/>
    <col min="10497" max="10497" width="5.69921875" style="880" customWidth="1"/>
    <col min="10498" max="10498" width="3.69921875" style="880" customWidth="1"/>
    <col min="10499" max="10499" width="3.19921875" style="880" customWidth="1"/>
    <col min="10500" max="10500" width="68.3984375" style="880" customWidth="1"/>
    <col min="10501" max="10501" width="13.8984375" style="880" customWidth="1"/>
    <col min="10502" max="10502" width="13.69921875" style="880" customWidth="1"/>
    <col min="10503" max="10503" width="11.09765625" style="880" bestFit="1" customWidth="1"/>
    <col min="10504" max="10505" width="13.69921875" style="880" customWidth="1"/>
    <col min="10506" max="10506" width="11.09765625" style="880" bestFit="1" customWidth="1"/>
    <col min="10507" max="10752" width="9" style="880"/>
    <col min="10753" max="10753" width="5.69921875" style="880" customWidth="1"/>
    <col min="10754" max="10754" width="3.69921875" style="880" customWidth="1"/>
    <col min="10755" max="10755" width="3.19921875" style="880" customWidth="1"/>
    <col min="10756" max="10756" width="68.3984375" style="880" customWidth="1"/>
    <col min="10757" max="10757" width="13.8984375" style="880" customWidth="1"/>
    <col min="10758" max="10758" width="13.69921875" style="880" customWidth="1"/>
    <col min="10759" max="10759" width="11.09765625" style="880" bestFit="1" customWidth="1"/>
    <col min="10760" max="10761" width="13.69921875" style="880" customWidth="1"/>
    <col min="10762" max="10762" width="11.09765625" style="880" bestFit="1" customWidth="1"/>
    <col min="10763" max="11008" width="9" style="880"/>
    <col min="11009" max="11009" width="5.69921875" style="880" customWidth="1"/>
    <col min="11010" max="11010" width="3.69921875" style="880" customWidth="1"/>
    <col min="11011" max="11011" width="3.19921875" style="880" customWidth="1"/>
    <col min="11012" max="11012" width="68.3984375" style="880" customWidth="1"/>
    <col min="11013" max="11013" width="13.8984375" style="880" customWidth="1"/>
    <col min="11014" max="11014" width="13.69921875" style="880" customWidth="1"/>
    <col min="11015" max="11015" width="11.09765625" style="880" bestFit="1" customWidth="1"/>
    <col min="11016" max="11017" width="13.69921875" style="880" customWidth="1"/>
    <col min="11018" max="11018" width="11.09765625" style="880" bestFit="1" customWidth="1"/>
    <col min="11019" max="11264" width="9" style="880"/>
    <col min="11265" max="11265" width="5.69921875" style="880" customWidth="1"/>
    <col min="11266" max="11266" width="3.69921875" style="880" customWidth="1"/>
    <col min="11267" max="11267" width="3.19921875" style="880" customWidth="1"/>
    <col min="11268" max="11268" width="68.3984375" style="880" customWidth="1"/>
    <col min="11269" max="11269" width="13.8984375" style="880" customWidth="1"/>
    <col min="11270" max="11270" width="13.69921875" style="880" customWidth="1"/>
    <col min="11271" max="11271" width="11.09765625" style="880" bestFit="1" customWidth="1"/>
    <col min="11272" max="11273" width="13.69921875" style="880" customWidth="1"/>
    <col min="11274" max="11274" width="11.09765625" style="880" bestFit="1" customWidth="1"/>
    <col min="11275" max="11520" width="9" style="880"/>
    <col min="11521" max="11521" width="5.69921875" style="880" customWidth="1"/>
    <col min="11522" max="11522" width="3.69921875" style="880" customWidth="1"/>
    <col min="11523" max="11523" width="3.19921875" style="880" customWidth="1"/>
    <col min="11524" max="11524" width="68.3984375" style="880" customWidth="1"/>
    <col min="11525" max="11525" width="13.8984375" style="880" customWidth="1"/>
    <col min="11526" max="11526" width="13.69921875" style="880" customWidth="1"/>
    <col min="11527" max="11527" width="11.09765625" style="880" bestFit="1" customWidth="1"/>
    <col min="11528" max="11529" width="13.69921875" style="880" customWidth="1"/>
    <col min="11530" max="11530" width="11.09765625" style="880" bestFit="1" customWidth="1"/>
    <col min="11531" max="11776" width="9" style="880"/>
    <col min="11777" max="11777" width="5.69921875" style="880" customWidth="1"/>
    <col min="11778" max="11778" width="3.69921875" style="880" customWidth="1"/>
    <col min="11779" max="11779" width="3.19921875" style="880" customWidth="1"/>
    <col min="11780" max="11780" width="68.3984375" style="880" customWidth="1"/>
    <col min="11781" max="11781" width="13.8984375" style="880" customWidth="1"/>
    <col min="11782" max="11782" width="13.69921875" style="880" customWidth="1"/>
    <col min="11783" max="11783" width="11.09765625" style="880" bestFit="1" customWidth="1"/>
    <col min="11784" max="11785" width="13.69921875" style="880" customWidth="1"/>
    <col min="11786" max="11786" width="11.09765625" style="880" bestFit="1" customWidth="1"/>
    <col min="11787" max="12032" width="9" style="880"/>
    <col min="12033" max="12033" width="5.69921875" style="880" customWidth="1"/>
    <col min="12034" max="12034" width="3.69921875" style="880" customWidth="1"/>
    <col min="12035" max="12035" width="3.19921875" style="880" customWidth="1"/>
    <col min="12036" max="12036" width="68.3984375" style="880" customWidth="1"/>
    <col min="12037" max="12037" width="13.8984375" style="880" customWidth="1"/>
    <col min="12038" max="12038" width="13.69921875" style="880" customWidth="1"/>
    <col min="12039" max="12039" width="11.09765625" style="880" bestFit="1" customWidth="1"/>
    <col min="12040" max="12041" width="13.69921875" style="880" customWidth="1"/>
    <col min="12042" max="12042" width="11.09765625" style="880" bestFit="1" customWidth="1"/>
    <col min="12043" max="12288" width="9" style="880"/>
    <col min="12289" max="12289" width="5.69921875" style="880" customWidth="1"/>
    <col min="12290" max="12290" width="3.69921875" style="880" customWidth="1"/>
    <col min="12291" max="12291" width="3.19921875" style="880" customWidth="1"/>
    <col min="12292" max="12292" width="68.3984375" style="880" customWidth="1"/>
    <col min="12293" max="12293" width="13.8984375" style="880" customWidth="1"/>
    <col min="12294" max="12294" width="13.69921875" style="880" customWidth="1"/>
    <col min="12295" max="12295" width="11.09765625" style="880" bestFit="1" customWidth="1"/>
    <col min="12296" max="12297" width="13.69921875" style="880" customWidth="1"/>
    <col min="12298" max="12298" width="11.09765625" style="880" bestFit="1" customWidth="1"/>
    <col min="12299" max="12544" width="9" style="880"/>
    <col min="12545" max="12545" width="5.69921875" style="880" customWidth="1"/>
    <col min="12546" max="12546" width="3.69921875" style="880" customWidth="1"/>
    <col min="12547" max="12547" width="3.19921875" style="880" customWidth="1"/>
    <col min="12548" max="12548" width="68.3984375" style="880" customWidth="1"/>
    <col min="12549" max="12549" width="13.8984375" style="880" customWidth="1"/>
    <col min="12550" max="12550" width="13.69921875" style="880" customWidth="1"/>
    <col min="12551" max="12551" width="11.09765625" style="880" bestFit="1" customWidth="1"/>
    <col min="12552" max="12553" width="13.69921875" style="880" customWidth="1"/>
    <col min="12554" max="12554" width="11.09765625" style="880" bestFit="1" customWidth="1"/>
    <col min="12555" max="12800" width="9" style="880"/>
    <col min="12801" max="12801" width="5.69921875" style="880" customWidth="1"/>
    <col min="12802" max="12802" width="3.69921875" style="880" customWidth="1"/>
    <col min="12803" max="12803" width="3.19921875" style="880" customWidth="1"/>
    <col min="12804" max="12804" width="68.3984375" style="880" customWidth="1"/>
    <col min="12805" max="12805" width="13.8984375" style="880" customWidth="1"/>
    <col min="12806" max="12806" width="13.69921875" style="880" customWidth="1"/>
    <col min="12807" max="12807" width="11.09765625" style="880" bestFit="1" customWidth="1"/>
    <col min="12808" max="12809" width="13.69921875" style="880" customWidth="1"/>
    <col min="12810" max="12810" width="11.09765625" style="880" bestFit="1" customWidth="1"/>
    <col min="12811" max="13056" width="9" style="880"/>
    <col min="13057" max="13057" width="5.69921875" style="880" customWidth="1"/>
    <col min="13058" max="13058" width="3.69921875" style="880" customWidth="1"/>
    <col min="13059" max="13059" width="3.19921875" style="880" customWidth="1"/>
    <col min="13060" max="13060" width="68.3984375" style="880" customWidth="1"/>
    <col min="13061" max="13061" width="13.8984375" style="880" customWidth="1"/>
    <col min="13062" max="13062" width="13.69921875" style="880" customWidth="1"/>
    <col min="13063" max="13063" width="11.09765625" style="880" bestFit="1" customWidth="1"/>
    <col min="13064" max="13065" width="13.69921875" style="880" customWidth="1"/>
    <col min="13066" max="13066" width="11.09765625" style="880" bestFit="1" customWidth="1"/>
    <col min="13067" max="13312" width="9" style="880"/>
    <col min="13313" max="13313" width="5.69921875" style="880" customWidth="1"/>
    <col min="13314" max="13314" width="3.69921875" style="880" customWidth="1"/>
    <col min="13315" max="13315" width="3.19921875" style="880" customWidth="1"/>
    <col min="13316" max="13316" width="68.3984375" style="880" customWidth="1"/>
    <col min="13317" max="13317" width="13.8984375" style="880" customWidth="1"/>
    <col min="13318" max="13318" width="13.69921875" style="880" customWidth="1"/>
    <col min="13319" max="13319" width="11.09765625" style="880" bestFit="1" customWidth="1"/>
    <col min="13320" max="13321" width="13.69921875" style="880" customWidth="1"/>
    <col min="13322" max="13322" width="11.09765625" style="880" bestFit="1" customWidth="1"/>
    <col min="13323" max="13568" width="9" style="880"/>
    <col min="13569" max="13569" width="5.69921875" style="880" customWidth="1"/>
    <col min="13570" max="13570" width="3.69921875" style="880" customWidth="1"/>
    <col min="13571" max="13571" width="3.19921875" style="880" customWidth="1"/>
    <col min="13572" max="13572" width="68.3984375" style="880" customWidth="1"/>
    <col min="13573" max="13573" width="13.8984375" style="880" customWidth="1"/>
    <col min="13574" max="13574" width="13.69921875" style="880" customWidth="1"/>
    <col min="13575" max="13575" width="11.09765625" style="880" bestFit="1" customWidth="1"/>
    <col min="13576" max="13577" width="13.69921875" style="880" customWidth="1"/>
    <col min="13578" max="13578" width="11.09765625" style="880" bestFit="1" customWidth="1"/>
    <col min="13579" max="13824" width="9" style="880"/>
    <col min="13825" max="13825" width="5.69921875" style="880" customWidth="1"/>
    <col min="13826" max="13826" width="3.69921875" style="880" customWidth="1"/>
    <col min="13827" max="13827" width="3.19921875" style="880" customWidth="1"/>
    <col min="13828" max="13828" width="68.3984375" style="880" customWidth="1"/>
    <col min="13829" max="13829" width="13.8984375" style="880" customWidth="1"/>
    <col min="13830" max="13830" width="13.69921875" style="880" customWidth="1"/>
    <col min="13831" max="13831" width="11.09765625" style="880" bestFit="1" customWidth="1"/>
    <col min="13832" max="13833" width="13.69921875" style="880" customWidth="1"/>
    <col min="13834" max="13834" width="11.09765625" style="880" bestFit="1" customWidth="1"/>
    <col min="13835" max="14080" width="9" style="880"/>
    <col min="14081" max="14081" width="5.69921875" style="880" customWidth="1"/>
    <col min="14082" max="14082" width="3.69921875" style="880" customWidth="1"/>
    <col min="14083" max="14083" width="3.19921875" style="880" customWidth="1"/>
    <col min="14084" max="14084" width="68.3984375" style="880" customWidth="1"/>
    <col min="14085" max="14085" width="13.8984375" style="880" customWidth="1"/>
    <col min="14086" max="14086" width="13.69921875" style="880" customWidth="1"/>
    <col min="14087" max="14087" width="11.09765625" style="880" bestFit="1" customWidth="1"/>
    <col min="14088" max="14089" width="13.69921875" style="880" customWidth="1"/>
    <col min="14090" max="14090" width="11.09765625" style="880" bestFit="1" customWidth="1"/>
    <col min="14091" max="14336" width="9" style="880"/>
    <col min="14337" max="14337" width="5.69921875" style="880" customWidth="1"/>
    <col min="14338" max="14338" width="3.69921875" style="880" customWidth="1"/>
    <col min="14339" max="14339" width="3.19921875" style="880" customWidth="1"/>
    <col min="14340" max="14340" width="68.3984375" style="880" customWidth="1"/>
    <col min="14341" max="14341" width="13.8984375" style="880" customWidth="1"/>
    <col min="14342" max="14342" width="13.69921875" style="880" customWidth="1"/>
    <col min="14343" max="14343" width="11.09765625" style="880" bestFit="1" customWidth="1"/>
    <col min="14344" max="14345" width="13.69921875" style="880" customWidth="1"/>
    <col min="14346" max="14346" width="11.09765625" style="880" bestFit="1" customWidth="1"/>
    <col min="14347" max="14592" width="9" style="880"/>
    <col min="14593" max="14593" width="5.69921875" style="880" customWidth="1"/>
    <col min="14594" max="14594" width="3.69921875" style="880" customWidth="1"/>
    <col min="14595" max="14595" width="3.19921875" style="880" customWidth="1"/>
    <col min="14596" max="14596" width="68.3984375" style="880" customWidth="1"/>
    <col min="14597" max="14597" width="13.8984375" style="880" customWidth="1"/>
    <col min="14598" max="14598" width="13.69921875" style="880" customWidth="1"/>
    <col min="14599" max="14599" width="11.09765625" style="880" bestFit="1" customWidth="1"/>
    <col min="14600" max="14601" width="13.69921875" style="880" customWidth="1"/>
    <col min="14602" max="14602" width="11.09765625" style="880" bestFit="1" customWidth="1"/>
    <col min="14603" max="14848" width="9" style="880"/>
    <col min="14849" max="14849" width="5.69921875" style="880" customWidth="1"/>
    <col min="14850" max="14850" width="3.69921875" style="880" customWidth="1"/>
    <col min="14851" max="14851" width="3.19921875" style="880" customWidth="1"/>
    <col min="14852" max="14852" width="68.3984375" style="880" customWidth="1"/>
    <col min="14853" max="14853" width="13.8984375" style="880" customWidth="1"/>
    <col min="14854" max="14854" width="13.69921875" style="880" customWidth="1"/>
    <col min="14855" max="14855" width="11.09765625" style="880" bestFit="1" customWidth="1"/>
    <col min="14856" max="14857" width="13.69921875" style="880" customWidth="1"/>
    <col min="14858" max="14858" width="11.09765625" style="880" bestFit="1" customWidth="1"/>
    <col min="14859" max="15104" width="9" style="880"/>
    <col min="15105" max="15105" width="5.69921875" style="880" customWidth="1"/>
    <col min="15106" max="15106" width="3.69921875" style="880" customWidth="1"/>
    <col min="15107" max="15107" width="3.19921875" style="880" customWidth="1"/>
    <col min="15108" max="15108" width="68.3984375" style="880" customWidth="1"/>
    <col min="15109" max="15109" width="13.8984375" style="880" customWidth="1"/>
    <col min="15110" max="15110" width="13.69921875" style="880" customWidth="1"/>
    <col min="15111" max="15111" width="11.09765625" style="880" bestFit="1" customWidth="1"/>
    <col min="15112" max="15113" width="13.69921875" style="880" customWidth="1"/>
    <col min="15114" max="15114" width="11.09765625" style="880" bestFit="1" customWidth="1"/>
    <col min="15115" max="15360" width="9" style="880"/>
    <col min="15361" max="15361" width="5.69921875" style="880" customWidth="1"/>
    <col min="15362" max="15362" width="3.69921875" style="880" customWidth="1"/>
    <col min="15363" max="15363" width="3.19921875" style="880" customWidth="1"/>
    <col min="15364" max="15364" width="68.3984375" style="880" customWidth="1"/>
    <col min="15365" max="15365" width="13.8984375" style="880" customWidth="1"/>
    <col min="15366" max="15366" width="13.69921875" style="880" customWidth="1"/>
    <col min="15367" max="15367" width="11.09765625" style="880" bestFit="1" customWidth="1"/>
    <col min="15368" max="15369" width="13.69921875" style="880" customWidth="1"/>
    <col min="15370" max="15370" width="11.09765625" style="880" bestFit="1" customWidth="1"/>
    <col min="15371" max="15616" width="9" style="880"/>
    <col min="15617" max="15617" width="5.69921875" style="880" customWidth="1"/>
    <col min="15618" max="15618" width="3.69921875" style="880" customWidth="1"/>
    <col min="15619" max="15619" width="3.19921875" style="880" customWidth="1"/>
    <col min="15620" max="15620" width="68.3984375" style="880" customWidth="1"/>
    <col min="15621" max="15621" width="13.8984375" style="880" customWidth="1"/>
    <col min="15622" max="15622" width="13.69921875" style="880" customWidth="1"/>
    <col min="15623" max="15623" width="11.09765625" style="880" bestFit="1" customWidth="1"/>
    <col min="15624" max="15625" width="13.69921875" style="880" customWidth="1"/>
    <col min="15626" max="15626" width="11.09765625" style="880" bestFit="1" customWidth="1"/>
    <col min="15627" max="15872" width="9" style="880"/>
    <col min="15873" max="15873" width="5.69921875" style="880" customWidth="1"/>
    <col min="15874" max="15874" width="3.69921875" style="880" customWidth="1"/>
    <col min="15875" max="15875" width="3.19921875" style="880" customWidth="1"/>
    <col min="15876" max="15876" width="68.3984375" style="880" customWidth="1"/>
    <col min="15877" max="15877" width="13.8984375" style="880" customWidth="1"/>
    <col min="15878" max="15878" width="13.69921875" style="880" customWidth="1"/>
    <col min="15879" max="15879" width="11.09765625" style="880" bestFit="1" customWidth="1"/>
    <col min="15880" max="15881" width="13.69921875" style="880" customWidth="1"/>
    <col min="15882" max="15882" width="11.09765625" style="880" bestFit="1" customWidth="1"/>
    <col min="15883" max="16128" width="9" style="880"/>
    <col min="16129" max="16129" width="5.69921875" style="880" customWidth="1"/>
    <col min="16130" max="16130" width="3.69921875" style="880" customWidth="1"/>
    <col min="16131" max="16131" width="3.19921875" style="880" customWidth="1"/>
    <col min="16132" max="16132" width="68.3984375" style="880" customWidth="1"/>
    <col min="16133" max="16133" width="13.8984375" style="880" customWidth="1"/>
    <col min="16134" max="16134" width="13.69921875" style="880" customWidth="1"/>
    <col min="16135" max="16135" width="11.09765625" style="880" bestFit="1" customWidth="1"/>
    <col min="16136" max="16137" width="13.69921875" style="880" customWidth="1"/>
    <col min="16138" max="16138" width="11.09765625" style="880" bestFit="1" customWidth="1"/>
    <col min="16139" max="16384" width="9" style="880"/>
  </cols>
  <sheetData>
    <row r="1" spans="1:13" s="875" customFormat="1" ht="42.75" customHeight="1" x14ac:dyDescent="0.25">
      <c r="A1" s="1527" t="s">
        <v>943</v>
      </c>
      <c r="B1" s="1527"/>
      <c r="C1" s="1527"/>
      <c r="D1" s="1527"/>
      <c r="E1" s="873"/>
      <c r="F1" s="873"/>
      <c r="G1" s="873"/>
      <c r="H1" s="874">
        <v>31083</v>
      </c>
      <c r="I1" s="873"/>
      <c r="J1" s="873"/>
      <c r="M1" s="876"/>
    </row>
    <row r="2" spans="1:13" s="875" customFormat="1" ht="42.75" customHeight="1" x14ac:dyDescent="0.25">
      <c r="A2" s="1528" t="s">
        <v>944</v>
      </c>
      <c r="B2" s="1528"/>
      <c r="C2" s="1528"/>
      <c r="D2" s="1528"/>
      <c r="E2" s="877"/>
      <c r="F2" s="877"/>
      <c r="G2" s="877"/>
      <c r="H2" s="877"/>
      <c r="I2" s="877"/>
      <c r="J2" s="877"/>
      <c r="M2" s="876"/>
    </row>
    <row r="3" spans="1:13" ht="148.5" customHeight="1" x14ac:dyDescent="0.65">
      <c r="A3" s="878" t="s">
        <v>622</v>
      </c>
      <c r="B3" s="879"/>
      <c r="C3" s="1521" t="s">
        <v>0</v>
      </c>
      <c r="D3" s="1522"/>
      <c r="E3" s="1523" t="s">
        <v>883</v>
      </c>
      <c r="F3" s="1524"/>
      <c r="G3" s="878" t="s">
        <v>184</v>
      </c>
      <c r="H3" s="1523" t="s">
        <v>522</v>
      </c>
      <c r="I3" s="1524"/>
      <c r="J3" s="878" t="s">
        <v>887</v>
      </c>
    </row>
    <row r="4" spans="1:13" ht="75" customHeight="1" x14ac:dyDescent="0.65">
      <c r="A4" s="881" t="s">
        <v>885</v>
      </c>
      <c r="B4" s="882"/>
      <c r="C4" s="1525" t="s">
        <v>882</v>
      </c>
      <c r="D4" s="1526"/>
      <c r="E4" s="883" t="s">
        <v>945</v>
      </c>
      <c r="F4" s="883" t="s">
        <v>698</v>
      </c>
      <c r="G4" s="883" t="s">
        <v>884</v>
      </c>
      <c r="H4" s="883" t="s">
        <v>945</v>
      </c>
      <c r="I4" s="883" t="s">
        <v>698</v>
      </c>
      <c r="J4" s="883" t="s">
        <v>884</v>
      </c>
    </row>
    <row r="5" spans="1:13" s="889" customFormat="1" ht="39" customHeight="1" x14ac:dyDescent="0.25">
      <c r="A5" s="884" t="s">
        <v>187</v>
      </c>
      <c r="B5" s="885" t="s">
        <v>683</v>
      </c>
      <c r="C5" s="886"/>
      <c r="D5" s="887"/>
      <c r="E5" s="1002">
        <v>3681354</v>
      </c>
      <c r="F5" s="1003">
        <v>3747545</v>
      </c>
      <c r="G5" s="888">
        <v>-1.7662496380964072</v>
      </c>
      <c r="H5" s="1325">
        <v>4400052.6919704909</v>
      </c>
      <c r="I5" s="1326">
        <v>3933049.4724574164</v>
      </c>
      <c r="J5" s="888">
        <v>11.873820118038976</v>
      </c>
    </row>
    <row r="6" spans="1:13" s="895" customFormat="1" ht="30" customHeight="1" x14ac:dyDescent="0.25">
      <c r="A6" s="890"/>
      <c r="B6" s="891" t="s">
        <v>579</v>
      </c>
      <c r="C6" s="875" t="s">
        <v>197</v>
      </c>
      <c r="D6" s="892"/>
      <c r="E6" s="1004">
        <v>3164787</v>
      </c>
      <c r="F6" s="1005">
        <v>2970796</v>
      </c>
      <c r="G6" s="893">
        <v>6.5299333915893252</v>
      </c>
      <c r="H6" s="1327">
        <v>3761036.5058435071</v>
      </c>
      <c r="I6" s="984">
        <v>3542376.3397068232</v>
      </c>
      <c r="J6" s="915">
        <v>6.1726972282900023</v>
      </c>
    </row>
    <row r="7" spans="1:13" s="889" customFormat="1" ht="30" customHeight="1" x14ac:dyDescent="0.25">
      <c r="A7" s="896"/>
      <c r="B7" s="897"/>
      <c r="C7" s="898"/>
      <c r="D7" s="899" t="s">
        <v>188</v>
      </c>
      <c r="E7" s="1006">
        <v>1976259</v>
      </c>
      <c r="F7" s="1007">
        <v>1966646</v>
      </c>
      <c r="G7" s="893">
        <v>0.48880174673021981</v>
      </c>
      <c r="H7" s="1328">
        <v>738973.11548217083</v>
      </c>
      <c r="I7" s="1323">
        <v>666315.66351339</v>
      </c>
      <c r="J7" s="902">
        <v>10.904358991903052</v>
      </c>
    </row>
    <row r="8" spans="1:13" s="889" customFormat="1" ht="27" customHeight="1" x14ac:dyDescent="0.25">
      <c r="A8" s="896"/>
      <c r="B8" s="897"/>
      <c r="C8" s="898"/>
      <c r="D8" s="899" t="s">
        <v>198</v>
      </c>
      <c r="E8" s="1006">
        <v>1031594</v>
      </c>
      <c r="F8" s="1007">
        <v>962611</v>
      </c>
      <c r="G8" s="893"/>
      <c r="H8" s="1329">
        <v>375228.54568509007</v>
      </c>
      <c r="I8" s="1323">
        <v>322347.24038524984</v>
      </c>
      <c r="J8" s="902"/>
    </row>
    <row r="9" spans="1:13" s="889" customFormat="1" ht="27" customHeight="1" x14ac:dyDescent="0.25">
      <c r="A9" s="896"/>
      <c r="B9" s="897"/>
      <c r="C9" s="898"/>
      <c r="D9" s="899" t="s">
        <v>199</v>
      </c>
      <c r="E9" s="1006">
        <v>726150</v>
      </c>
      <c r="F9" s="1007">
        <v>727838</v>
      </c>
      <c r="G9" s="893"/>
      <c r="H9" s="1329">
        <v>217572.02353985072</v>
      </c>
      <c r="I9" s="1323">
        <v>185554.01312859019</v>
      </c>
      <c r="J9" s="902"/>
    </row>
    <row r="10" spans="1:13" s="889" customFormat="1" ht="27" customHeight="1" x14ac:dyDescent="0.25">
      <c r="A10" s="896"/>
      <c r="B10" s="897"/>
      <c r="C10" s="898"/>
      <c r="D10" s="899" t="s">
        <v>200</v>
      </c>
      <c r="E10" s="1006">
        <v>216651</v>
      </c>
      <c r="F10" s="1007">
        <v>243231</v>
      </c>
      <c r="G10" s="893"/>
      <c r="H10" s="1329">
        <v>145644.35091622997</v>
      </c>
      <c r="I10" s="1323">
        <v>142110.76054754987</v>
      </c>
      <c r="J10" s="902"/>
    </row>
    <row r="11" spans="1:13" s="889" customFormat="1" ht="27" customHeight="1" x14ac:dyDescent="0.25">
      <c r="A11" s="896"/>
      <c r="B11" s="897"/>
      <c r="C11" s="898"/>
      <c r="D11" s="903" t="s">
        <v>201</v>
      </c>
      <c r="E11" s="1006">
        <v>1864</v>
      </c>
      <c r="F11" s="1007">
        <v>32966</v>
      </c>
      <c r="G11" s="893"/>
      <c r="H11" s="1329">
        <v>528.19534099999998</v>
      </c>
      <c r="I11" s="1323">
        <v>16303.649452</v>
      </c>
      <c r="J11" s="902"/>
    </row>
    <row r="12" spans="1:13" s="889" customFormat="1" ht="30" customHeight="1" x14ac:dyDescent="0.25">
      <c r="A12" s="896"/>
      <c r="B12" s="897"/>
      <c r="C12" s="898"/>
      <c r="D12" s="904" t="s">
        <v>193</v>
      </c>
      <c r="E12" s="1006">
        <v>18618</v>
      </c>
      <c r="F12" s="1007">
        <v>20862</v>
      </c>
      <c r="G12" s="893">
        <v>-10.756399194708081</v>
      </c>
      <c r="H12" s="1329">
        <v>2792.7510470000002</v>
      </c>
      <c r="I12" s="1323">
        <v>3045.35</v>
      </c>
      <c r="J12" s="902">
        <v>-8.2945787183739039</v>
      </c>
    </row>
    <row r="13" spans="1:13" s="889" customFormat="1" ht="30" customHeight="1" x14ac:dyDescent="0.25">
      <c r="A13" s="896"/>
      <c r="B13" s="897"/>
      <c r="C13" s="898"/>
      <c r="D13" s="904" t="s">
        <v>194</v>
      </c>
      <c r="E13" s="1006">
        <v>631418</v>
      </c>
      <c r="F13" s="1007">
        <v>414001</v>
      </c>
      <c r="G13" s="900">
        <v>52.516056724500672</v>
      </c>
      <c r="H13" s="1329">
        <v>2207831.6731743864</v>
      </c>
      <c r="I13" s="1323">
        <v>2044650.0034531038</v>
      </c>
      <c r="J13" s="901">
        <v>7.9809096640350896</v>
      </c>
    </row>
    <row r="14" spans="1:13" s="889" customFormat="1" ht="30" customHeight="1" x14ac:dyDescent="0.25">
      <c r="A14" s="896"/>
      <c r="B14" s="897"/>
      <c r="C14" s="898"/>
      <c r="D14" s="905" t="s">
        <v>498</v>
      </c>
      <c r="E14" s="1006">
        <v>43759</v>
      </c>
      <c r="F14" s="1007">
        <v>31083</v>
      </c>
      <c r="G14" s="901">
        <v>40.781134382138148</v>
      </c>
      <c r="H14" s="1329">
        <v>14009.027855560002</v>
      </c>
      <c r="I14" s="1330">
        <v>6747.9723020299989</v>
      </c>
      <c r="J14" s="902">
        <v>107.60351744991088</v>
      </c>
    </row>
    <row r="15" spans="1:13" s="889" customFormat="1" ht="30" customHeight="1" x14ac:dyDescent="0.25">
      <c r="A15" s="896"/>
      <c r="B15" s="897"/>
      <c r="C15" s="898"/>
      <c r="D15" s="905" t="s">
        <v>499</v>
      </c>
      <c r="E15" s="1006">
        <v>95721</v>
      </c>
      <c r="F15" s="1007">
        <v>96319</v>
      </c>
      <c r="G15" s="900">
        <v>-0.62085362181916337</v>
      </c>
      <c r="H15" s="1329">
        <v>253825.64281992998</v>
      </c>
      <c r="I15" s="1330">
        <v>275608.55913240992</v>
      </c>
      <c r="J15" s="902">
        <v>-7.9035703321589619</v>
      </c>
    </row>
    <row r="16" spans="1:13" s="889" customFormat="1" ht="30" customHeight="1" x14ac:dyDescent="0.25">
      <c r="A16" s="896"/>
      <c r="B16" s="897"/>
      <c r="C16" s="898"/>
      <c r="D16" s="905" t="s">
        <v>500</v>
      </c>
      <c r="E16" s="1006">
        <v>13151</v>
      </c>
      <c r="F16" s="1007">
        <v>17022</v>
      </c>
      <c r="G16" s="900">
        <v>-22.741158500763717</v>
      </c>
      <c r="H16" s="1329">
        <v>12636.658964460001</v>
      </c>
      <c r="I16" s="1330">
        <v>13274.897874890001</v>
      </c>
      <c r="J16" s="900">
        <v>-4.8078630543535432</v>
      </c>
    </row>
    <row r="17" spans="1:10" s="889" customFormat="1" ht="30" customHeight="1" x14ac:dyDescent="0.25">
      <c r="A17" s="896"/>
      <c r="B17" s="906"/>
      <c r="C17" s="907"/>
      <c r="D17" s="908" t="s">
        <v>501</v>
      </c>
      <c r="E17" s="1008">
        <v>385861</v>
      </c>
      <c r="F17" s="1007">
        <v>424863</v>
      </c>
      <c r="G17" s="901">
        <v>-9.1799003443462954</v>
      </c>
      <c r="H17" s="1331">
        <v>530967.63650000002</v>
      </c>
      <c r="I17" s="1330">
        <v>532733.89343099995</v>
      </c>
      <c r="J17" s="1341">
        <v>-0.3315458154210138</v>
      </c>
    </row>
    <row r="18" spans="1:10" s="895" customFormat="1" ht="30" customHeight="1" x14ac:dyDescent="0.25">
      <c r="A18" s="890"/>
      <c r="B18" s="911" t="s">
        <v>580</v>
      </c>
      <c r="C18" s="912" t="s">
        <v>203</v>
      </c>
      <c r="D18" s="913"/>
      <c r="E18" s="1009">
        <v>109929</v>
      </c>
      <c r="F18" s="1010">
        <v>119029</v>
      </c>
      <c r="G18" s="915">
        <v>-7.645195708608826</v>
      </c>
      <c r="H18" s="1321">
        <v>368854.50544306787</v>
      </c>
      <c r="I18" s="1332">
        <v>280268.76077005215</v>
      </c>
      <c r="J18" s="915">
        <v>31.607427252906124</v>
      </c>
    </row>
    <row r="19" spans="1:10" s="889" customFormat="1" ht="30" customHeight="1" x14ac:dyDescent="0.25">
      <c r="A19" s="896"/>
      <c r="B19" s="897"/>
      <c r="C19" s="898"/>
      <c r="D19" s="899" t="s">
        <v>188</v>
      </c>
      <c r="E19" s="1006">
        <v>84173</v>
      </c>
      <c r="F19" s="1007">
        <v>89808</v>
      </c>
      <c r="G19" s="902">
        <v>-6.2744967040798141</v>
      </c>
      <c r="H19" s="1328">
        <v>27923.184821639999</v>
      </c>
      <c r="I19" s="1323">
        <v>24398.712073080002</v>
      </c>
      <c r="J19" s="902">
        <v>14.445322925256693</v>
      </c>
    </row>
    <row r="20" spans="1:10" s="889" customFormat="1" ht="27" customHeight="1" x14ac:dyDescent="0.25">
      <c r="A20" s="896"/>
      <c r="B20" s="897"/>
      <c r="C20" s="898"/>
      <c r="D20" s="899" t="s">
        <v>198</v>
      </c>
      <c r="E20" s="1011">
        <v>63657</v>
      </c>
      <c r="F20" s="1012">
        <v>66188</v>
      </c>
      <c r="G20" s="902"/>
      <c r="H20" s="1329">
        <v>15866.732108190001</v>
      </c>
      <c r="I20" s="1329">
        <v>16531.31223838</v>
      </c>
      <c r="J20" s="902"/>
    </row>
    <row r="21" spans="1:10" s="889" customFormat="1" ht="27" customHeight="1" x14ac:dyDescent="0.25">
      <c r="A21" s="896"/>
      <c r="B21" s="897"/>
      <c r="C21" s="898"/>
      <c r="D21" s="899" t="s">
        <v>199</v>
      </c>
      <c r="E21" s="1013">
        <v>16718</v>
      </c>
      <c r="F21" s="1014">
        <v>19224</v>
      </c>
      <c r="G21" s="902"/>
      <c r="H21" s="1333">
        <v>9645.8282870999974</v>
      </c>
      <c r="I21" s="1334">
        <v>5499.2810734300001</v>
      </c>
      <c r="J21" s="902"/>
    </row>
    <row r="22" spans="1:10" s="889" customFormat="1" ht="27" customHeight="1" x14ac:dyDescent="0.25">
      <c r="A22" s="896"/>
      <c r="B22" s="897"/>
      <c r="C22" s="898"/>
      <c r="D22" s="899" t="s">
        <v>200</v>
      </c>
      <c r="E22" s="1011">
        <v>3777</v>
      </c>
      <c r="F22" s="1012">
        <v>2789</v>
      </c>
      <c r="G22" s="902"/>
      <c r="H22" s="1329">
        <v>2404.5758163500004</v>
      </c>
      <c r="I22" s="1329">
        <v>1738.2321662699999</v>
      </c>
      <c r="J22" s="902"/>
    </row>
    <row r="23" spans="1:10" s="889" customFormat="1" ht="27" customHeight="1" x14ac:dyDescent="0.25">
      <c r="A23" s="896"/>
      <c r="B23" s="897"/>
      <c r="C23" s="898"/>
      <c r="D23" s="903" t="s">
        <v>201</v>
      </c>
      <c r="E23" s="1011">
        <v>21</v>
      </c>
      <c r="F23" s="1015">
        <v>1607</v>
      </c>
      <c r="G23" s="902"/>
      <c r="H23" s="1329">
        <v>6.04861</v>
      </c>
      <c r="I23" s="1335">
        <v>629.88659499999994</v>
      </c>
      <c r="J23" s="902"/>
    </row>
    <row r="24" spans="1:10" s="889" customFormat="1" ht="30" customHeight="1" x14ac:dyDescent="0.25">
      <c r="A24" s="896"/>
      <c r="B24" s="897"/>
      <c r="C24" s="898"/>
      <c r="D24" s="904" t="s">
        <v>193</v>
      </c>
      <c r="E24" s="1011">
        <v>322</v>
      </c>
      <c r="F24" s="1012">
        <v>327</v>
      </c>
      <c r="G24" s="902">
        <v>-1.5290519877675841</v>
      </c>
      <c r="H24" s="1329">
        <v>50.285625000000003</v>
      </c>
      <c r="I24" s="1329">
        <v>51.322945999999995</v>
      </c>
      <c r="J24" s="902">
        <v>-2.0211641786891805</v>
      </c>
    </row>
    <row r="25" spans="1:10" s="889" customFormat="1" ht="30" customHeight="1" x14ac:dyDescent="0.25">
      <c r="A25" s="896"/>
      <c r="B25" s="897"/>
      <c r="C25" s="898"/>
      <c r="D25" s="904" t="s">
        <v>194</v>
      </c>
      <c r="E25" s="1011">
        <v>5129</v>
      </c>
      <c r="F25" s="1012">
        <v>5120</v>
      </c>
      <c r="G25" s="902">
        <v>0.17578125</v>
      </c>
      <c r="H25" s="1329">
        <v>284699.70981819788</v>
      </c>
      <c r="I25" s="1329">
        <v>202886.33452904213</v>
      </c>
      <c r="J25" s="902">
        <v>40.324734279944614</v>
      </c>
    </row>
    <row r="26" spans="1:10" s="889" customFormat="1" ht="30" customHeight="1" x14ac:dyDescent="0.25">
      <c r="A26" s="896"/>
      <c r="B26" s="897"/>
      <c r="C26" s="898"/>
      <c r="D26" s="905" t="s">
        <v>498</v>
      </c>
      <c r="E26" s="1011">
        <v>2250</v>
      </c>
      <c r="F26" s="1016">
        <v>699</v>
      </c>
      <c r="G26" s="902">
        <v>221.88841201716741</v>
      </c>
      <c r="H26" s="1329">
        <v>1170.330635</v>
      </c>
      <c r="I26" s="1330">
        <v>203.70365090999996</v>
      </c>
      <c r="J26" s="902">
        <v>474.52609699031541</v>
      </c>
    </row>
    <row r="27" spans="1:10" s="889" customFormat="1" ht="30" customHeight="1" x14ac:dyDescent="0.25">
      <c r="A27" s="896"/>
      <c r="B27" s="897"/>
      <c r="C27" s="898"/>
      <c r="D27" s="905" t="s">
        <v>499</v>
      </c>
      <c r="E27" s="1011">
        <v>4381</v>
      </c>
      <c r="F27" s="1016">
        <v>3286</v>
      </c>
      <c r="G27" s="902">
        <v>33.323189287888013</v>
      </c>
      <c r="H27" s="1329">
        <v>11415.990174239998</v>
      </c>
      <c r="I27" s="1330">
        <v>10728.86962895</v>
      </c>
      <c r="J27" s="902">
        <v>6.4044076314984908</v>
      </c>
    </row>
    <row r="28" spans="1:10" s="889" customFormat="1" ht="30" customHeight="1" x14ac:dyDescent="0.25">
      <c r="A28" s="896"/>
      <c r="B28" s="897"/>
      <c r="C28" s="898"/>
      <c r="D28" s="905" t="s">
        <v>500</v>
      </c>
      <c r="E28" s="1011">
        <v>873</v>
      </c>
      <c r="F28" s="1016">
        <v>3852</v>
      </c>
      <c r="G28" s="902">
        <v>-77.336448598130829</v>
      </c>
      <c r="H28" s="1329">
        <v>1581.6311443</v>
      </c>
      <c r="I28" s="1330">
        <v>2904.10032907</v>
      </c>
      <c r="J28" s="902">
        <v>-45.537999205196314</v>
      </c>
    </row>
    <row r="29" spans="1:10" s="889" customFormat="1" ht="30" customHeight="1" x14ac:dyDescent="0.25">
      <c r="A29" s="896"/>
      <c r="B29" s="906"/>
      <c r="C29" s="907"/>
      <c r="D29" s="908" t="s">
        <v>501</v>
      </c>
      <c r="E29" s="1017">
        <v>12801</v>
      </c>
      <c r="F29" s="1018">
        <v>15937</v>
      </c>
      <c r="G29" s="910">
        <v>-19.677480077806361</v>
      </c>
      <c r="H29" s="1331">
        <v>42013.373224690004</v>
      </c>
      <c r="I29" s="1336">
        <v>39095.717613000001</v>
      </c>
      <c r="J29" s="909">
        <v>7.4628521736606572</v>
      </c>
    </row>
    <row r="30" spans="1:10" s="895" customFormat="1" ht="30" customHeight="1" x14ac:dyDescent="0.25">
      <c r="A30" s="890"/>
      <c r="B30" s="911" t="s">
        <v>581</v>
      </c>
      <c r="C30" s="912" t="s">
        <v>192</v>
      </c>
      <c r="D30" s="913"/>
      <c r="E30" s="1009">
        <v>406638</v>
      </c>
      <c r="F30" s="1010">
        <v>657720</v>
      </c>
      <c r="G30" s="1342">
        <v>-38.17460317460317</v>
      </c>
      <c r="H30" s="1321">
        <v>270161.6806839162</v>
      </c>
      <c r="I30" s="1332">
        <v>110404.37198054109</v>
      </c>
      <c r="J30" s="915">
        <v>144.70197677636583</v>
      </c>
    </row>
    <row r="31" spans="1:10" s="889" customFormat="1" ht="30" customHeight="1" x14ac:dyDescent="0.25">
      <c r="A31" s="896"/>
      <c r="B31" s="897"/>
      <c r="C31" s="898"/>
      <c r="D31" s="899" t="s">
        <v>188</v>
      </c>
      <c r="E31" s="1006">
        <v>96326</v>
      </c>
      <c r="F31" s="1007">
        <v>117005</v>
      </c>
      <c r="G31" s="901">
        <v>-17.673603692149907</v>
      </c>
      <c r="H31" s="1328">
        <v>35084.508711519789</v>
      </c>
      <c r="I31" s="1323">
        <v>34078.944200569902</v>
      </c>
      <c r="J31" s="902">
        <v>2.9506915033273575</v>
      </c>
    </row>
    <row r="32" spans="1:10" s="889" customFormat="1" ht="27" customHeight="1" x14ac:dyDescent="0.25">
      <c r="A32" s="896"/>
      <c r="B32" s="897"/>
      <c r="C32" s="898"/>
      <c r="D32" s="899" t="s">
        <v>198</v>
      </c>
      <c r="E32" s="1011">
        <v>177</v>
      </c>
      <c r="F32" s="1012">
        <v>154</v>
      </c>
      <c r="G32" s="901"/>
      <c r="H32" s="1329">
        <v>958.36740543000008</v>
      </c>
      <c r="I32" s="1329">
        <v>375.63290998999997</v>
      </c>
      <c r="J32" s="902"/>
    </row>
    <row r="33" spans="1:10" s="889" customFormat="1" ht="27" customHeight="1" x14ac:dyDescent="0.25">
      <c r="A33" s="896"/>
      <c r="B33" s="897"/>
      <c r="C33" s="898"/>
      <c r="D33" s="899" t="s">
        <v>199</v>
      </c>
      <c r="E33" s="1011">
        <v>2899</v>
      </c>
      <c r="F33" s="1012">
        <v>83</v>
      </c>
      <c r="G33" s="901"/>
      <c r="H33" s="1329">
        <v>17547.698211669787</v>
      </c>
      <c r="I33" s="1329">
        <v>14448.1515210899</v>
      </c>
      <c r="J33" s="902"/>
    </row>
    <row r="34" spans="1:10" s="889" customFormat="1" ht="27" customHeight="1" x14ac:dyDescent="0.25">
      <c r="A34" s="896"/>
      <c r="B34" s="897"/>
      <c r="C34" s="898"/>
      <c r="D34" s="899" t="s">
        <v>200</v>
      </c>
      <c r="E34" s="1011">
        <v>87313</v>
      </c>
      <c r="F34" s="1012">
        <v>96363</v>
      </c>
      <c r="G34" s="901"/>
      <c r="H34" s="1329">
        <v>15262.879123420002</v>
      </c>
      <c r="I34" s="1329">
        <v>16217.28018249</v>
      </c>
      <c r="J34" s="901"/>
    </row>
    <row r="35" spans="1:10" s="889" customFormat="1" ht="27" customHeight="1" x14ac:dyDescent="0.25">
      <c r="A35" s="896"/>
      <c r="B35" s="897"/>
      <c r="C35" s="898"/>
      <c r="D35" s="903" t="s">
        <v>201</v>
      </c>
      <c r="E35" s="1011">
        <v>5937</v>
      </c>
      <c r="F35" s="1015">
        <v>20405</v>
      </c>
      <c r="G35" s="901"/>
      <c r="H35" s="1329">
        <v>1315.563971</v>
      </c>
      <c r="I35" s="1335">
        <v>3037.8795870000004</v>
      </c>
      <c r="J35" s="901"/>
    </row>
    <row r="36" spans="1:10" s="889" customFormat="1" ht="30" customHeight="1" x14ac:dyDescent="0.25">
      <c r="A36" s="896"/>
      <c r="B36" s="897"/>
      <c r="C36" s="898"/>
      <c r="D36" s="904" t="s">
        <v>193</v>
      </c>
      <c r="E36" s="1011">
        <v>0</v>
      </c>
      <c r="F36" s="1012">
        <v>3</v>
      </c>
      <c r="G36" s="901">
        <v>-100</v>
      </c>
      <c r="H36" s="1329">
        <v>303.66673000000003</v>
      </c>
      <c r="I36" s="1329">
        <v>365.89151600000002</v>
      </c>
      <c r="J36" s="901">
        <v>-17.006348406285536</v>
      </c>
    </row>
    <row r="37" spans="1:10" s="889" customFormat="1" ht="30" customHeight="1" x14ac:dyDescent="0.25">
      <c r="A37" s="896"/>
      <c r="B37" s="897"/>
      <c r="C37" s="898"/>
      <c r="D37" s="904" t="s">
        <v>194</v>
      </c>
      <c r="E37" s="1011">
        <v>285754</v>
      </c>
      <c r="F37" s="1015">
        <v>539859</v>
      </c>
      <c r="G37" s="902">
        <v>-47.068771660748453</v>
      </c>
      <c r="H37" s="1328">
        <v>206297.81772851053</v>
      </c>
      <c r="I37" s="1328">
        <v>69962.6421016112</v>
      </c>
      <c r="J37" s="902">
        <v>194.86853488021663</v>
      </c>
    </row>
    <row r="38" spans="1:10" s="889" customFormat="1" ht="30" customHeight="1" x14ac:dyDescent="0.25">
      <c r="A38" s="896"/>
      <c r="B38" s="897"/>
      <c r="C38" s="898"/>
      <c r="D38" s="905" t="s">
        <v>498</v>
      </c>
      <c r="E38" s="1011">
        <v>215</v>
      </c>
      <c r="F38" s="1012">
        <v>755</v>
      </c>
      <c r="G38" s="900">
        <v>-71.523178807947019</v>
      </c>
      <c r="H38" s="1328">
        <v>3681.2716851399987</v>
      </c>
      <c r="I38" s="1330">
        <v>4114.7934554999993</v>
      </c>
      <c r="J38" s="900">
        <v>-10.535687271995094</v>
      </c>
    </row>
    <row r="39" spans="1:10" s="889" customFormat="1" ht="30" customHeight="1" x14ac:dyDescent="0.25">
      <c r="A39" s="896"/>
      <c r="B39" s="897"/>
      <c r="C39" s="898"/>
      <c r="D39" s="905" t="s">
        <v>499</v>
      </c>
      <c r="E39" s="1011">
        <v>10</v>
      </c>
      <c r="F39" s="1015">
        <v>6</v>
      </c>
      <c r="G39" s="900">
        <v>100</v>
      </c>
      <c r="H39" s="1328">
        <v>2110.9751459500003</v>
      </c>
      <c r="I39" s="1330">
        <v>56.044326859999998</v>
      </c>
      <c r="J39" s="902">
        <v>3666.6170051845993</v>
      </c>
    </row>
    <row r="40" spans="1:10" s="889" customFormat="1" ht="30" customHeight="1" x14ac:dyDescent="0.25">
      <c r="A40" s="896"/>
      <c r="B40" s="897"/>
      <c r="C40" s="898"/>
      <c r="D40" s="905" t="s">
        <v>500</v>
      </c>
      <c r="E40" s="1011">
        <v>0</v>
      </c>
      <c r="F40" s="1016">
        <v>0</v>
      </c>
      <c r="G40" s="900">
        <v>100</v>
      </c>
      <c r="H40" s="1328">
        <v>7.36</v>
      </c>
      <c r="I40" s="1330">
        <v>0.33</v>
      </c>
      <c r="J40" s="902">
        <v>2130.3030303030305</v>
      </c>
    </row>
    <row r="41" spans="1:10" s="889" customFormat="1" ht="30" customHeight="1" x14ac:dyDescent="0.25">
      <c r="A41" s="917"/>
      <c r="B41" s="906"/>
      <c r="C41" s="907"/>
      <c r="D41" s="908" t="s">
        <v>501</v>
      </c>
      <c r="E41" s="1017">
        <v>24333</v>
      </c>
      <c r="F41" s="1019">
        <v>92</v>
      </c>
      <c r="G41" s="1341">
        <v>26348.913043478264</v>
      </c>
      <c r="H41" s="1337">
        <v>22676.080682795851</v>
      </c>
      <c r="I41" s="1336">
        <v>1825.7263799999998</v>
      </c>
      <c r="J41" s="902">
        <v>1142.030620316493</v>
      </c>
    </row>
    <row r="42" spans="1:10" s="889" customFormat="1" ht="30" customHeight="1" x14ac:dyDescent="0.25">
      <c r="A42" s="918" t="s">
        <v>195</v>
      </c>
      <c r="B42" s="885" t="s">
        <v>681</v>
      </c>
      <c r="C42" s="919"/>
      <c r="D42" s="920"/>
      <c r="E42" s="1002">
        <v>3556616</v>
      </c>
      <c r="F42" s="1003">
        <v>3439287</v>
      </c>
      <c r="G42" s="888">
        <v>103.41143382334769</v>
      </c>
      <c r="H42" s="1325">
        <v>3177978.7663134513</v>
      </c>
      <c r="I42" s="1326">
        <v>3531967.5877658501</v>
      </c>
      <c r="J42" s="888">
        <v>89.977574463634454</v>
      </c>
    </row>
    <row r="43" spans="1:10" s="895" customFormat="1" ht="30" customHeight="1" x14ac:dyDescent="0.25">
      <c r="A43" s="921"/>
      <c r="B43" s="891" t="s">
        <v>196</v>
      </c>
      <c r="C43" s="875" t="s">
        <v>206</v>
      </c>
      <c r="D43" s="875"/>
      <c r="E43" s="1004">
        <v>117137</v>
      </c>
      <c r="F43" s="1005">
        <v>122786</v>
      </c>
      <c r="G43" s="1342">
        <v>-4.6006873747821411</v>
      </c>
      <c r="H43" s="1327">
        <v>39204.980598750997</v>
      </c>
      <c r="I43" s="984">
        <v>37744.734902350006</v>
      </c>
      <c r="J43" s="894">
        <v>3.8687401042259673</v>
      </c>
    </row>
    <row r="44" spans="1:10" s="889" customFormat="1" ht="30" customHeight="1" x14ac:dyDescent="0.25">
      <c r="A44" s="922"/>
      <c r="B44" s="897"/>
      <c r="C44" s="898"/>
      <c r="D44" s="898" t="s">
        <v>188</v>
      </c>
      <c r="E44" s="1006">
        <v>104286</v>
      </c>
      <c r="F44" s="1007">
        <v>109694</v>
      </c>
      <c r="G44" s="902">
        <v>-4.9300782175871065</v>
      </c>
      <c r="H44" s="1328">
        <v>21876.663138529999</v>
      </c>
      <c r="I44" s="1323">
        <v>21498.98380926</v>
      </c>
      <c r="J44" s="902">
        <v>1.7567310744581577</v>
      </c>
    </row>
    <row r="45" spans="1:10" s="889" customFormat="1" ht="30" customHeight="1" x14ac:dyDescent="0.25">
      <c r="A45" s="922"/>
      <c r="B45" s="897"/>
      <c r="C45" s="898"/>
      <c r="D45" s="898" t="s">
        <v>198</v>
      </c>
      <c r="E45" s="1011">
        <v>67274</v>
      </c>
      <c r="F45" s="1007">
        <v>68366</v>
      </c>
      <c r="G45" s="902"/>
      <c r="H45" s="1338">
        <v>12950.86825718</v>
      </c>
      <c r="I45" s="1328">
        <v>12629.787383229999</v>
      </c>
      <c r="J45" s="902"/>
    </row>
    <row r="46" spans="1:10" s="889" customFormat="1" ht="30" customHeight="1" x14ac:dyDescent="0.25">
      <c r="A46" s="922"/>
      <c r="B46" s="897"/>
      <c r="C46" s="898"/>
      <c r="D46" s="898" t="s">
        <v>199</v>
      </c>
      <c r="E46" s="1011">
        <v>33556</v>
      </c>
      <c r="F46" s="1007">
        <v>37767</v>
      </c>
      <c r="G46" s="902"/>
      <c r="H46" s="1338">
        <v>7466.8613043600008</v>
      </c>
      <c r="I46" s="1328">
        <v>7556.61415321</v>
      </c>
      <c r="J46" s="902"/>
    </row>
    <row r="47" spans="1:10" s="889" customFormat="1" ht="30" customHeight="1" x14ac:dyDescent="0.25">
      <c r="A47" s="922"/>
      <c r="B47" s="897"/>
      <c r="C47" s="898"/>
      <c r="D47" s="898" t="s">
        <v>200</v>
      </c>
      <c r="E47" s="1011">
        <v>3372</v>
      </c>
      <c r="F47" s="1007">
        <v>3153</v>
      </c>
      <c r="G47" s="902"/>
      <c r="H47" s="1338">
        <v>1448.1908969900003</v>
      </c>
      <c r="I47" s="1328">
        <v>1185.8069378200003</v>
      </c>
      <c r="J47" s="902"/>
    </row>
    <row r="48" spans="1:10" s="889" customFormat="1" ht="30" customHeight="1" x14ac:dyDescent="0.25">
      <c r="A48" s="922"/>
      <c r="B48" s="897"/>
      <c r="C48" s="898"/>
      <c r="D48" s="898" t="s">
        <v>201</v>
      </c>
      <c r="E48" s="1011">
        <v>84</v>
      </c>
      <c r="F48" s="1020">
        <v>408</v>
      </c>
      <c r="G48" s="902"/>
      <c r="H48" s="1338">
        <v>10.74268</v>
      </c>
      <c r="I48" s="1339">
        <v>126.775335</v>
      </c>
      <c r="J48" s="902"/>
    </row>
    <row r="49" spans="1:10" s="889" customFormat="1" ht="30" customHeight="1" x14ac:dyDescent="0.25">
      <c r="A49" s="922"/>
      <c r="B49" s="897"/>
      <c r="C49" s="898"/>
      <c r="D49" s="905" t="s">
        <v>193</v>
      </c>
      <c r="E49" s="1011">
        <v>4884</v>
      </c>
      <c r="F49" s="1007">
        <v>5251</v>
      </c>
      <c r="G49" s="901">
        <v>-6.9891449247762329</v>
      </c>
      <c r="H49" s="1338">
        <v>413.76049800000004</v>
      </c>
      <c r="I49" s="1328">
        <v>447.61471900000004</v>
      </c>
      <c r="J49" s="902">
        <v>-7.5632501709578488</v>
      </c>
    </row>
    <row r="50" spans="1:10" s="889" customFormat="1" ht="30" customHeight="1" x14ac:dyDescent="0.25">
      <c r="A50" s="922"/>
      <c r="B50" s="897"/>
      <c r="C50" s="898"/>
      <c r="D50" s="905" t="s">
        <v>194</v>
      </c>
      <c r="E50" s="1011">
        <v>4517</v>
      </c>
      <c r="F50" s="1007">
        <v>4066</v>
      </c>
      <c r="G50" s="900">
        <v>11.091982292179045</v>
      </c>
      <c r="H50" s="1338">
        <v>15133.657869310997</v>
      </c>
      <c r="I50" s="1328">
        <v>14136.418247880001</v>
      </c>
      <c r="J50" s="902">
        <v>7.0544009376671406</v>
      </c>
    </row>
    <row r="51" spans="1:10" s="889" customFormat="1" ht="30" customHeight="1" x14ac:dyDescent="0.25">
      <c r="A51" s="922"/>
      <c r="B51" s="897"/>
      <c r="C51" s="898"/>
      <c r="D51" s="905" t="s">
        <v>498</v>
      </c>
      <c r="E51" s="1011">
        <v>297</v>
      </c>
      <c r="F51" s="1007">
        <v>292</v>
      </c>
      <c r="G51" s="900">
        <v>1.7123287671232876</v>
      </c>
      <c r="H51" s="1338">
        <v>95.105872429999991</v>
      </c>
      <c r="I51" s="1330">
        <v>90.667795999999996</v>
      </c>
      <c r="J51" s="900">
        <v>4.8948762689676446</v>
      </c>
    </row>
    <row r="52" spans="1:10" s="889" customFormat="1" ht="30" customHeight="1" x14ac:dyDescent="0.25">
      <c r="A52" s="922"/>
      <c r="B52" s="897"/>
      <c r="C52" s="898"/>
      <c r="D52" s="905" t="s">
        <v>499</v>
      </c>
      <c r="E52" s="1011">
        <v>490</v>
      </c>
      <c r="F52" s="1007">
        <v>380</v>
      </c>
      <c r="G52" s="901">
        <v>28.947368421052634</v>
      </c>
      <c r="H52" s="1338">
        <v>773.98291971000003</v>
      </c>
      <c r="I52" s="1330">
        <v>631.94326980000005</v>
      </c>
      <c r="J52" s="902">
        <v>22.476645720897267</v>
      </c>
    </row>
    <row r="53" spans="1:10" s="889" customFormat="1" ht="30" customHeight="1" x14ac:dyDescent="0.25">
      <c r="A53" s="922"/>
      <c r="B53" s="897"/>
      <c r="C53" s="898"/>
      <c r="D53" s="905" t="s">
        <v>500</v>
      </c>
      <c r="E53" s="1011">
        <v>375</v>
      </c>
      <c r="F53" s="1007">
        <v>301</v>
      </c>
      <c r="G53" s="901">
        <v>24.58471760797342</v>
      </c>
      <c r="H53" s="1338">
        <v>193.38998409999999</v>
      </c>
      <c r="I53" s="1330">
        <v>153.30653074</v>
      </c>
      <c r="J53" s="902">
        <v>26.145952926153861</v>
      </c>
    </row>
    <row r="54" spans="1:10" s="889" customFormat="1" ht="30" customHeight="1" x14ac:dyDescent="0.25">
      <c r="A54" s="922"/>
      <c r="B54" s="906"/>
      <c r="C54" s="907"/>
      <c r="D54" s="908" t="s">
        <v>501</v>
      </c>
      <c r="E54" s="1017">
        <v>2288</v>
      </c>
      <c r="F54" s="1019">
        <v>2802</v>
      </c>
      <c r="G54" s="910">
        <v>-18.344039971448964</v>
      </c>
      <c r="H54" s="1331">
        <v>718.42031666999992</v>
      </c>
      <c r="I54" s="1336">
        <v>785.80052967000006</v>
      </c>
      <c r="J54" s="1341">
        <v>-8.5747222680413202</v>
      </c>
    </row>
    <row r="55" spans="1:10" s="895" customFormat="1" ht="30" customHeight="1" x14ac:dyDescent="0.25">
      <c r="A55" s="890"/>
      <c r="B55" s="911" t="s">
        <v>202</v>
      </c>
      <c r="C55" s="912" t="s">
        <v>644</v>
      </c>
      <c r="D55" s="913"/>
      <c r="E55" s="1004">
        <v>1326927</v>
      </c>
      <c r="F55" s="1005">
        <v>1264070</v>
      </c>
      <c r="G55" s="893">
        <v>4.9725885433559851</v>
      </c>
      <c r="H55" s="1327">
        <v>1038616.5432884335</v>
      </c>
      <c r="I55" s="984">
        <v>1299970.1729668109</v>
      </c>
      <c r="J55" s="914">
        <v>-20.104586636931245</v>
      </c>
    </row>
    <row r="56" spans="1:10" s="889" customFormat="1" ht="30" customHeight="1" x14ac:dyDescent="0.25">
      <c r="A56" s="896"/>
      <c r="B56" s="897"/>
      <c r="C56" s="898"/>
      <c r="D56" s="899" t="s">
        <v>188</v>
      </c>
      <c r="E56" s="1006">
        <v>759338</v>
      </c>
      <c r="F56" s="1007">
        <v>794846</v>
      </c>
      <c r="G56" s="900">
        <v>-4.4672804543270015</v>
      </c>
      <c r="H56" s="1328">
        <v>201481.14785596984</v>
      </c>
      <c r="I56" s="1323">
        <v>212317.93640413988</v>
      </c>
      <c r="J56" s="902">
        <v>-5.1040381852348933</v>
      </c>
    </row>
    <row r="57" spans="1:10" s="889" customFormat="1" ht="30" customHeight="1" x14ac:dyDescent="0.25">
      <c r="A57" s="896"/>
      <c r="B57" s="897"/>
      <c r="C57" s="898"/>
      <c r="D57" s="899" t="s">
        <v>198</v>
      </c>
      <c r="E57" s="1011">
        <v>53572</v>
      </c>
      <c r="F57" s="1007">
        <v>46554</v>
      </c>
      <c r="G57" s="900"/>
      <c r="H57" s="1329">
        <v>13361.395705239978</v>
      </c>
      <c r="I57" s="1329">
        <v>12516.797315509992</v>
      </c>
      <c r="J57" s="902"/>
    </row>
    <row r="58" spans="1:10" s="889" customFormat="1" ht="30" customHeight="1" x14ac:dyDescent="0.25">
      <c r="A58" s="896"/>
      <c r="B58" s="897"/>
      <c r="C58" s="898"/>
      <c r="D58" s="899" t="s">
        <v>199</v>
      </c>
      <c r="E58" s="1011">
        <v>553986</v>
      </c>
      <c r="F58" s="1007">
        <v>548647</v>
      </c>
      <c r="G58" s="900"/>
      <c r="H58" s="1329">
        <v>125322.64276471989</v>
      </c>
      <c r="I58" s="1335">
        <v>122292.51484048988</v>
      </c>
      <c r="J58" s="902"/>
    </row>
    <row r="59" spans="1:10" s="889" customFormat="1" ht="30" customHeight="1" x14ac:dyDescent="0.25">
      <c r="A59" s="896"/>
      <c r="B59" s="897"/>
      <c r="C59" s="898"/>
      <c r="D59" s="899" t="s">
        <v>200</v>
      </c>
      <c r="E59" s="1011">
        <v>144742</v>
      </c>
      <c r="F59" s="1007">
        <v>192422</v>
      </c>
      <c r="G59" s="900"/>
      <c r="H59" s="1329">
        <v>61663.591507809993</v>
      </c>
      <c r="I59" s="1335">
        <v>75939.37919753998</v>
      </c>
      <c r="J59" s="902"/>
    </row>
    <row r="60" spans="1:10" s="889" customFormat="1" ht="30" customHeight="1" x14ac:dyDescent="0.25">
      <c r="A60" s="896"/>
      <c r="B60" s="897"/>
      <c r="C60" s="898"/>
      <c r="D60" s="899" t="s">
        <v>201</v>
      </c>
      <c r="E60" s="1011">
        <v>7038</v>
      </c>
      <c r="F60" s="1007">
        <v>7223</v>
      </c>
      <c r="G60" s="900"/>
      <c r="H60" s="1328">
        <v>1133.5178782</v>
      </c>
      <c r="I60" s="1323">
        <v>1569.2450506000002</v>
      </c>
      <c r="J60" s="902"/>
    </row>
    <row r="61" spans="1:10" s="889" customFormat="1" ht="30" customHeight="1" x14ac:dyDescent="0.25">
      <c r="A61" s="896"/>
      <c r="B61" s="897"/>
      <c r="C61" s="898"/>
      <c r="D61" s="904" t="s">
        <v>193</v>
      </c>
      <c r="E61" s="1011">
        <v>48686</v>
      </c>
      <c r="F61" s="1007">
        <v>42554</v>
      </c>
      <c r="G61" s="901">
        <v>14.409926211401983</v>
      </c>
      <c r="H61" s="1329">
        <v>3878.0217569999991</v>
      </c>
      <c r="I61" s="1335">
        <v>5729.8288009999997</v>
      </c>
      <c r="J61" s="902">
        <v>-32.318715066614445</v>
      </c>
    </row>
    <row r="62" spans="1:10" s="889" customFormat="1" ht="30" customHeight="1" x14ac:dyDescent="0.25">
      <c r="A62" s="896"/>
      <c r="B62" s="897"/>
      <c r="C62" s="898"/>
      <c r="D62" s="904" t="s">
        <v>194</v>
      </c>
      <c r="E62" s="1011">
        <v>340590</v>
      </c>
      <c r="F62" s="1007">
        <v>251112</v>
      </c>
      <c r="G62" s="900">
        <v>35.632705724935491</v>
      </c>
      <c r="H62" s="1329">
        <v>746741.91604531358</v>
      </c>
      <c r="I62" s="1335">
        <v>982450.45381767105</v>
      </c>
      <c r="J62" s="901">
        <v>-23.99190074740417</v>
      </c>
    </row>
    <row r="63" spans="1:10" s="889" customFormat="1" ht="30" customHeight="1" x14ac:dyDescent="0.25">
      <c r="A63" s="896"/>
      <c r="B63" s="897"/>
      <c r="C63" s="898"/>
      <c r="D63" s="905" t="s">
        <v>498</v>
      </c>
      <c r="E63" s="1011">
        <v>101</v>
      </c>
      <c r="F63" s="1007">
        <v>85</v>
      </c>
      <c r="G63" s="900">
        <v>18.823529411764707</v>
      </c>
      <c r="H63" s="1329">
        <v>17.820203000000003</v>
      </c>
      <c r="I63" s="1330">
        <v>13.878746000000001</v>
      </c>
      <c r="J63" s="900">
        <v>28.399230016890581</v>
      </c>
    </row>
    <row r="64" spans="1:10" s="889" customFormat="1" ht="30" customHeight="1" x14ac:dyDescent="0.25">
      <c r="A64" s="896"/>
      <c r="B64" s="897"/>
      <c r="C64" s="898"/>
      <c r="D64" s="905" t="s">
        <v>499</v>
      </c>
      <c r="E64" s="1011">
        <v>0</v>
      </c>
      <c r="F64" s="1007">
        <v>0</v>
      </c>
      <c r="G64" s="900">
        <v>0</v>
      </c>
      <c r="H64" s="1328">
        <v>0</v>
      </c>
      <c r="I64" s="1323">
        <v>0</v>
      </c>
      <c r="J64" s="900">
        <v>0</v>
      </c>
    </row>
    <row r="65" spans="1:10" s="889" customFormat="1" ht="30" customHeight="1" x14ac:dyDescent="0.25">
      <c r="A65" s="896"/>
      <c r="B65" s="897"/>
      <c r="C65" s="898"/>
      <c r="D65" s="905" t="s">
        <v>500</v>
      </c>
      <c r="E65" s="1011">
        <v>5</v>
      </c>
      <c r="F65" s="1007">
        <v>4751</v>
      </c>
      <c r="G65" s="900">
        <v>100</v>
      </c>
      <c r="H65" s="1329">
        <v>0.54118315000000006</v>
      </c>
      <c r="I65" s="1330">
        <v>1944.55</v>
      </c>
      <c r="J65" s="900">
        <v>100</v>
      </c>
    </row>
    <row r="66" spans="1:10" s="889" customFormat="1" ht="30" customHeight="1" x14ac:dyDescent="0.25">
      <c r="A66" s="896"/>
      <c r="B66" s="906"/>
      <c r="C66" s="907"/>
      <c r="D66" s="908" t="s">
        <v>501</v>
      </c>
      <c r="E66" s="1017">
        <v>178207</v>
      </c>
      <c r="F66" s="1019">
        <v>170722</v>
      </c>
      <c r="G66" s="1341">
        <v>4.3843207085202849</v>
      </c>
      <c r="H66" s="1331">
        <v>86497.096244</v>
      </c>
      <c r="I66" s="1336">
        <v>97513.525198000003</v>
      </c>
      <c r="J66" s="909">
        <v>-11.297334325296189</v>
      </c>
    </row>
    <row r="67" spans="1:10" s="895" customFormat="1" ht="30" customHeight="1" x14ac:dyDescent="0.25">
      <c r="A67" s="890"/>
      <c r="B67" s="891" t="s">
        <v>204</v>
      </c>
      <c r="C67" s="875" t="s">
        <v>645</v>
      </c>
      <c r="D67" s="892"/>
      <c r="E67" s="1004">
        <v>823083</v>
      </c>
      <c r="F67" s="1005">
        <v>781128</v>
      </c>
      <c r="G67" s="1342">
        <v>5.3710787476572337</v>
      </c>
      <c r="H67" s="1327">
        <v>489869.75170997786</v>
      </c>
      <c r="I67" s="984">
        <v>420067.33840453194</v>
      </c>
      <c r="J67" s="893">
        <v>16.616958026435519</v>
      </c>
    </row>
    <row r="68" spans="1:10" s="889" customFormat="1" ht="30" customHeight="1" x14ac:dyDescent="0.25">
      <c r="A68" s="896"/>
      <c r="B68" s="897"/>
      <c r="C68" s="898"/>
      <c r="D68" s="899" t="s">
        <v>188</v>
      </c>
      <c r="E68" s="1006">
        <v>696489</v>
      </c>
      <c r="F68" s="1007">
        <v>680730</v>
      </c>
      <c r="G68" s="902">
        <v>2.3150147635626461</v>
      </c>
      <c r="H68" s="1328">
        <v>191277.83597319989</v>
      </c>
      <c r="I68" s="1323">
        <v>179275.7598040399</v>
      </c>
      <c r="J68" s="902">
        <v>6.6947568272916786</v>
      </c>
    </row>
    <row r="69" spans="1:10" s="889" customFormat="1" ht="30" customHeight="1" x14ac:dyDescent="0.25">
      <c r="A69" s="896"/>
      <c r="B69" s="897"/>
      <c r="C69" s="898"/>
      <c r="D69" s="899" t="s">
        <v>198</v>
      </c>
      <c r="E69" s="1011">
        <v>330345</v>
      </c>
      <c r="F69" s="1012">
        <v>312905</v>
      </c>
      <c r="G69" s="902"/>
      <c r="H69" s="1329">
        <v>97603.611951060011</v>
      </c>
      <c r="I69" s="1329">
        <v>88691.07044688001</v>
      </c>
      <c r="J69" s="902"/>
    </row>
    <row r="70" spans="1:10" s="889" customFormat="1" ht="30" customHeight="1" x14ac:dyDescent="0.25">
      <c r="A70" s="896"/>
      <c r="B70" s="897"/>
      <c r="C70" s="898"/>
      <c r="D70" s="899" t="s">
        <v>199</v>
      </c>
      <c r="E70" s="1011">
        <v>344516</v>
      </c>
      <c r="F70" s="1016">
        <v>344268</v>
      </c>
      <c r="G70" s="902"/>
      <c r="H70" s="1329">
        <v>81145.749781139893</v>
      </c>
      <c r="I70" s="1329">
        <v>77242.030197359883</v>
      </c>
      <c r="J70" s="902"/>
    </row>
    <row r="71" spans="1:10" s="889" customFormat="1" ht="30" customHeight="1" x14ac:dyDescent="0.25">
      <c r="A71" s="896"/>
      <c r="B71" s="897"/>
      <c r="C71" s="898"/>
      <c r="D71" s="899" t="s">
        <v>200</v>
      </c>
      <c r="E71" s="1011">
        <v>21312</v>
      </c>
      <c r="F71" s="1016">
        <v>19866</v>
      </c>
      <c r="G71" s="902"/>
      <c r="H71" s="1329">
        <v>12453.287985000001</v>
      </c>
      <c r="I71" s="1329">
        <v>12144.461308800001</v>
      </c>
      <c r="J71" s="902"/>
    </row>
    <row r="72" spans="1:10" s="889" customFormat="1" ht="30" customHeight="1" x14ac:dyDescent="0.25">
      <c r="A72" s="896"/>
      <c r="B72" s="897"/>
      <c r="C72" s="898"/>
      <c r="D72" s="899" t="s">
        <v>201</v>
      </c>
      <c r="E72" s="1011">
        <v>316</v>
      </c>
      <c r="F72" s="1016">
        <v>3691</v>
      </c>
      <c r="G72" s="901"/>
      <c r="H72" s="1340">
        <v>75.186256</v>
      </c>
      <c r="I72" s="1335">
        <v>1198.1978510000001</v>
      </c>
      <c r="J72" s="902"/>
    </row>
    <row r="73" spans="1:10" s="889" customFormat="1" ht="30" customHeight="1" x14ac:dyDescent="0.25">
      <c r="A73" s="896"/>
      <c r="B73" s="897"/>
      <c r="C73" s="898"/>
      <c r="D73" s="904" t="s">
        <v>193</v>
      </c>
      <c r="E73" s="1011">
        <v>39560</v>
      </c>
      <c r="F73" s="1016">
        <v>33745</v>
      </c>
      <c r="G73" s="902">
        <v>17.232182545562306</v>
      </c>
      <c r="H73" s="1329">
        <v>3625.7920340000005</v>
      </c>
      <c r="I73" s="1329">
        <v>3577.3583440000002</v>
      </c>
      <c r="J73" s="900">
        <v>1.3538953982967352</v>
      </c>
    </row>
    <row r="74" spans="1:10" s="889" customFormat="1" ht="30" customHeight="1" x14ac:dyDescent="0.25">
      <c r="A74" s="896"/>
      <c r="B74" s="897"/>
      <c r="C74" s="898"/>
      <c r="D74" s="904" t="s">
        <v>194</v>
      </c>
      <c r="E74" s="1011">
        <v>38860</v>
      </c>
      <c r="F74" s="1016">
        <v>25193</v>
      </c>
      <c r="G74" s="900">
        <v>54.249196205295128</v>
      </c>
      <c r="H74" s="1329">
        <v>210749.32111278802</v>
      </c>
      <c r="I74" s="1329">
        <v>175701.35865241202</v>
      </c>
      <c r="J74" s="902">
        <v>19.947462403925392</v>
      </c>
    </row>
    <row r="75" spans="1:10" s="889" customFormat="1" ht="30" customHeight="1" x14ac:dyDescent="0.25">
      <c r="A75" s="896"/>
      <c r="B75" s="897"/>
      <c r="C75" s="898"/>
      <c r="D75" s="905" t="s">
        <v>498</v>
      </c>
      <c r="E75" s="1011">
        <v>6092</v>
      </c>
      <c r="F75" s="1016">
        <v>5231</v>
      </c>
      <c r="G75" s="900">
        <v>16.459567960237049</v>
      </c>
      <c r="H75" s="1329">
        <v>2190.71856609</v>
      </c>
      <c r="I75" s="1330">
        <v>1813.32281126</v>
      </c>
      <c r="J75" s="900">
        <v>20.812386657605874</v>
      </c>
    </row>
    <row r="76" spans="1:10" s="889" customFormat="1" ht="30" customHeight="1" x14ac:dyDescent="0.25">
      <c r="A76" s="896"/>
      <c r="B76" s="897"/>
      <c r="C76" s="898"/>
      <c r="D76" s="905" t="s">
        <v>499</v>
      </c>
      <c r="E76" s="1011">
        <v>36005</v>
      </c>
      <c r="F76" s="1016">
        <v>27522</v>
      </c>
      <c r="G76" s="900">
        <v>30.822614635564278</v>
      </c>
      <c r="H76" s="1329">
        <v>78622.979587599999</v>
      </c>
      <c r="I76" s="1330">
        <v>56091.918786209993</v>
      </c>
      <c r="J76" s="900">
        <v>40.168104940865724</v>
      </c>
    </row>
    <row r="77" spans="1:10" s="889" customFormat="1" ht="30" customHeight="1" x14ac:dyDescent="0.25">
      <c r="A77" s="896"/>
      <c r="B77" s="897"/>
      <c r="C77" s="898"/>
      <c r="D77" s="905" t="s">
        <v>500</v>
      </c>
      <c r="E77" s="1011">
        <v>6030</v>
      </c>
      <c r="F77" s="1016">
        <v>5235</v>
      </c>
      <c r="G77" s="901">
        <v>15.18624641833811</v>
      </c>
      <c r="H77" s="1329">
        <v>3352.4044363000003</v>
      </c>
      <c r="I77" s="1330">
        <v>2376.6133746099999</v>
      </c>
      <c r="J77" s="902">
        <v>41.058048065984934</v>
      </c>
    </row>
    <row r="78" spans="1:10" s="889" customFormat="1" ht="30" customHeight="1" x14ac:dyDescent="0.25">
      <c r="A78" s="917"/>
      <c r="B78" s="906"/>
      <c r="C78" s="907"/>
      <c r="D78" s="908" t="s">
        <v>501</v>
      </c>
      <c r="E78" s="1017">
        <v>47</v>
      </c>
      <c r="F78" s="1018">
        <v>3472</v>
      </c>
      <c r="G78" s="910">
        <v>-98.646313364055302</v>
      </c>
      <c r="H78" s="1331">
        <v>50.7</v>
      </c>
      <c r="I78" s="1336">
        <v>1231.0066320000003</v>
      </c>
      <c r="J78" s="1341">
        <v>-95.881419426828884</v>
      </c>
    </row>
    <row r="79" spans="1:10" s="895" customFormat="1" ht="30" customHeight="1" x14ac:dyDescent="0.25">
      <c r="A79" s="923"/>
      <c r="B79" s="891" t="s">
        <v>582</v>
      </c>
      <c r="C79" s="875" t="s">
        <v>646</v>
      </c>
      <c r="D79" s="892"/>
      <c r="E79" s="1004">
        <v>976326</v>
      </c>
      <c r="F79" s="1005">
        <v>963893</v>
      </c>
      <c r="G79" s="1342">
        <v>1.289873461058437</v>
      </c>
      <c r="H79" s="1327">
        <v>887620.55961942603</v>
      </c>
      <c r="I79" s="984">
        <v>825921.68905469973</v>
      </c>
      <c r="J79" s="916">
        <v>7.47030516117613</v>
      </c>
    </row>
    <row r="80" spans="1:10" s="889" customFormat="1" ht="30" customHeight="1" x14ac:dyDescent="0.25">
      <c r="A80" s="896"/>
      <c r="B80" s="897"/>
      <c r="C80" s="898"/>
      <c r="D80" s="899" t="s">
        <v>188</v>
      </c>
      <c r="E80" s="1006">
        <v>829958</v>
      </c>
      <c r="F80" s="1007">
        <v>804196</v>
      </c>
      <c r="G80" s="902">
        <v>3.2034479156822471</v>
      </c>
      <c r="H80" s="1328">
        <v>244618.3361338299</v>
      </c>
      <c r="I80" s="1323">
        <v>214322.46261387999</v>
      </c>
      <c r="J80" s="902">
        <v>14.135650155593108</v>
      </c>
    </row>
    <row r="81" spans="1:10" s="889" customFormat="1" ht="30" customHeight="1" x14ac:dyDescent="0.25">
      <c r="A81" s="896"/>
      <c r="B81" s="897"/>
      <c r="C81" s="898"/>
      <c r="D81" s="899" t="s">
        <v>198</v>
      </c>
      <c r="E81" s="1011">
        <v>471704</v>
      </c>
      <c r="F81" s="1016">
        <v>460282</v>
      </c>
      <c r="G81" s="901"/>
      <c r="H81" s="1329">
        <v>129440.18495526996</v>
      </c>
      <c r="I81" s="1329">
        <v>114958.9287624</v>
      </c>
      <c r="J81" s="902"/>
    </row>
    <row r="82" spans="1:10" s="889" customFormat="1" ht="30" customHeight="1" x14ac:dyDescent="0.25">
      <c r="A82" s="896"/>
      <c r="B82" s="897"/>
      <c r="C82" s="898"/>
      <c r="D82" s="899" t="s">
        <v>199</v>
      </c>
      <c r="E82" s="1011">
        <v>197078</v>
      </c>
      <c r="F82" s="1016">
        <v>198859</v>
      </c>
      <c r="G82" s="901"/>
      <c r="H82" s="1329">
        <v>42045.462815829902</v>
      </c>
      <c r="I82" s="1329">
        <v>42765.905550580021</v>
      </c>
      <c r="J82" s="902"/>
    </row>
    <row r="83" spans="1:10" s="889" customFormat="1" ht="30" customHeight="1" x14ac:dyDescent="0.25">
      <c r="A83" s="896"/>
      <c r="B83" s="897"/>
      <c r="C83" s="898"/>
      <c r="D83" s="899" t="s">
        <v>200</v>
      </c>
      <c r="E83" s="1011">
        <v>159865</v>
      </c>
      <c r="F83" s="1016">
        <v>129261</v>
      </c>
      <c r="G83" s="901"/>
      <c r="H83" s="1329">
        <v>72608.719966730016</v>
      </c>
      <c r="I83" s="1329">
        <v>50433.300008900005</v>
      </c>
      <c r="J83" s="902"/>
    </row>
    <row r="84" spans="1:10" s="889" customFormat="1" ht="30" customHeight="1" x14ac:dyDescent="0.25">
      <c r="A84" s="896"/>
      <c r="B84" s="897"/>
      <c r="C84" s="898"/>
      <c r="D84" s="899" t="s">
        <v>201</v>
      </c>
      <c r="E84" s="1011">
        <v>1311</v>
      </c>
      <c r="F84" s="1016">
        <v>15794</v>
      </c>
      <c r="G84" s="901"/>
      <c r="H84" s="1328">
        <v>523.96839599999998</v>
      </c>
      <c r="I84" s="1323">
        <v>6164.3282920000001</v>
      </c>
      <c r="J84" s="902"/>
    </row>
    <row r="85" spans="1:10" s="889" customFormat="1" ht="30" customHeight="1" x14ac:dyDescent="0.25">
      <c r="A85" s="896"/>
      <c r="B85" s="897"/>
      <c r="C85" s="898"/>
      <c r="D85" s="904" t="s">
        <v>193</v>
      </c>
      <c r="E85" s="1011">
        <v>6969</v>
      </c>
      <c r="F85" s="1016">
        <v>8834</v>
      </c>
      <c r="G85" s="901">
        <v>-21.111614217794884</v>
      </c>
      <c r="H85" s="1329">
        <v>1111.255105</v>
      </c>
      <c r="I85" s="1329">
        <v>1381.7725479999997</v>
      </c>
      <c r="J85" s="901">
        <v>-19.577566755943383</v>
      </c>
    </row>
    <row r="86" spans="1:10" s="889" customFormat="1" ht="30" customHeight="1" x14ac:dyDescent="0.25">
      <c r="A86" s="896"/>
      <c r="B86" s="897"/>
      <c r="C86" s="898"/>
      <c r="D86" s="904" t="s">
        <v>194</v>
      </c>
      <c r="E86" s="1011">
        <v>29860</v>
      </c>
      <c r="F86" s="1016">
        <v>10521</v>
      </c>
      <c r="G86" s="901">
        <v>183.81332572949341</v>
      </c>
      <c r="H86" s="1329">
        <v>558159.61087497615</v>
      </c>
      <c r="I86" s="1329">
        <v>516258.91062196979</v>
      </c>
      <c r="J86" s="901">
        <v>8.1162183142807045</v>
      </c>
    </row>
    <row r="87" spans="1:10" s="889" customFormat="1" ht="30" customHeight="1" x14ac:dyDescent="0.25">
      <c r="A87" s="896"/>
      <c r="B87" s="897"/>
      <c r="C87" s="898"/>
      <c r="D87" s="905" t="s">
        <v>498</v>
      </c>
      <c r="E87" s="1011">
        <v>2928</v>
      </c>
      <c r="F87" s="1016">
        <v>2753</v>
      </c>
      <c r="G87" s="901">
        <v>6.3567017798764986</v>
      </c>
      <c r="H87" s="1329">
        <v>861.28274169000235</v>
      </c>
      <c r="I87" s="1330">
        <v>655.19103328000085</v>
      </c>
      <c r="J87" s="902">
        <v>31.455208930175736</v>
      </c>
    </row>
    <row r="88" spans="1:10" s="889" customFormat="1" ht="30" customHeight="1" x14ac:dyDescent="0.25">
      <c r="A88" s="896"/>
      <c r="B88" s="897"/>
      <c r="C88" s="898"/>
      <c r="D88" s="905" t="s">
        <v>499</v>
      </c>
      <c r="E88" s="1011">
        <v>7999</v>
      </c>
      <c r="F88" s="1016">
        <v>7560</v>
      </c>
      <c r="G88" s="900">
        <v>5.806878306878307</v>
      </c>
      <c r="H88" s="1329">
        <v>17197.86601188</v>
      </c>
      <c r="I88" s="1330">
        <v>13925.340236569999</v>
      </c>
      <c r="J88" s="902">
        <v>23.500508567222404</v>
      </c>
    </row>
    <row r="89" spans="1:10" s="889" customFormat="1" ht="30" customHeight="1" x14ac:dyDescent="0.25">
      <c r="A89" s="896"/>
      <c r="B89" s="897"/>
      <c r="C89" s="898"/>
      <c r="D89" s="905" t="s">
        <v>500</v>
      </c>
      <c r="E89" s="1011">
        <v>4731</v>
      </c>
      <c r="F89" s="1016">
        <v>10443</v>
      </c>
      <c r="G89" s="900">
        <v>-54.696926170640623</v>
      </c>
      <c r="H89" s="1329">
        <v>3828.1310020499996</v>
      </c>
      <c r="I89" s="1330">
        <v>7877.8849709999968</v>
      </c>
      <c r="J89" s="902">
        <v>-51.406614641593741</v>
      </c>
    </row>
    <row r="90" spans="1:10" s="889" customFormat="1" ht="30" customHeight="1" x14ac:dyDescent="0.25">
      <c r="A90" s="896"/>
      <c r="B90" s="906"/>
      <c r="C90" s="907"/>
      <c r="D90" s="908" t="s">
        <v>501</v>
      </c>
      <c r="E90" s="1017">
        <v>93881</v>
      </c>
      <c r="F90" s="1018">
        <v>119586</v>
      </c>
      <c r="G90" s="909">
        <v>-21.494991052464336</v>
      </c>
      <c r="H90" s="1331">
        <v>61844.077749999997</v>
      </c>
      <c r="I90" s="1336">
        <v>71500.127030000003</v>
      </c>
      <c r="J90" s="909">
        <v>-13.504940034510044</v>
      </c>
    </row>
    <row r="91" spans="1:10" s="895" customFormat="1" ht="30" customHeight="1" x14ac:dyDescent="0.25">
      <c r="A91" s="890"/>
      <c r="B91" s="911" t="s">
        <v>583</v>
      </c>
      <c r="C91" s="912" t="s">
        <v>192</v>
      </c>
      <c r="D91" s="913"/>
      <c r="E91" s="1004">
        <v>313143</v>
      </c>
      <c r="F91" s="1005">
        <v>307410</v>
      </c>
      <c r="G91" s="893">
        <v>1.8649360788523468</v>
      </c>
      <c r="H91" s="1327">
        <v>722666.931096863</v>
      </c>
      <c r="I91" s="984">
        <v>948263.6524374577</v>
      </c>
      <c r="J91" s="1342">
        <v>-23.790506022318915</v>
      </c>
    </row>
    <row r="92" spans="1:10" s="889" customFormat="1" ht="30" customHeight="1" x14ac:dyDescent="0.25">
      <c r="A92" s="896"/>
      <c r="B92" s="897"/>
      <c r="C92" s="898"/>
      <c r="D92" s="899" t="s">
        <v>188</v>
      </c>
      <c r="E92" s="1006">
        <v>136607</v>
      </c>
      <c r="F92" s="1007">
        <v>141130</v>
      </c>
      <c r="G92" s="900">
        <v>-3.2048465953376319</v>
      </c>
      <c r="H92" s="1328">
        <v>27507.020856337593</v>
      </c>
      <c r="I92" s="1323">
        <v>26526.285061270009</v>
      </c>
      <c r="J92" s="902">
        <v>3.6972225579356275</v>
      </c>
    </row>
    <row r="93" spans="1:10" s="889" customFormat="1" ht="30" customHeight="1" x14ac:dyDescent="0.25">
      <c r="A93" s="896"/>
      <c r="B93" s="897"/>
      <c r="C93" s="898"/>
      <c r="D93" s="899" t="s">
        <v>198</v>
      </c>
      <c r="E93" s="1011">
        <v>74753</v>
      </c>
      <c r="F93" s="1012">
        <v>75428</v>
      </c>
      <c r="G93" s="900"/>
      <c r="H93" s="1329">
        <v>22561.123115940012</v>
      </c>
      <c r="I93" s="1329">
        <v>18950.698035800007</v>
      </c>
      <c r="J93" s="902"/>
    </row>
    <row r="94" spans="1:10" s="889" customFormat="1" ht="30" customHeight="1" x14ac:dyDescent="0.25">
      <c r="A94" s="896"/>
      <c r="B94" s="897"/>
      <c r="C94" s="898"/>
      <c r="D94" s="899" t="s">
        <v>199</v>
      </c>
      <c r="E94" s="1011">
        <v>41907</v>
      </c>
      <c r="F94" s="1012">
        <v>47904</v>
      </c>
      <c r="G94" s="900"/>
      <c r="H94" s="1329">
        <v>2072.660824040041</v>
      </c>
      <c r="I94" s="1329">
        <v>620.03462672000069</v>
      </c>
      <c r="J94" s="902"/>
    </row>
    <row r="95" spans="1:10" s="889" customFormat="1" ht="30" customHeight="1" x14ac:dyDescent="0.25">
      <c r="A95" s="896"/>
      <c r="B95" s="897"/>
      <c r="C95" s="898"/>
      <c r="D95" s="899" t="s">
        <v>200</v>
      </c>
      <c r="E95" s="1011">
        <v>19884</v>
      </c>
      <c r="F95" s="1012">
        <v>17172</v>
      </c>
      <c r="G95" s="900"/>
      <c r="H95" s="1329">
        <v>2847.0265263575366</v>
      </c>
      <c r="I95" s="1329">
        <v>5972.4583007499996</v>
      </c>
      <c r="J95" s="901"/>
    </row>
    <row r="96" spans="1:10" s="889" customFormat="1" ht="30" customHeight="1" x14ac:dyDescent="0.25">
      <c r="A96" s="896"/>
      <c r="B96" s="897"/>
      <c r="C96" s="898"/>
      <c r="D96" s="899" t="s">
        <v>201</v>
      </c>
      <c r="E96" s="1011">
        <v>63</v>
      </c>
      <c r="F96" s="1015">
        <v>626</v>
      </c>
      <c r="G96" s="900"/>
      <c r="H96" s="1329">
        <v>26.21039</v>
      </c>
      <c r="I96" s="1329">
        <v>983.09409800000003</v>
      </c>
      <c r="J96" s="901"/>
    </row>
    <row r="97" spans="1:10" s="889" customFormat="1" ht="30" customHeight="1" x14ac:dyDescent="0.25">
      <c r="A97" s="896"/>
      <c r="B97" s="897"/>
      <c r="C97" s="898"/>
      <c r="D97" s="904" t="s">
        <v>193</v>
      </c>
      <c r="E97" s="1011">
        <v>504</v>
      </c>
      <c r="F97" s="1012">
        <v>414</v>
      </c>
      <c r="G97" s="902">
        <v>21.739130434782609</v>
      </c>
      <c r="H97" s="1329">
        <v>55.5082319999999</v>
      </c>
      <c r="I97" s="1329">
        <v>39.225873000000398</v>
      </c>
      <c r="J97" s="902">
        <v>41.509232949383531</v>
      </c>
    </row>
    <row r="98" spans="1:10" s="889" customFormat="1" ht="30" customHeight="1" x14ac:dyDescent="0.25">
      <c r="A98" s="896"/>
      <c r="B98" s="897"/>
      <c r="C98" s="898"/>
      <c r="D98" s="904" t="s">
        <v>194</v>
      </c>
      <c r="E98" s="1011">
        <v>626</v>
      </c>
      <c r="F98" s="1012">
        <v>334</v>
      </c>
      <c r="G98" s="902">
        <v>87.425149700598809</v>
      </c>
      <c r="H98" s="1329">
        <v>210201.50852393013</v>
      </c>
      <c r="I98" s="1329">
        <v>487460.96554402763</v>
      </c>
      <c r="J98" s="902">
        <v>-56.87828905657377</v>
      </c>
    </row>
    <row r="99" spans="1:10" s="889" customFormat="1" ht="30" customHeight="1" x14ac:dyDescent="0.25">
      <c r="A99" s="896"/>
      <c r="B99" s="897"/>
      <c r="C99" s="898"/>
      <c r="D99" s="905" t="s">
        <v>498</v>
      </c>
      <c r="E99" s="1011">
        <v>327</v>
      </c>
      <c r="F99" s="1012">
        <v>262</v>
      </c>
      <c r="G99" s="902">
        <v>24.809160305343511</v>
      </c>
      <c r="H99" s="1329">
        <v>249.90431217000236</v>
      </c>
      <c r="I99" s="1330">
        <v>20.227034059999994</v>
      </c>
      <c r="J99" s="901">
        <v>1135.4965707216613</v>
      </c>
    </row>
    <row r="100" spans="1:10" s="889" customFormat="1" ht="30" customHeight="1" x14ac:dyDescent="0.25">
      <c r="A100" s="896"/>
      <c r="B100" s="897"/>
      <c r="C100" s="898"/>
      <c r="D100" s="905" t="s">
        <v>499</v>
      </c>
      <c r="E100" s="1011">
        <v>712</v>
      </c>
      <c r="F100" s="1012">
        <v>657</v>
      </c>
      <c r="G100" s="900">
        <v>8.3713850837138502</v>
      </c>
      <c r="H100" s="1329">
        <v>19894.279610729987</v>
      </c>
      <c r="I100" s="1330">
        <v>12218.89128309001</v>
      </c>
      <c r="J100" s="900">
        <v>62.815751035137815</v>
      </c>
    </row>
    <row r="101" spans="1:10" s="889" customFormat="1" ht="30" customHeight="1" x14ac:dyDescent="0.25">
      <c r="A101" s="896"/>
      <c r="B101" s="897"/>
      <c r="C101" s="898"/>
      <c r="D101" s="905" t="s">
        <v>500</v>
      </c>
      <c r="E101" s="1011">
        <v>0</v>
      </c>
      <c r="F101" s="1015">
        <v>8</v>
      </c>
      <c r="G101" s="900">
        <v>0</v>
      </c>
      <c r="H101" s="1329">
        <v>40.631080000000004</v>
      </c>
      <c r="I101" s="1330">
        <v>109.21179968</v>
      </c>
      <c r="J101" s="902">
        <v>-62.796071377770005</v>
      </c>
    </row>
    <row r="102" spans="1:10" s="889" customFormat="1" ht="30" customHeight="1" x14ac:dyDescent="0.25">
      <c r="A102" s="896"/>
      <c r="B102" s="906"/>
      <c r="C102" s="907"/>
      <c r="D102" s="908" t="s">
        <v>501</v>
      </c>
      <c r="E102" s="1017">
        <v>174367</v>
      </c>
      <c r="F102" s="1021">
        <v>164605</v>
      </c>
      <c r="G102" s="902">
        <v>5.9305610400656112</v>
      </c>
      <c r="H102" s="1331">
        <v>464718.07848169527</v>
      </c>
      <c r="I102" s="1336">
        <v>421888.84584233002</v>
      </c>
      <c r="J102" s="901">
        <v>10.151781224235437</v>
      </c>
    </row>
    <row r="103" spans="1:10" s="889" customFormat="1" ht="30" customHeight="1" x14ac:dyDescent="0.25">
      <c r="A103" s="890" t="s">
        <v>205</v>
      </c>
      <c r="B103" s="924" t="s">
        <v>682</v>
      </c>
      <c r="C103" s="919"/>
      <c r="D103" s="925"/>
      <c r="E103" s="1009">
        <v>26589520</v>
      </c>
      <c r="F103" s="1321">
        <v>26479739</v>
      </c>
      <c r="G103" s="1511">
        <v>0.4145849020641782</v>
      </c>
      <c r="H103" s="1321">
        <v>22665574.278711274</v>
      </c>
      <c r="I103" s="1321">
        <v>21256615.847659767</v>
      </c>
      <c r="J103" s="1504">
        <v>6.6283289924845956</v>
      </c>
    </row>
    <row r="104" spans="1:10" s="889" customFormat="1" ht="30" customHeight="1" x14ac:dyDescent="0.25">
      <c r="A104" s="926"/>
      <c r="B104" s="933">
        <v>3.1</v>
      </c>
      <c r="C104" s="898" t="s">
        <v>188</v>
      </c>
      <c r="D104" s="899"/>
      <c r="E104" s="1022">
        <v>20215487</v>
      </c>
      <c r="F104" s="1505">
        <v>20585407</v>
      </c>
      <c r="G104" s="927">
        <v>-1.7970011474633463</v>
      </c>
      <c r="H104" s="1509">
        <v>6052357.4195379149</v>
      </c>
      <c r="I104" s="1322">
        <v>5937137.6144804507</v>
      </c>
      <c r="J104" s="902">
        <v>1.9406625303150711</v>
      </c>
    </row>
    <row r="105" spans="1:10" s="889" customFormat="1" ht="30" customHeight="1" x14ac:dyDescent="0.25">
      <c r="A105" s="926"/>
      <c r="B105" s="933"/>
      <c r="C105" s="898"/>
      <c r="D105" s="899" t="s">
        <v>189</v>
      </c>
      <c r="E105" s="1006">
        <v>9073512</v>
      </c>
      <c r="F105" s="1506">
        <v>8975732</v>
      </c>
      <c r="G105" s="902"/>
      <c r="H105" s="1329">
        <v>2823870.9024618999</v>
      </c>
      <c r="I105" s="1323">
        <v>2707734.4412478795</v>
      </c>
      <c r="J105" s="902"/>
    </row>
    <row r="106" spans="1:10" s="889" customFormat="1" ht="30" customHeight="1" x14ac:dyDescent="0.25">
      <c r="A106" s="926"/>
      <c r="B106" s="933"/>
      <c r="C106" s="898"/>
      <c r="D106" s="899" t="s">
        <v>190</v>
      </c>
      <c r="E106" s="1023">
        <v>9602079</v>
      </c>
      <c r="F106" s="1507">
        <v>10027355</v>
      </c>
      <c r="G106" s="901"/>
      <c r="H106" s="1510">
        <v>2595038.6804183833</v>
      </c>
      <c r="I106" s="1328">
        <v>2608326.5078698522</v>
      </c>
      <c r="J106" s="902"/>
    </row>
    <row r="107" spans="1:10" s="889" customFormat="1" ht="30" customHeight="1" x14ac:dyDescent="0.25">
      <c r="A107" s="926"/>
      <c r="B107" s="933"/>
      <c r="C107" s="898"/>
      <c r="D107" s="899" t="s">
        <v>191</v>
      </c>
      <c r="E107" s="1006">
        <v>1484986</v>
      </c>
      <c r="F107" s="1507">
        <v>1526420</v>
      </c>
      <c r="G107" s="901"/>
      <c r="H107" s="1329">
        <v>625217.55266593234</v>
      </c>
      <c r="I107" s="1328">
        <v>612926.56369281979</v>
      </c>
      <c r="J107" s="902"/>
    </row>
    <row r="108" spans="1:10" s="889" customFormat="1" ht="30" customHeight="1" x14ac:dyDescent="0.25">
      <c r="A108" s="926"/>
      <c r="B108" s="933"/>
      <c r="C108" s="898"/>
      <c r="D108" s="899" t="s">
        <v>192</v>
      </c>
      <c r="E108" s="1006">
        <v>54910</v>
      </c>
      <c r="F108" s="1507">
        <v>55900</v>
      </c>
      <c r="G108" s="901"/>
      <c r="H108" s="1329">
        <v>8230.2839917000001</v>
      </c>
      <c r="I108" s="1328">
        <v>8150.1016699000011</v>
      </c>
      <c r="J108" s="902"/>
    </row>
    <row r="109" spans="1:10" s="889" customFormat="1" ht="30" customHeight="1" x14ac:dyDescent="0.25">
      <c r="A109" s="926"/>
      <c r="B109" s="933">
        <v>3.2</v>
      </c>
      <c r="C109" s="898" t="s">
        <v>193</v>
      </c>
      <c r="D109" s="904"/>
      <c r="E109" s="1006">
        <v>773952</v>
      </c>
      <c r="F109" s="1508">
        <v>855615</v>
      </c>
      <c r="G109" s="901">
        <v>-9.5443628267386611</v>
      </c>
      <c r="H109" s="1329">
        <v>70863.927128999989</v>
      </c>
      <c r="I109" s="1323">
        <v>76801.561352999997</v>
      </c>
      <c r="J109" s="901">
        <v>-7.7311373875709304</v>
      </c>
    </row>
    <row r="110" spans="1:10" s="889" customFormat="1" ht="30" customHeight="1" x14ac:dyDescent="0.25">
      <c r="A110" s="926"/>
      <c r="B110" s="933">
        <v>3.3</v>
      </c>
      <c r="C110" s="898" t="s">
        <v>194</v>
      </c>
      <c r="D110" s="904"/>
      <c r="E110" s="1006">
        <v>3099051</v>
      </c>
      <c r="F110" s="1508">
        <v>2591203</v>
      </c>
      <c r="G110" s="900">
        <v>19.59892760235304</v>
      </c>
      <c r="H110" s="1329">
        <v>11800684.718506429</v>
      </c>
      <c r="I110" s="1323">
        <v>10842841.532211652</v>
      </c>
      <c r="J110" s="902">
        <v>8.8338760964940786</v>
      </c>
    </row>
    <row r="111" spans="1:10" s="889" customFormat="1" ht="30" customHeight="1" x14ac:dyDescent="0.25">
      <c r="A111" s="926"/>
      <c r="B111" s="933">
        <v>3.4</v>
      </c>
      <c r="C111" s="905" t="s">
        <v>498</v>
      </c>
      <c r="D111" s="905"/>
      <c r="E111" s="1006">
        <v>301386</v>
      </c>
      <c r="F111" s="1323">
        <v>264907</v>
      </c>
      <c r="G111" s="900">
        <v>13.770493040953996</v>
      </c>
      <c r="H111" s="1328">
        <v>112336.53486082</v>
      </c>
      <c r="I111" s="1323">
        <v>96890.736380500006</v>
      </c>
      <c r="J111" s="900">
        <v>15.941460512450579</v>
      </c>
    </row>
    <row r="112" spans="1:10" s="889" customFormat="1" ht="30" customHeight="1" x14ac:dyDescent="0.25">
      <c r="A112" s="926"/>
      <c r="B112" s="933">
        <v>3.5</v>
      </c>
      <c r="C112" s="905" t="s">
        <v>499</v>
      </c>
      <c r="D112" s="905"/>
      <c r="E112" s="1006">
        <v>490117</v>
      </c>
      <c r="F112" s="1323">
        <v>435211</v>
      </c>
      <c r="G112" s="900">
        <v>12.61594950495277</v>
      </c>
      <c r="H112" s="1328">
        <v>1199532.3316122401</v>
      </c>
      <c r="I112" s="1323">
        <v>1048668.8316020402</v>
      </c>
      <c r="J112" s="900">
        <v>14.386190898772808</v>
      </c>
    </row>
    <row r="113" spans="1:10" s="889" customFormat="1" ht="30" customHeight="1" x14ac:dyDescent="0.25">
      <c r="A113" s="926"/>
      <c r="B113" s="933">
        <v>3.6</v>
      </c>
      <c r="C113" s="905" t="s">
        <v>500</v>
      </c>
      <c r="D113" s="905"/>
      <c r="E113" s="1006">
        <v>119747</v>
      </c>
      <c r="F113" s="1323">
        <v>116864</v>
      </c>
      <c r="G113" s="902">
        <v>2.4669701533406352</v>
      </c>
      <c r="H113" s="1328">
        <v>88755.13296485001</v>
      </c>
      <c r="I113" s="1323">
        <v>81944.580541689997</v>
      </c>
      <c r="J113" s="900">
        <v>8.3111688145076155</v>
      </c>
    </row>
    <row r="114" spans="1:10" s="889" customFormat="1" ht="30" customHeight="1" x14ac:dyDescent="0.25">
      <c r="A114" s="928"/>
      <c r="B114" s="934">
        <v>3.7</v>
      </c>
      <c r="C114" s="908" t="s">
        <v>501</v>
      </c>
      <c r="D114" s="908"/>
      <c r="E114" s="1008">
        <v>1589780</v>
      </c>
      <c r="F114" s="1324">
        <v>1615575</v>
      </c>
      <c r="G114" s="910">
        <v>-1.5966451572969376</v>
      </c>
      <c r="H114" s="1337">
        <v>3341044.2141000205</v>
      </c>
      <c r="I114" s="1324">
        <v>3359215.4964848994</v>
      </c>
      <c r="J114" s="910">
        <v>-0.54093827573412545</v>
      </c>
    </row>
    <row r="115" spans="1:10" ht="30" customHeight="1" x14ac:dyDescent="0.65">
      <c r="A115" s="1520" t="s">
        <v>585</v>
      </c>
      <c r="B115" s="1520"/>
      <c r="C115" s="1520"/>
      <c r="D115" s="1520"/>
      <c r="E115" s="1024"/>
      <c r="F115" s="1025"/>
      <c r="G115" s="929"/>
      <c r="H115" s="929"/>
      <c r="I115" s="930"/>
      <c r="J115" s="929"/>
    </row>
    <row r="116" spans="1:10" ht="30" customHeight="1" x14ac:dyDescent="0.65">
      <c r="A116" s="1520" t="s">
        <v>662</v>
      </c>
      <c r="B116" s="1520"/>
      <c r="C116" s="1520"/>
      <c r="D116" s="1520"/>
      <c r="E116" s="1026"/>
      <c r="F116" s="1026"/>
      <c r="I116" s="931" t="s">
        <v>207</v>
      </c>
    </row>
  </sheetData>
  <mergeCells count="8">
    <mergeCell ref="A1:D1"/>
    <mergeCell ref="A2:D2"/>
    <mergeCell ref="A116:D116"/>
    <mergeCell ref="A115:D115"/>
    <mergeCell ref="C3:D3"/>
    <mergeCell ref="E3:F3"/>
    <mergeCell ref="H3:I3"/>
    <mergeCell ref="C4:D4"/>
  </mergeCells>
  <printOptions horizontalCentered="1"/>
  <pageMargins left="0.25" right="0.25" top="0.75" bottom="0.75" header="0.3" footer="0.3"/>
  <pageSetup paperSize="9" scale="32" orientation="portrait" r:id="rId1"/>
  <headerFooter alignWithMargins="0"/>
  <rowBreaks count="1" manualBreakCount="1">
    <brk id="54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0.79998168889431442"/>
    <pageSetUpPr fitToPage="1"/>
  </sheetPr>
  <dimension ref="A1:E94"/>
  <sheetViews>
    <sheetView view="pageBreakPreview" topLeftCell="A47" zoomScale="90" zoomScaleNormal="90" zoomScaleSheetLayoutView="90" workbookViewId="0">
      <selection activeCell="C64" sqref="C64"/>
    </sheetView>
  </sheetViews>
  <sheetFormatPr defaultRowHeight="21" x14ac:dyDescent="0.4"/>
  <cols>
    <col min="1" max="1" width="7.59765625" style="48" customWidth="1"/>
    <col min="2" max="2" width="8.3984375" style="48" customWidth="1"/>
    <col min="3" max="3" width="19.8984375" style="48" customWidth="1"/>
    <col min="4" max="4" width="25.8984375" style="48" customWidth="1"/>
    <col min="5" max="5" width="31.3984375" style="48" customWidth="1"/>
    <col min="6" max="256" width="9" style="48"/>
    <col min="257" max="257" width="7.59765625" style="48" customWidth="1"/>
    <col min="258" max="258" width="8.3984375" style="48" customWidth="1"/>
    <col min="259" max="260" width="19.8984375" style="48" customWidth="1"/>
    <col min="261" max="261" width="37.59765625" style="48" customWidth="1"/>
    <col min="262" max="512" width="9" style="48"/>
    <col min="513" max="513" width="7.59765625" style="48" customWidth="1"/>
    <col min="514" max="514" width="8.3984375" style="48" customWidth="1"/>
    <col min="515" max="516" width="19.8984375" style="48" customWidth="1"/>
    <col min="517" max="517" width="37.59765625" style="48" customWidth="1"/>
    <col min="518" max="768" width="9" style="48"/>
    <col min="769" max="769" width="7.59765625" style="48" customWidth="1"/>
    <col min="770" max="770" width="8.3984375" style="48" customWidth="1"/>
    <col min="771" max="772" width="19.8984375" style="48" customWidth="1"/>
    <col min="773" max="773" width="37.59765625" style="48" customWidth="1"/>
    <col min="774" max="1024" width="9" style="48"/>
    <col min="1025" max="1025" width="7.59765625" style="48" customWidth="1"/>
    <col min="1026" max="1026" width="8.3984375" style="48" customWidth="1"/>
    <col min="1027" max="1028" width="19.8984375" style="48" customWidth="1"/>
    <col min="1029" max="1029" width="37.59765625" style="48" customWidth="1"/>
    <col min="1030" max="1280" width="9" style="48"/>
    <col min="1281" max="1281" width="7.59765625" style="48" customWidth="1"/>
    <col min="1282" max="1282" width="8.3984375" style="48" customWidth="1"/>
    <col min="1283" max="1284" width="19.8984375" style="48" customWidth="1"/>
    <col min="1285" max="1285" width="37.59765625" style="48" customWidth="1"/>
    <col min="1286" max="1536" width="9" style="48"/>
    <col min="1537" max="1537" width="7.59765625" style="48" customWidth="1"/>
    <col min="1538" max="1538" width="8.3984375" style="48" customWidth="1"/>
    <col min="1539" max="1540" width="19.8984375" style="48" customWidth="1"/>
    <col min="1541" max="1541" width="37.59765625" style="48" customWidth="1"/>
    <col min="1542" max="1792" width="9" style="48"/>
    <col min="1793" max="1793" width="7.59765625" style="48" customWidth="1"/>
    <col min="1794" max="1794" width="8.3984375" style="48" customWidth="1"/>
    <col min="1795" max="1796" width="19.8984375" style="48" customWidth="1"/>
    <col min="1797" max="1797" width="37.59765625" style="48" customWidth="1"/>
    <col min="1798" max="2048" width="9" style="48"/>
    <col min="2049" max="2049" width="7.59765625" style="48" customWidth="1"/>
    <col min="2050" max="2050" width="8.3984375" style="48" customWidth="1"/>
    <col min="2051" max="2052" width="19.8984375" style="48" customWidth="1"/>
    <col min="2053" max="2053" width="37.59765625" style="48" customWidth="1"/>
    <col min="2054" max="2304" width="9" style="48"/>
    <col min="2305" max="2305" width="7.59765625" style="48" customWidth="1"/>
    <col min="2306" max="2306" width="8.3984375" style="48" customWidth="1"/>
    <col min="2307" max="2308" width="19.8984375" style="48" customWidth="1"/>
    <col min="2309" max="2309" width="37.59765625" style="48" customWidth="1"/>
    <col min="2310" max="2560" width="9" style="48"/>
    <col min="2561" max="2561" width="7.59765625" style="48" customWidth="1"/>
    <col min="2562" max="2562" width="8.3984375" style="48" customWidth="1"/>
    <col min="2563" max="2564" width="19.8984375" style="48" customWidth="1"/>
    <col min="2565" max="2565" width="37.59765625" style="48" customWidth="1"/>
    <col min="2566" max="2816" width="9" style="48"/>
    <col min="2817" max="2817" width="7.59765625" style="48" customWidth="1"/>
    <col min="2818" max="2818" width="8.3984375" style="48" customWidth="1"/>
    <col min="2819" max="2820" width="19.8984375" style="48" customWidth="1"/>
    <col min="2821" max="2821" width="37.59765625" style="48" customWidth="1"/>
    <col min="2822" max="3072" width="9" style="48"/>
    <col min="3073" max="3073" width="7.59765625" style="48" customWidth="1"/>
    <col min="3074" max="3074" width="8.3984375" style="48" customWidth="1"/>
    <col min="3075" max="3076" width="19.8984375" style="48" customWidth="1"/>
    <col min="3077" max="3077" width="37.59765625" style="48" customWidth="1"/>
    <col min="3078" max="3328" width="9" style="48"/>
    <col min="3329" max="3329" width="7.59765625" style="48" customWidth="1"/>
    <col min="3330" max="3330" width="8.3984375" style="48" customWidth="1"/>
    <col min="3331" max="3332" width="19.8984375" style="48" customWidth="1"/>
    <col min="3333" max="3333" width="37.59765625" style="48" customWidth="1"/>
    <col min="3334" max="3584" width="9" style="48"/>
    <col min="3585" max="3585" width="7.59765625" style="48" customWidth="1"/>
    <col min="3586" max="3586" width="8.3984375" style="48" customWidth="1"/>
    <col min="3587" max="3588" width="19.8984375" style="48" customWidth="1"/>
    <col min="3589" max="3589" width="37.59765625" style="48" customWidth="1"/>
    <col min="3590" max="3840" width="9" style="48"/>
    <col min="3841" max="3841" width="7.59765625" style="48" customWidth="1"/>
    <col min="3842" max="3842" width="8.3984375" style="48" customWidth="1"/>
    <col min="3843" max="3844" width="19.8984375" style="48" customWidth="1"/>
    <col min="3845" max="3845" width="37.59765625" style="48" customWidth="1"/>
    <col min="3846" max="4096" width="9" style="48"/>
    <col min="4097" max="4097" width="7.59765625" style="48" customWidth="1"/>
    <col min="4098" max="4098" width="8.3984375" style="48" customWidth="1"/>
    <col min="4099" max="4100" width="19.8984375" style="48" customWidth="1"/>
    <col min="4101" max="4101" width="37.59765625" style="48" customWidth="1"/>
    <col min="4102" max="4352" width="9" style="48"/>
    <col min="4353" max="4353" width="7.59765625" style="48" customWidth="1"/>
    <col min="4354" max="4354" width="8.3984375" style="48" customWidth="1"/>
    <col min="4355" max="4356" width="19.8984375" style="48" customWidth="1"/>
    <col min="4357" max="4357" width="37.59765625" style="48" customWidth="1"/>
    <col min="4358" max="4608" width="9" style="48"/>
    <col min="4609" max="4609" width="7.59765625" style="48" customWidth="1"/>
    <col min="4610" max="4610" width="8.3984375" style="48" customWidth="1"/>
    <col min="4611" max="4612" width="19.8984375" style="48" customWidth="1"/>
    <col min="4613" max="4613" width="37.59765625" style="48" customWidth="1"/>
    <col min="4614" max="4864" width="9" style="48"/>
    <col min="4865" max="4865" width="7.59765625" style="48" customWidth="1"/>
    <col min="4866" max="4866" width="8.3984375" style="48" customWidth="1"/>
    <col min="4867" max="4868" width="19.8984375" style="48" customWidth="1"/>
    <col min="4869" max="4869" width="37.59765625" style="48" customWidth="1"/>
    <col min="4870" max="5120" width="9" style="48"/>
    <col min="5121" max="5121" width="7.59765625" style="48" customWidth="1"/>
    <col min="5122" max="5122" width="8.3984375" style="48" customWidth="1"/>
    <col min="5123" max="5124" width="19.8984375" style="48" customWidth="1"/>
    <col min="5125" max="5125" width="37.59765625" style="48" customWidth="1"/>
    <col min="5126" max="5376" width="9" style="48"/>
    <col min="5377" max="5377" width="7.59765625" style="48" customWidth="1"/>
    <col min="5378" max="5378" width="8.3984375" style="48" customWidth="1"/>
    <col min="5379" max="5380" width="19.8984375" style="48" customWidth="1"/>
    <col min="5381" max="5381" width="37.59765625" style="48" customWidth="1"/>
    <col min="5382" max="5632" width="9" style="48"/>
    <col min="5633" max="5633" width="7.59765625" style="48" customWidth="1"/>
    <col min="5634" max="5634" width="8.3984375" style="48" customWidth="1"/>
    <col min="5635" max="5636" width="19.8984375" style="48" customWidth="1"/>
    <col min="5637" max="5637" width="37.59765625" style="48" customWidth="1"/>
    <col min="5638" max="5888" width="9" style="48"/>
    <col min="5889" max="5889" width="7.59765625" style="48" customWidth="1"/>
    <col min="5890" max="5890" width="8.3984375" style="48" customWidth="1"/>
    <col min="5891" max="5892" width="19.8984375" style="48" customWidth="1"/>
    <col min="5893" max="5893" width="37.59765625" style="48" customWidth="1"/>
    <col min="5894" max="6144" width="9" style="48"/>
    <col min="6145" max="6145" width="7.59765625" style="48" customWidth="1"/>
    <col min="6146" max="6146" width="8.3984375" style="48" customWidth="1"/>
    <col min="6147" max="6148" width="19.8984375" style="48" customWidth="1"/>
    <col min="6149" max="6149" width="37.59765625" style="48" customWidth="1"/>
    <col min="6150" max="6400" width="9" style="48"/>
    <col min="6401" max="6401" width="7.59765625" style="48" customWidth="1"/>
    <col min="6402" max="6402" width="8.3984375" style="48" customWidth="1"/>
    <col min="6403" max="6404" width="19.8984375" style="48" customWidth="1"/>
    <col min="6405" max="6405" width="37.59765625" style="48" customWidth="1"/>
    <col min="6406" max="6656" width="9" style="48"/>
    <col min="6657" max="6657" width="7.59765625" style="48" customWidth="1"/>
    <col min="6658" max="6658" width="8.3984375" style="48" customWidth="1"/>
    <col min="6659" max="6660" width="19.8984375" style="48" customWidth="1"/>
    <col min="6661" max="6661" width="37.59765625" style="48" customWidth="1"/>
    <col min="6662" max="6912" width="9" style="48"/>
    <col min="6913" max="6913" width="7.59765625" style="48" customWidth="1"/>
    <col min="6914" max="6914" width="8.3984375" style="48" customWidth="1"/>
    <col min="6915" max="6916" width="19.8984375" style="48" customWidth="1"/>
    <col min="6917" max="6917" width="37.59765625" style="48" customWidth="1"/>
    <col min="6918" max="7168" width="9" style="48"/>
    <col min="7169" max="7169" width="7.59765625" style="48" customWidth="1"/>
    <col min="7170" max="7170" width="8.3984375" style="48" customWidth="1"/>
    <col min="7171" max="7172" width="19.8984375" style="48" customWidth="1"/>
    <col min="7173" max="7173" width="37.59765625" style="48" customWidth="1"/>
    <col min="7174" max="7424" width="9" style="48"/>
    <col min="7425" max="7425" width="7.59765625" style="48" customWidth="1"/>
    <col min="7426" max="7426" width="8.3984375" style="48" customWidth="1"/>
    <col min="7427" max="7428" width="19.8984375" style="48" customWidth="1"/>
    <col min="7429" max="7429" width="37.59765625" style="48" customWidth="1"/>
    <col min="7430" max="7680" width="9" style="48"/>
    <col min="7681" max="7681" width="7.59765625" style="48" customWidth="1"/>
    <col min="7682" max="7682" width="8.3984375" style="48" customWidth="1"/>
    <col min="7683" max="7684" width="19.8984375" style="48" customWidth="1"/>
    <col min="7685" max="7685" width="37.59765625" style="48" customWidth="1"/>
    <col min="7686" max="7936" width="9" style="48"/>
    <col min="7937" max="7937" width="7.59765625" style="48" customWidth="1"/>
    <col min="7938" max="7938" width="8.3984375" style="48" customWidth="1"/>
    <col min="7939" max="7940" width="19.8984375" style="48" customWidth="1"/>
    <col min="7941" max="7941" width="37.59765625" style="48" customWidth="1"/>
    <col min="7942" max="8192" width="9" style="48"/>
    <col min="8193" max="8193" width="7.59765625" style="48" customWidth="1"/>
    <col min="8194" max="8194" width="8.3984375" style="48" customWidth="1"/>
    <col min="8195" max="8196" width="19.8984375" style="48" customWidth="1"/>
    <col min="8197" max="8197" width="37.59765625" style="48" customWidth="1"/>
    <col min="8198" max="8448" width="9" style="48"/>
    <col min="8449" max="8449" width="7.59765625" style="48" customWidth="1"/>
    <col min="8450" max="8450" width="8.3984375" style="48" customWidth="1"/>
    <col min="8451" max="8452" width="19.8984375" style="48" customWidth="1"/>
    <col min="8453" max="8453" width="37.59765625" style="48" customWidth="1"/>
    <col min="8454" max="8704" width="9" style="48"/>
    <col min="8705" max="8705" width="7.59765625" style="48" customWidth="1"/>
    <col min="8706" max="8706" width="8.3984375" style="48" customWidth="1"/>
    <col min="8707" max="8708" width="19.8984375" style="48" customWidth="1"/>
    <col min="8709" max="8709" width="37.59765625" style="48" customWidth="1"/>
    <col min="8710" max="8960" width="9" style="48"/>
    <col min="8961" max="8961" width="7.59765625" style="48" customWidth="1"/>
    <col min="8962" max="8962" width="8.3984375" style="48" customWidth="1"/>
    <col min="8963" max="8964" width="19.8984375" style="48" customWidth="1"/>
    <col min="8965" max="8965" width="37.59765625" style="48" customWidth="1"/>
    <col min="8966" max="9216" width="9" style="48"/>
    <col min="9217" max="9217" width="7.59765625" style="48" customWidth="1"/>
    <col min="9218" max="9218" width="8.3984375" style="48" customWidth="1"/>
    <col min="9219" max="9220" width="19.8984375" style="48" customWidth="1"/>
    <col min="9221" max="9221" width="37.59765625" style="48" customWidth="1"/>
    <col min="9222" max="9472" width="9" style="48"/>
    <col min="9473" max="9473" width="7.59765625" style="48" customWidth="1"/>
    <col min="9474" max="9474" width="8.3984375" style="48" customWidth="1"/>
    <col min="9475" max="9476" width="19.8984375" style="48" customWidth="1"/>
    <col min="9477" max="9477" width="37.59765625" style="48" customWidth="1"/>
    <col min="9478" max="9728" width="9" style="48"/>
    <col min="9729" max="9729" width="7.59765625" style="48" customWidth="1"/>
    <col min="9730" max="9730" width="8.3984375" style="48" customWidth="1"/>
    <col min="9731" max="9732" width="19.8984375" style="48" customWidth="1"/>
    <col min="9733" max="9733" width="37.59765625" style="48" customWidth="1"/>
    <col min="9734" max="9984" width="9" style="48"/>
    <col min="9985" max="9985" width="7.59765625" style="48" customWidth="1"/>
    <col min="9986" max="9986" width="8.3984375" style="48" customWidth="1"/>
    <col min="9987" max="9988" width="19.8984375" style="48" customWidth="1"/>
    <col min="9989" max="9989" width="37.59765625" style="48" customWidth="1"/>
    <col min="9990" max="10240" width="9" style="48"/>
    <col min="10241" max="10241" width="7.59765625" style="48" customWidth="1"/>
    <col min="10242" max="10242" width="8.3984375" style="48" customWidth="1"/>
    <col min="10243" max="10244" width="19.8984375" style="48" customWidth="1"/>
    <col min="10245" max="10245" width="37.59765625" style="48" customWidth="1"/>
    <col min="10246" max="10496" width="9" style="48"/>
    <col min="10497" max="10497" width="7.59765625" style="48" customWidth="1"/>
    <col min="10498" max="10498" width="8.3984375" style="48" customWidth="1"/>
    <col min="10499" max="10500" width="19.8984375" style="48" customWidth="1"/>
    <col min="10501" max="10501" width="37.59765625" style="48" customWidth="1"/>
    <col min="10502" max="10752" width="9" style="48"/>
    <col min="10753" max="10753" width="7.59765625" style="48" customWidth="1"/>
    <col min="10754" max="10754" width="8.3984375" style="48" customWidth="1"/>
    <col min="10755" max="10756" width="19.8984375" style="48" customWidth="1"/>
    <col min="10757" max="10757" width="37.59765625" style="48" customWidth="1"/>
    <col min="10758" max="11008" width="9" style="48"/>
    <col min="11009" max="11009" width="7.59765625" style="48" customWidth="1"/>
    <col min="11010" max="11010" width="8.3984375" style="48" customWidth="1"/>
    <col min="11011" max="11012" width="19.8984375" style="48" customWidth="1"/>
    <col min="11013" max="11013" width="37.59765625" style="48" customWidth="1"/>
    <col min="11014" max="11264" width="9" style="48"/>
    <col min="11265" max="11265" width="7.59765625" style="48" customWidth="1"/>
    <col min="11266" max="11266" width="8.3984375" style="48" customWidth="1"/>
    <col min="11267" max="11268" width="19.8984375" style="48" customWidth="1"/>
    <col min="11269" max="11269" width="37.59765625" style="48" customWidth="1"/>
    <col min="11270" max="11520" width="9" style="48"/>
    <col min="11521" max="11521" width="7.59765625" style="48" customWidth="1"/>
    <col min="11522" max="11522" width="8.3984375" style="48" customWidth="1"/>
    <col min="11523" max="11524" width="19.8984375" style="48" customWidth="1"/>
    <col min="11525" max="11525" width="37.59765625" style="48" customWidth="1"/>
    <col min="11526" max="11776" width="9" style="48"/>
    <col min="11777" max="11777" width="7.59765625" style="48" customWidth="1"/>
    <col min="11778" max="11778" width="8.3984375" style="48" customWidth="1"/>
    <col min="11779" max="11780" width="19.8984375" style="48" customWidth="1"/>
    <col min="11781" max="11781" width="37.59765625" style="48" customWidth="1"/>
    <col min="11782" max="12032" width="9" style="48"/>
    <col min="12033" max="12033" width="7.59765625" style="48" customWidth="1"/>
    <col min="12034" max="12034" width="8.3984375" style="48" customWidth="1"/>
    <col min="12035" max="12036" width="19.8984375" style="48" customWidth="1"/>
    <col min="12037" max="12037" width="37.59765625" style="48" customWidth="1"/>
    <col min="12038" max="12288" width="9" style="48"/>
    <col min="12289" max="12289" width="7.59765625" style="48" customWidth="1"/>
    <col min="12290" max="12290" width="8.3984375" style="48" customWidth="1"/>
    <col min="12291" max="12292" width="19.8984375" style="48" customWidth="1"/>
    <col min="12293" max="12293" width="37.59765625" style="48" customWidth="1"/>
    <col min="12294" max="12544" width="9" style="48"/>
    <col min="12545" max="12545" width="7.59765625" style="48" customWidth="1"/>
    <col min="12546" max="12546" width="8.3984375" style="48" customWidth="1"/>
    <col min="12547" max="12548" width="19.8984375" style="48" customWidth="1"/>
    <col min="12549" max="12549" width="37.59765625" style="48" customWidth="1"/>
    <col min="12550" max="12800" width="9" style="48"/>
    <col min="12801" max="12801" width="7.59765625" style="48" customWidth="1"/>
    <col min="12802" max="12802" width="8.3984375" style="48" customWidth="1"/>
    <col min="12803" max="12804" width="19.8984375" style="48" customWidth="1"/>
    <col min="12805" max="12805" width="37.59765625" style="48" customWidth="1"/>
    <col min="12806" max="13056" width="9" style="48"/>
    <col min="13057" max="13057" width="7.59765625" style="48" customWidth="1"/>
    <col min="13058" max="13058" width="8.3984375" style="48" customWidth="1"/>
    <col min="13059" max="13060" width="19.8984375" style="48" customWidth="1"/>
    <col min="13061" max="13061" width="37.59765625" style="48" customWidth="1"/>
    <col min="13062" max="13312" width="9" style="48"/>
    <col min="13313" max="13313" width="7.59765625" style="48" customWidth="1"/>
    <col min="13314" max="13314" width="8.3984375" style="48" customWidth="1"/>
    <col min="13315" max="13316" width="19.8984375" style="48" customWidth="1"/>
    <col min="13317" max="13317" width="37.59765625" style="48" customWidth="1"/>
    <col min="13318" max="13568" width="9" style="48"/>
    <col min="13569" max="13569" width="7.59765625" style="48" customWidth="1"/>
    <col min="13570" max="13570" width="8.3984375" style="48" customWidth="1"/>
    <col min="13571" max="13572" width="19.8984375" style="48" customWidth="1"/>
    <col min="13573" max="13573" width="37.59765625" style="48" customWidth="1"/>
    <col min="13574" max="13824" width="9" style="48"/>
    <col min="13825" max="13825" width="7.59765625" style="48" customWidth="1"/>
    <col min="13826" max="13826" width="8.3984375" style="48" customWidth="1"/>
    <col min="13827" max="13828" width="19.8984375" style="48" customWidth="1"/>
    <col min="13829" max="13829" width="37.59765625" style="48" customWidth="1"/>
    <col min="13830" max="14080" width="9" style="48"/>
    <col min="14081" max="14081" width="7.59765625" style="48" customWidth="1"/>
    <col min="14082" max="14082" width="8.3984375" style="48" customWidth="1"/>
    <col min="14083" max="14084" width="19.8984375" style="48" customWidth="1"/>
    <col min="14085" max="14085" width="37.59765625" style="48" customWidth="1"/>
    <col min="14086" max="14336" width="9" style="48"/>
    <col min="14337" max="14337" width="7.59765625" style="48" customWidth="1"/>
    <col min="14338" max="14338" width="8.3984375" style="48" customWidth="1"/>
    <col min="14339" max="14340" width="19.8984375" style="48" customWidth="1"/>
    <col min="14341" max="14341" width="37.59765625" style="48" customWidth="1"/>
    <col min="14342" max="14592" width="9" style="48"/>
    <col min="14593" max="14593" width="7.59765625" style="48" customWidth="1"/>
    <col min="14594" max="14594" width="8.3984375" style="48" customWidth="1"/>
    <col min="14595" max="14596" width="19.8984375" style="48" customWidth="1"/>
    <col min="14597" max="14597" width="37.59765625" style="48" customWidth="1"/>
    <col min="14598" max="14848" width="9" style="48"/>
    <col min="14849" max="14849" width="7.59765625" style="48" customWidth="1"/>
    <col min="14850" max="14850" width="8.3984375" style="48" customWidth="1"/>
    <col min="14851" max="14852" width="19.8984375" style="48" customWidth="1"/>
    <col min="14853" max="14853" width="37.59765625" style="48" customWidth="1"/>
    <col min="14854" max="15104" width="9" style="48"/>
    <col min="15105" max="15105" width="7.59765625" style="48" customWidth="1"/>
    <col min="15106" max="15106" width="8.3984375" style="48" customWidth="1"/>
    <col min="15107" max="15108" width="19.8984375" style="48" customWidth="1"/>
    <col min="15109" max="15109" width="37.59765625" style="48" customWidth="1"/>
    <col min="15110" max="15360" width="9" style="48"/>
    <col min="15361" max="15361" width="7.59765625" style="48" customWidth="1"/>
    <col min="15362" max="15362" width="8.3984375" style="48" customWidth="1"/>
    <col min="15363" max="15364" width="19.8984375" style="48" customWidth="1"/>
    <col min="15365" max="15365" width="37.59765625" style="48" customWidth="1"/>
    <col min="15366" max="15616" width="9" style="48"/>
    <col min="15617" max="15617" width="7.59765625" style="48" customWidth="1"/>
    <col min="15618" max="15618" width="8.3984375" style="48" customWidth="1"/>
    <col min="15619" max="15620" width="19.8984375" style="48" customWidth="1"/>
    <col min="15621" max="15621" width="37.59765625" style="48" customWidth="1"/>
    <col min="15622" max="15872" width="9" style="48"/>
    <col min="15873" max="15873" width="7.59765625" style="48" customWidth="1"/>
    <col min="15874" max="15874" width="8.3984375" style="48" customWidth="1"/>
    <col min="15875" max="15876" width="19.8984375" style="48" customWidth="1"/>
    <col min="15877" max="15877" width="37.59765625" style="48" customWidth="1"/>
    <col min="15878" max="16128" width="9" style="48"/>
    <col min="16129" max="16129" width="7.59765625" style="48" customWidth="1"/>
    <col min="16130" max="16130" width="8.3984375" style="48" customWidth="1"/>
    <col min="16131" max="16132" width="19.8984375" style="48" customWidth="1"/>
    <col min="16133" max="16133" width="37.59765625" style="48" customWidth="1"/>
    <col min="16134" max="16384" width="9" style="48"/>
  </cols>
  <sheetData>
    <row r="1" spans="1:5" s="51" customFormat="1" ht="28.8" x14ac:dyDescent="0.55000000000000004">
      <c r="A1" s="826" t="s">
        <v>718</v>
      </c>
    </row>
    <row r="2" spans="1:5" s="51" customFormat="1" ht="28.8" x14ac:dyDescent="0.55000000000000004">
      <c r="A2" s="827" t="s">
        <v>719</v>
      </c>
    </row>
    <row r="3" spans="1:5" x14ac:dyDescent="0.4">
      <c r="A3" s="356"/>
      <c r="D3" s="357"/>
      <c r="E3" s="358" t="s">
        <v>249</v>
      </c>
    </row>
    <row r="4" spans="1:5" s="150" customFormat="1" ht="33" customHeight="1" x14ac:dyDescent="0.25">
      <c r="A4" s="1787" t="s">
        <v>804</v>
      </c>
      <c r="B4" s="1788"/>
      <c r="C4" s="1791" t="s">
        <v>875</v>
      </c>
      <c r="D4" s="1791" t="s">
        <v>876</v>
      </c>
      <c r="E4" s="1775" t="s">
        <v>877</v>
      </c>
    </row>
    <row r="5" spans="1:5" s="150" customFormat="1" ht="33" customHeight="1" x14ac:dyDescent="0.25">
      <c r="A5" s="1789"/>
      <c r="B5" s="1790"/>
      <c r="C5" s="1792"/>
      <c r="D5" s="1792"/>
      <c r="E5" s="1776"/>
    </row>
    <row r="6" spans="1:5" ht="21.6" hidden="1" x14ac:dyDescent="0.4">
      <c r="A6" s="373">
        <v>2527</v>
      </c>
      <c r="B6" s="374" t="s">
        <v>278</v>
      </c>
      <c r="C6" s="375">
        <v>12442543</v>
      </c>
      <c r="D6" s="375">
        <v>1310799</v>
      </c>
      <c r="E6" s="376"/>
    </row>
    <row r="7" spans="1:5" ht="21.6" hidden="1" x14ac:dyDescent="0.4">
      <c r="A7" s="373">
        <v>2528</v>
      </c>
      <c r="B7" s="374" t="s">
        <v>279</v>
      </c>
      <c r="C7" s="375">
        <v>14550022</v>
      </c>
      <c r="D7" s="375">
        <v>1491022</v>
      </c>
      <c r="E7" s="377">
        <v>0.11693582619686974</v>
      </c>
    </row>
    <row r="8" spans="1:5" ht="21.6" hidden="1" x14ac:dyDescent="0.4">
      <c r="A8" s="373">
        <v>2529</v>
      </c>
      <c r="B8" s="374" t="s">
        <v>280</v>
      </c>
      <c r="C8" s="378">
        <v>17024677</v>
      </c>
      <c r="D8" s="379">
        <v>1601789</v>
      </c>
      <c r="E8" s="380">
        <v>0.10688244818404352</v>
      </c>
    </row>
    <row r="9" spans="1:5" ht="21.6" hidden="1" x14ac:dyDescent="0.4">
      <c r="A9" s="373">
        <v>2530</v>
      </c>
      <c r="B9" s="374" t="s">
        <v>281</v>
      </c>
      <c r="C9" s="378">
        <v>20169561</v>
      </c>
      <c r="D9" s="379">
        <v>1657019</v>
      </c>
      <c r="E9" s="380">
        <v>9.3255412023096118E-2</v>
      </c>
    </row>
    <row r="10" spans="1:5" ht="21.6" hidden="1" x14ac:dyDescent="0.4">
      <c r="A10" s="373">
        <v>2531</v>
      </c>
      <c r="B10" s="374" t="s">
        <v>282</v>
      </c>
      <c r="C10" s="378">
        <v>24613240</v>
      </c>
      <c r="D10" s="379">
        <v>1986724</v>
      </c>
      <c r="E10" s="380">
        <v>9.2846080261048222E-2</v>
      </c>
    </row>
    <row r="11" spans="1:5" ht="21.6" hidden="1" x14ac:dyDescent="0.4">
      <c r="A11" s="373">
        <v>2532</v>
      </c>
      <c r="B11" s="374" t="s">
        <v>283</v>
      </c>
      <c r="C11" s="378">
        <v>31486820</v>
      </c>
      <c r="D11" s="379">
        <v>2641713</v>
      </c>
      <c r="E11" s="380">
        <v>9.8832573330409942E-2</v>
      </c>
    </row>
    <row r="12" spans="1:5" ht="21.6" hidden="1" x14ac:dyDescent="0.4">
      <c r="A12" s="373">
        <v>2533</v>
      </c>
      <c r="B12" s="374" t="s">
        <v>284</v>
      </c>
      <c r="C12" s="378">
        <v>39689525</v>
      </c>
      <c r="D12" s="379">
        <v>3679584</v>
      </c>
      <c r="E12" s="381">
        <v>9.2709197200016885E-2</v>
      </c>
    </row>
    <row r="13" spans="1:5" ht="21.6" hidden="1" x14ac:dyDescent="0.4">
      <c r="A13" s="373">
        <v>2534</v>
      </c>
      <c r="B13" s="374" t="s">
        <v>285</v>
      </c>
      <c r="C13" s="382">
        <v>50088.726000000002</v>
      </c>
      <c r="D13" s="378">
        <v>4900.2910000000002</v>
      </c>
      <c r="E13" s="381">
        <v>9.783221477823173E-2</v>
      </c>
    </row>
    <row r="14" spans="1:5" ht="21.6" hidden="1" x14ac:dyDescent="0.4">
      <c r="A14" s="373">
        <v>2535</v>
      </c>
      <c r="B14" s="374" t="s">
        <v>286</v>
      </c>
      <c r="C14" s="382">
        <v>63066.516000000003</v>
      </c>
      <c r="D14" s="378">
        <v>5631.9229999999998</v>
      </c>
      <c r="E14" s="381">
        <v>8.9301317992577858E-2</v>
      </c>
    </row>
    <row r="15" spans="1:5" ht="21.6" hidden="1" x14ac:dyDescent="0.4">
      <c r="A15" s="373">
        <v>2536</v>
      </c>
      <c r="B15" s="374" t="s">
        <v>287</v>
      </c>
      <c r="C15" s="382">
        <v>91002.778000000006</v>
      </c>
      <c r="D15" s="378">
        <v>6529.4250000000002</v>
      </c>
      <c r="E15" s="381">
        <v>7.1749732738928026E-2</v>
      </c>
    </row>
    <row r="16" spans="1:5" ht="21.6" hidden="1" x14ac:dyDescent="0.4">
      <c r="A16" s="373">
        <v>2537</v>
      </c>
      <c r="B16" s="374" t="s">
        <v>288</v>
      </c>
      <c r="C16" s="382">
        <v>105345.44500000001</v>
      </c>
      <c r="D16" s="378">
        <v>7328.2179999999998</v>
      </c>
      <c r="E16" s="381">
        <v>6.9563691149626822E-2</v>
      </c>
    </row>
    <row r="17" spans="1:5" ht="21.6" hidden="1" x14ac:dyDescent="0.4">
      <c r="A17" s="373">
        <v>2538</v>
      </c>
      <c r="B17" s="374" t="s">
        <v>289</v>
      </c>
      <c r="C17" s="382">
        <v>123683.173</v>
      </c>
      <c r="D17" s="378">
        <v>8899.3279999999995</v>
      </c>
      <c r="E17" s="381">
        <v>7.1952617192316048E-2</v>
      </c>
    </row>
    <row r="18" spans="1:5" ht="21.6" hidden="1" x14ac:dyDescent="0.4">
      <c r="A18" s="373">
        <v>2539</v>
      </c>
      <c r="B18" s="374" t="s">
        <v>290</v>
      </c>
      <c r="C18" s="382">
        <v>129274.21799999999</v>
      </c>
      <c r="D18" s="378">
        <v>10786.834999999999</v>
      </c>
      <c r="E18" s="381">
        <v>8.3441502620421965E-2</v>
      </c>
    </row>
    <row r="19" spans="1:5" ht="21.6" hidden="1" x14ac:dyDescent="0.4">
      <c r="A19" s="373">
        <v>2540</v>
      </c>
      <c r="B19" s="374" t="s">
        <v>291</v>
      </c>
      <c r="C19" s="382">
        <v>141728.671</v>
      </c>
      <c r="D19" s="378">
        <v>11997.332</v>
      </c>
      <c r="E19" s="381">
        <v>8.4649999998941641E-2</v>
      </c>
    </row>
    <row r="20" spans="1:5" ht="21.6" hidden="1" x14ac:dyDescent="0.4">
      <c r="A20" s="373">
        <v>2541</v>
      </c>
      <c r="B20" s="374" t="s">
        <v>292</v>
      </c>
      <c r="C20" s="382">
        <v>161491.402</v>
      </c>
      <c r="D20" s="378">
        <v>14378.21</v>
      </c>
      <c r="E20" s="381">
        <v>8.9033904108405712E-2</v>
      </c>
    </row>
    <row r="21" spans="1:5" ht="21.6" hidden="1" x14ac:dyDescent="0.4">
      <c r="A21" s="373">
        <v>2542</v>
      </c>
      <c r="B21" s="374" t="s">
        <v>293</v>
      </c>
      <c r="C21" s="382">
        <v>192960.68089700001</v>
      </c>
      <c r="D21" s="378">
        <v>13337.735000000001</v>
      </c>
      <c r="E21" s="381">
        <v>6.9121517077976716E-2</v>
      </c>
    </row>
    <row r="22" spans="1:5" ht="21.6" hidden="1" x14ac:dyDescent="0.4">
      <c r="A22" s="373">
        <v>2543</v>
      </c>
      <c r="B22" s="374" t="s">
        <v>294</v>
      </c>
      <c r="C22" s="382">
        <v>217942</v>
      </c>
      <c r="D22" s="378">
        <v>13910</v>
      </c>
      <c r="E22" s="381">
        <v>6.0299999999999999E-2</v>
      </c>
    </row>
    <row r="23" spans="1:5" ht="21.6" hidden="1" x14ac:dyDescent="0.4">
      <c r="A23" s="373">
        <v>2544</v>
      </c>
      <c r="B23" s="374" t="s">
        <v>295</v>
      </c>
      <c r="C23" s="382">
        <v>260266.48219813698</v>
      </c>
      <c r="D23" s="378">
        <v>15372.533933610001</v>
      </c>
      <c r="E23" s="381">
        <v>6.652766775266597E-2</v>
      </c>
    </row>
    <row r="24" spans="1:5" ht="21.6" hidden="1" x14ac:dyDescent="0.4">
      <c r="A24" s="373">
        <v>2546</v>
      </c>
      <c r="B24" s="374" t="s">
        <v>296</v>
      </c>
      <c r="C24" s="382">
        <v>417922.2157518653</v>
      </c>
      <c r="D24" s="378">
        <v>19021.875083670002</v>
      </c>
      <c r="E24" s="381">
        <v>6.5120480521691698E-2</v>
      </c>
    </row>
    <row r="25" spans="1:5" ht="21.6" hidden="1" x14ac:dyDescent="0.4">
      <c r="A25" s="373">
        <v>2547</v>
      </c>
      <c r="B25" s="374" t="s">
        <v>297</v>
      </c>
      <c r="C25" s="382">
        <v>491388.38409324351</v>
      </c>
      <c r="D25" s="378">
        <v>22539.46460992</v>
      </c>
      <c r="E25" s="381">
        <v>6.22278227697547E-2</v>
      </c>
    </row>
    <row r="26" spans="1:5" ht="21.6" hidden="1" x14ac:dyDescent="0.4">
      <c r="A26" s="373">
        <v>2548</v>
      </c>
      <c r="B26" s="374" t="s">
        <v>298</v>
      </c>
      <c r="C26" s="382">
        <v>583781.52326503699</v>
      </c>
      <c r="D26" s="378">
        <v>26983.340716460007</v>
      </c>
      <c r="E26" s="381">
        <v>5.9085400901934697E-2</v>
      </c>
    </row>
    <row r="27" spans="1:5" ht="21.6" hidden="1" x14ac:dyDescent="0.4">
      <c r="A27" s="373">
        <v>2549</v>
      </c>
      <c r="B27" s="374" t="s">
        <v>299</v>
      </c>
      <c r="C27" s="382">
        <v>666244.52964208601</v>
      </c>
      <c r="D27" s="378">
        <v>32234.712342629999</v>
      </c>
      <c r="E27" s="381">
        <v>5.9047959887988187E-2</v>
      </c>
    </row>
    <row r="28" spans="1:5" ht="21.6" hidden="1" x14ac:dyDescent="0.4">
      <c r="A28" s="373">
        <v>2550</v>
      </c>
      <c r="B28" s="374" t="s">
        <v>300</v>
      </c>
      <c r="C28" s="382">
        <v>775562.33376210288</v>
      </c>
      <c r="D28" s="378">
        <v>36791.368565559998</v>
      </c>
      <c r="E28" s="381">
        <v>6.0742854945023531E-2</v>
      </c>
    </row>
    <row r="29" spans="1:5" ht="21.6" hidden="1" x14ac:dyDescent="0.4">
      <c r="A29" s="373">
        <v>2551</v>
      </c>
      <c r="B29" s="374" t="s">
        <v>301</v>
      </c>
      <c r="C29" s="382">
        <v>846105.21904266777</v>
      </c>
      <c r="D29" s="378">
        <v>43044.136761329981</v>
      </c>
      <c r="E29" s="381">
        <v>5.2167598378596039E-2</v>
      </c>
    </row>
    <row r="30" spans="1:5" ht="21.6" hidden="1" x14ac:dyDescent="0.4">
      <c r="A30" s="373">
        <v>2552</v>
      </c>
      <c r="B30" s="383" t="s">
        <v>302</v>
      </c>
      <c r="C30" s="382">
        <v>995033.69509934064</v>
      </c>
      <c r="D30" s="378">
        <v>46460.02985911</v>
      </c>
      <c r="E30" s="381">
        <v>4.5920787178557888E-2</v>
      </c>
    </row>
    <row r="31" spans="1:5" ht="21.6" hidden="1" x14ac:dyDescent="0.4">
      <c r="A31" s="373">
        <v>2553</v>
      </c>
      <c r="B31" s="383" t="s">
        <v>303</v>
      </c>
      <c r="C31" s="382">
        <v>1181850.5832990638</v>
      </c>
      <c r="D31" s="378">
        <v>52052.313621413996</v>
      </c>
      <c r="E31" s="381">
        <v>5.8343322165004548E-2</v>
      </c>
    </row>
    <row r="32" spans="1:5" ht="21.6" hidden="1" x14ac:dyDescent="0.4">
      <c r="A32" s="373">
        <v>2554</v>
      </c>
      <c r="B32" s="374" t="s">
        <v>304</v>
      </c>
      <c r="C32" s="382">
        <v>1414064</v>
      </c>
      <c r="D32" s="378">
        <v>59034</v>
      </c>
      <c r="E32" s="545">
        <v>5.6000000000000001E-2</v>
      </c>
    </row>
    <row r="33" spans="1:5" ht="21.6" hidden="1" x14ac:dyDescent="0.4">
      <c r="A33" s="373">
        <v>2555</v>
      </c>
      <c r="B33" s="374" t="s">
        <v>305</v>
      </c>
      <c r="C33" s="382">
        <v>1628959</v>
      </c>
      <c r="D33" s="378">
        <v>65574</v>
      </c>
      <c r="E33" s="545">
        <v>5.3999999999999999E-2</v>
      </c>
    </row>
    <row r="34" spans="1:5" ht="21.6" hidden="1" x14ac:dyDescent="0.4">
      <c r="A34" s="373">
        <v>2556</v>
      </c>
      <c r="B34" s="374" t="s">
        <v>306</v>
      </c>
      <c r="C34" s="382">
        <v>1789210.1335523303</v>
      </c>
      <c r="D34" s="378">
        <v>75423.045642299985</v>
      </c>
      <c r="E34" s="545">
        <v>5.0631167517477794E-2</v>
      </c>
    </row>
    <row r="35" spans="1:5" ht="21.6" hidden="1" x14ac:dyDescent="0.4">
      <c r="A35" s="373">
        <v>2557</v>
      </c>
      <c r="B35" s="374" t="s">
        <v>307</v>
      </c>
      <c r="C35" s="382">
        <v>2150918.8384485245</v>
      </c>
      <c r="D35" s="378">
        <v>84933.643287480008</v>
      </c>
      <c r="E35" s="545">
        <v>4.5509770732281782E-2</v>
      </c>
    </row>
    <row r="36" spans="1:5" ht="21.6" hidden="1" x14ac:dyDescent="0.4">
      <c r="A36" s="373">
        <v>2558</v>
      </c>
      <c r="B36" s="374" t="s">
        <v>310</v>
      </c>
      <c r="C36" s="382">
        <v>2467453.6033803476</v>
      </c>
      <c r="D36" s="378">
        <v>91134.102752720355</v>
      </c>
      <c r="E36" s="545">
        <v>3.9453968029401723E-2</v>
      </c>
    </row>
    <row r="37" spans="1:5" ht="21.6" hidden="1" x14ac:dyDescent="0.4">
      <c r="A37" s="373">
        <v>2559</v>
      </c>
      <c r="B37" s="374" t="s">
        <v>634</v>
      </c>
      <c r="C37" s="382">
        <v>2774195.6803212622</v>
      </c>
      <c r="D37" s="378">
        <v>103423.83368269401</v>
      </c>
      <c r="E37" s="545">
        <v>3.9462324961069099E-2</v>
      </c>
    </row>
    <row r="38" spans="1:5" ht="21.6" hidden="1" x14ac:dyDescent="0.4">
      <c r="A38" s="373">
        <v>2560</v>
      </c>
      <c r="B38" s="374" t="s">
        <v>637</v>
      </c>
      <c r="C38" s="382">
        <v>3164127.233545037</v>
      </c>
      <c r="D38" s="378">
        <v>111309.11568602599</v>
      </c>
      <c r="E38" s="545">
        <v>3.7488401119485537E-2</v>
      </c>
    </row>
    <row r="39" spans="1:5" ht="21.6" x14ac:dyDescent="0.4">
      <c r="A39" s="373">
        <v>2561</v>
      </c>
      <c r="B39" s="374" t="s">
        <v>651</v>
      </c>
      <c r="C39" s="382">
        <v>3347580.2050626599</v>
      </c>
      <c r="D39" s="378">
        <v>119634.64953290099</v>
      </c>
      <c r="E39" s="545">
        <v>3.6744479281606283E-2</v>
      </c>
    </row>
    <row r="40" spans="1:5" ht="21.6" x14ac:dyDescent="0.4">
      <c r="A40" s="373">
        <v>2562</v>
      </c>
      <c r="B40" s="374" t="s">
        <v>661</v>
      </c>
      <c r="C40" s="382">
        <v>3944306.8385151834</v>
      </c>
      <c r="D40" s="378">
        <v>126823.00785148</v>
      </c>
      <c r="E40" s="545">
        <v>3.4784687994632711E-2</v>
      </c>
    </row>
    <row r="41" spans="1:5" ht="21.6" x14ac:dyDescent="0.4">
      <c r="A41" s="373">
        <v>2563</v>
      </c>
      <c r="B41" s="374" t="s">
        <v>663</v>
      </c>
      <c r="C41" s="382">
        <v>4629314.5649273396</v>
      </c>
      <c r="D41" s="378">
        <v>122811.47597445206</v>
      </c>
      <c r="E41" s="545">
        <v>2.8648681856919923E-2</v>
      </c>
    </row>
    <row r="42" spans="1:5" ht="21.6" x14ac:dyDescent="0.4">
      <c r="A42" s="373">
        <v>2564</v>
      </c>
      <c r="B42" s="374" t="s">
        <v>689</v>
      </c>
      <c r="C42" s="382">
        <v>4050238.3289591833</v>
      </c>
      <c r="D42" s="378">
        <v>121512.86573180267</v>
      </c>
      <c r="E42" s="545">
        <v>2.7999798426803925E-2</v>
      </c>
    </row>
    <row r="43" spans="1:5" ht="21.6" x14ac:dyDescent="0.4">
      <c r="A43" s="384">
        <v>2565</v>
      </c>
      <c r="B43" s="385" t="s">
        <v>702</v>
      </c>
      <c r="C43" s="386">
        <v>3927042.0862248586</v>
      </c>
      <c r="D43" s="387">
        <v>124850.7103200764</v>
      </c>
      <c r="E43" s="546">
        <v>3.4844930656442542E-2</v>
      </c>
    </row>
    <row r="44" spans="1:5" ht="12" customHeight="1" x14ac:dyDescent="0.4">
      <c r="B44" s="95"/>
      <c r="C44" s="361"/>
      <c r="D44" s="361"/>
      <c r="E44" s="362"/>
    </row>
    <row r="45" spans="1:5" x14ac:dyDescent="0.4">
      <c r="A45" s="115" t="s">
        <v>247</v>
      </c>
    </row>
    <row r="46" spans="1:5" x14ac:dyDescent="0.4">
      <c r="A46" s="116" t="s">
        <v>248</v>
      </c>
    </row>
    <row r="48" spans="1:5" s="51" customFormat="1" ht="28.8" x14ac:dyDescent="0.55000000000000004">
      <c r="A48" s="826" t="s">
        <v>968</v>
      </c>
    </row>
    <row r="49" spans="1:5" s="51" customFormat="1" ht="28.8" x14ac:dyDescent="0.55000000000000004">
      <c r="A49" s="827" t="s">
        <v>969</v>
      </c>
    </row>
    <row r="50" spans="1:5" x14ac:dyDescent="0.4">
      <c r="A50" s="363"/>
      <c r="D50" s="357"/>
      <c r="E50" s="358" t="s">
        <v>249</v>
      </c>
    </row>
    <row r="51" spans="1:5" s="150" customFormat="1" ht="33" customHeight="1" x14ac:dyDescent="0.25">
      <c r="A51" s="388" t="s">
        <v>538</v>
      </c>
      <c r="B51" s="364"/>
      <c r="C51" s="1413" t="s">
        <v>539</v>
      </c>
      <c r="D51" s="364" t="s">
        <v>540</v>
      </c>
      <c r="E51" s="1791" t="s">
        <v>881</v>
      </c>
    </row>
    <row r="52" spans="1:5" s="150" customFormat="1" ht="33" customHeight="1" x14ac:dyDescent="0.25">
      <c r="A52" s="365" t="s">
        <v>878</v>
      </c>
      <c r="B52" s="366"/>
      <c r="C52" s="156" t="s">
        <v>879</v>
      </c>
      <c r="D52" s="178" t="s">
        <v>880</v>
      </c>
      <c r="E52" s="1792"/>
    </row>
    <row r="53" spans="1:5" hidden="1" x14ac:dyDescent="0.4">
      <c r="A53" s="119">
        <v>2527</v>
      </c>
      <c r="B53" s="120" t="s">
        <v>278</v>
      </c>
      <c r="C53" s="367">
        <v>14799.771000000001</v>
      </c>
      <c r="D53" s="179"/>
      <c r="E53" s="368"/>
    </row>
    <row r="54" spans="1:5" hidden="1" x14ac:dyDescent="0.4">
      <c r="A54" s="119">
        <v>2528</v>
      </c>
      <c r="B54" s="120" t="s">
        <v>279</v>
      </c>
      <c r="C54" s="367">
        <v>17641.782999999999</v>
      </c>
      <c r="D54" s="179">
        <v>2842.0119999999988</v>
      </c>
      <c r="E54" s="180">
        <v>19.203080912535732</v>
      </c>
    </row>
    <row r="55" spans="1:5" hidden="1" x14ac:dyDescent="0.4">
      <c r="A55" s="119">
        <v>2529</v>
      </c>
      <c r="B55" s="120" t="s">
        <v>280</v>
      </c>
      <c r="C55" s="367">
        <v>20535.55</v>
      </c>
      <c r="D55" s="359">
        <v>2893.7669999999998</v>
      </c>
      <c r="E55" s="369">
        <v>16.402916870704054</v>
      </c>
    </row>
    <row r="56" spans="1:5" hidden="1" x14ac:dyDescent="0.4">
      <c r="A56" s="119">
        <v>2530</v>
      </c>
      <c r="B56" s="120" t="s">
        <v>281</v>
      </c>
      <c r="C56" s="367">
        <v>24039.019</v>
      </c>
      <c r="D56" s="359">
        <v>3503.469000000001</v>
      </c>
      <c r="E56" s="369">
        <v>17.060507266666832</v>
      </c>
    </row>
    <row r="57" spans="1:5" hidden="1" x14ac:dyDescent="0.4">
      <c r="A57" s="119">
        <v>2531</v>
      </c>
      <c r="B57" s="120" t="s">
        <v>282</v>
      </c>
      <c r="C57" s="367">
        <v>29257.117999999999</v>
      </c>
      <c r="D57" s="359">
        <v>5218.0989999999983</v>
      </c>
      <c r="E57" s="369">
        <v>21.7067884508931</v>
      </c>
    </row>
    <row r="58" spans="1:5" hidden="1" x14ac:dyDescent="0.4">
      <c r="A58" s="119">
        <v>2532</v>
      </c>
      <c r="B58" s="120" t="s">
        <v>283</v>
      </c>
      <c r="C58" s="367">
        <v>36595.99</v>
      </c>
      <c r="D58" s="359">
        <v>7338.8719999999994</v>
      </c>
      <c r="E58" s="369">
        <v>25.084056467899536</v>
      </c>
    </row>
    <row r="59" spans="1:5" hidden="1" x14ac:dyDescent="0.4">
      <c r="A59" s="119">
        <v>2533</v>
      </c>
      <c r="B59" s="120" t="s">
        <v>284</v>
      </c>
      <c r="C59" s="367">
        <v>46015.218000000001</v>
      </c>
      <c r="D59" s="359">
        <v>9419.2280000000028</v>
      </c>
      <c r="E59" s="369">
        <v>25.738415602365187</v>
      </c>
    </row>
    <row r="60" spans="1:5" hidden="1" x14ac:dyDescent="0.4">
      <c r="A60" s="119">
        <v>2534</v>
      </c>
      <c r="B60" s="120" t="s">
        <v>285</v>
      </c>
      <c r="C60" s="367">
        <v>58306.962</v>
      </c>
      <c r="D60" s="359">
        <v>12291.743999999999</v>
      </c>
      <c r="E60" s="369">
        <v>26.712345467971051</v>
      </c>
    </row>
    <row r="61" spans="1:5" hidden="1" x14ac:dyDescent="0.4">
      <c r="A61" s="119">
        <v>2535</v>
      </c>
      <c r="B61" s="120" t="s">
        <v>286</v>
      </c>
      <c r="C61" s="367">
        <v>73087.205000000002</v>
      </c>
      <c r="D61" s="359">
        <v>14780.243000000002</v>
      </c>
      <c r="E61" s="369">
        <v>25.349019213177328</v>
      </c>
    </row>
    <row r="62" spans="1:5" hidden="1" x14ac:dyDescent="0.4">
      <c r="A62" s="119">
        <v>2536</v>
      </c>
      <c r="B62" s="120" t="s">
        <v>287</v>
      </c>
      <c r="C62" s="367">
        <v>102524.13099999999</v>
      </c>
      <c r="D62" s="359">
        <v>29436.925999999992</v>
      </c>
      <c r="E62" s="369">
        <v>40.276442367716747</v>
      </c>
    </row>
    <row r="63" spans="1:5" hidden="1" x14ac:dyDescent="0.4">
      <c r="A63" s="119">
        <v>2537</v>
      </c>
      <c r="B63" s="120" t="s">
        <v>288</v>
      </c>
      <c r="C63" s="367">
        <v>119515.109</v>
      </c>
      <c r="D63" s="359">
        <v>16990.978000000003</v>
      </c>
      <c r="E63" s="369">
        <v>16.572662293523859</v>
      </c>
    </row>
    <row r="64" spans="1:5" hidden="1" x14ac:dyDescent="0.4">
      <c r="A64" s="119">
        <v>2538</v>
      </c>
      <c r="B64" s="120" t="s">
        <v>289</v>
      </c>
      <c r="C64" s="367">
        <v>138672.91800000001</v>
      </c>
      <c r="D64" s="359">
        <v>19157.809000000008</v>
      </c>
      <c r="E64" s="369">
        <v>16.029612624124375</v>
      </c>
    </row>
    <row r="65" spans="1:5" hidden="1" x14ac:dyDescent="0.4">
      <c r="A65" s="119">
        <v>2539</v>
      </c>
      <c r="B65" s="120" t="s">
        <v>290</v>
      </c>
      <c r="C65" s="367">
        <v>145900.16699999999</v>
      </c>
      <c r="D65" s="359">
        <v>7227.2489999999816</v>
      </c>
      <c r="E65" s="369">
        <v>5.2117234599476596</v>
      </c>
    </row>
    <row r="66" spans="1:5" hidden="1" x14ac:dyDescent="0.4">
      <c r="A66" s="119">
        <v>2540</v>
      </c>
      <c r="B66" s="120" t="s">
        <v>291</v>
      </c>
      <c r="C66" s="367">
        <v>162954.51199999999</v>
      </c>
      <c r="D66" s="359">
        <v>17054.345000000001</v>
      </c>
      <c r="E66" s="369">
        <v>11.689051048173235</v>
      </c>
    </row>
    <row r="67" spans="1:5" hidden="1" x14ac:dyDescent="0.4">
      <c r="A67" s="119">
        <v>2541</v>
      </c>
      <c r="B67" s="120" t="s">
        <v>292</v>
      </c>
      <c r="C67" s="367">
        <v>184577.323</v>
      </c>
      <c r="D67" s="359">
        <v>21622.811000000016</v>
      </c>
      <c r="E67" s="369">
        <v>13.269231231842182</v>
      </c>
    </row>
    <row r="68" spans="1:5" hidden="1" x14ac:dyDescent="0.4">
      <c r="A68" s="119">
        <v>2542</v>
      </c>
      <c r="B68" s="120" t="s">
        <v>293</v>
      </c>
      <c r="C68" s="367">
        <v>216520</v>
      </c>
      <c r="D68" s="370">
        <v>31942.676999999996</v>
      </c>
      <c r="E68" s="124">
        <v>17.305851271881323</v>
      </c>
    </row>
    <row r="69" spans="1:5" hidden="1" x14ac:dyDescent="0.4">
      <c r="A69" s="119">
        <v>2543</v>
      </c>
      <c r="B69" s="120" t="s">
        <v>294</v>
      </c>
      <c r="C69" s="367">
        <v>243052</v>
      </c>
      <c r="D69" s="370">
        <v>26532</v>
      </c>
      <c r="E69" s="124">
        <v>12.253833364123407</v>
      </c>
    </row>
    <row r="70" spans="1:5" hidden="1" x14ac:dyDescent="0.4">
      <c r="A70" s="119">
        <v>2544</v>
      </c>
      <c r="B70" s="120" t="s">
        <v>295</v>
      </c>
      <c r="C70" s="367">
        <v>289941.33229065995</v>
      </c>
      <c r="D70" s="370">
        <v>46889.33229065995</v>
      </c>
      <c r="E70" s="124">
        <v>19.291893212423656</v>
      </c>
    </row>
    <row r="71" spans="1:5" hidden="1" x14ac:dyDescent="0.4">
      <c r="A71" s="119">
        <v>2546</v>
      </c>
      <c r="B71" s="120" t="s">
        <v>296</v>
      </c>
      <c r="C71" s="367">
        <v>450354.80035233923</v>
      </c>
      <c r="D71" s="370">
        <v>160413.46806167928</v>
      </c>
      <c r="E71" s="124">
        <v>55.326181608653236</v>
      </c>
    </row>
    <row r="72" spans="1:5" hidden="1" x14ac:dyDescent="0.4">
      <c r="A72" s="119">
        <v>2547</v>
      </c>
      <c r="B72" s="120" t="s">
        <v>297</v>
      </c>
      <c r="C72" s="367">
        <v>526572.97124448186</v>
      </c>
      <c r="D72" s="370">
        <v>76218.170892142633</v>
      </c>
      <c r="E72" s="124">
        <v>16.924027640543112</v>
      </c>
    </row>
    <row r="73" spans="1:5" hidden="1" x14ac:dyDescent="0.4">
      <c r="A73" s="119">
        <v>2548</v>
      </c>
      <c r="B73" s="120" t="s">
        <v>298</v>
      </c>
      <c r="C73" s="371">
        <v>620418.42161210021</v>
      </c>
      <c r="D73" s="370">
        <v>93845.450367618352</v>
      </c>
      <c r="E73" s="124">
        <v>17.821926967847915</v>
      </c>
    </row>
    <row r="74" spans="1:5" hidden="1" x14ac:dyDescent="0.4">
      <c r="A74" s="119">
        <v>2549</v>
      </c>
      <c r="B74" s="120" t="s">
        <v>299</v>
      </c>
      <c r="C74" s="371">
        <v>703645.0323472739</v>
      </c>
      <c r="D74" s="370">
        <v>83226.610735173686</v>
      </c>
      <c r="E74" s="124">
        <v>13.414593738031988</v>
      </c>
    </row>
    <row r="75" spans="1:5" hidden="1" x14ac:dyDescent="0.4">
      <c r="A75" s="119">
        <v>2550</v>
      </c>
      <c r="B75" s="120" t="s">
        <v>300</v>
      </c>
      <c r="C75" s="371">
        <v>817296.74441854691</v>
      </c>
      <c r="D75" s="370">
        <v>113651.71207127301</v>
      </c>
      <c r="E75" s="124">
        <v>16.151853114367167</v>
      </c>
    </row>
    <row r="76" spans="1:5" hidden="1" x14ac:dyDescent="0.4">
      <c r="A76" s="119">
        <v>2551</v>
      </c>
      <c r="B76" s="120" t="s">
        <v>301</v>
      </c>
      <c r="C76" s="371">
        <v>893715.49252905836</v>
      </c>
      <c r="D76" s="370">
        <v>76418.748110511457</v>
      </c>
      <c r="E76" s="124">
        <v>9.3501838386592855</v>
      </c>
    </row>
    <row r="77" spans="1:5" hidden="1" x14ac:dyDescent="0.4">
      <c r="A77" s="119">
        <v>2552</v>
      </c>
      <c r="B77" s="236" t="s">
        <v>302</v>
      </c>
      <c r="C77" s="371">
        <v>1047378.7804124089</v>
      </c>
      <c r="D77" s="370">
        <v>153663.28788335051</v>
      </c>
      <c r="E77" s="124">
        <v>17.193758994656154</v>
      </c>
    </row>
    <row r="78" spans="1:5" hidden="1" x14ac:dyDescent="0.4">
      <c r="A78" s="119">
        <v>2553</v>
      </c>
      <c r="B78" s="236" t="s">
        <v>303</v>
      </c>
      <c r="C78" s="371">
        <v>1242644.9714948018</v>
      </c>
      <c r="D78" s="370">
        <v>195266.19108239294</v>
      </c>
      <c r="E78" s="124">
        <v>18.64332128301341</v>
      </c>
    </row>
    <row r="79" spans="1:5" hidden="1" x14ac:dyDescent="0.4">
      <c r="A79" s="119">
        <v>2554</v>
      </c>
      <c r="B79" s="120" t="s">
        <v>304</v>
      </c>
      <c r="C79" s="371">
        <v>1487841</v>
      </c>
      <c r="D79" s="370">
        <v>245196.02850519819</v>
      </c>
      <c r="E79" s="124">
        <v>19.731784550678793</v>
      </c>
    </row>
    <row r="80" spans="1:5" hidden="1" x14ac:dyDescent="0.4">
      <c r="A80" s="119">
        <v>2555</v>
      </c>
      <c r="B80" s="120" t="s">
        <v>305</v>
      </c>
      <c r="C80" s="371">
        <v>1714837</v>
      </c>
      <c r="D80" s="370">
        <v>226996</v>
      </c>
      <c r="E80" s="124">
        <v>15.256737783136773</v>
      </c>
    </row>
    <row r="81" spans="1:5" hidden="1" x14ac:dyDescent="0.4">
      <c r="A81" s="119">
        <v>2556</v>
      </c>
      <c r="B81" s="120" t="s">
        <v>306</v>
      </c>
      <c r="C81" s="367">
        <v>1902863.149691466</v>
      </c>
      <c r="D81" s="370">
        <v>188026.14969146601</v>
      </c>
      <c r="E81" s="124">
        <v>10.964666011490655</v>
      </c>
    </row>
    <row r="82" spans="1:5" hidden="1" x14ac:dyDescent="0.4">
      <c r="A82" s="119">
        <v>2557</v>
      </c>
      <c r="B82" s="120" t="s">
        <v>307</v>
      </c>
      <c r="C82" s="367">
        <v>2274856.7052034745</v>
      </c>
      <c r="D82" s="370">
        <v>371993.55551200849</v>
      </c>
      <c r="E82" s="124">
        <v>19.549149163581429</v>
      </c>
    </row>
    <row r="83" spans="1:5" hidden="1" x14ac:dyDescent="0.4">
      <c r="A83" s="119">
        <v>2558</v>
      </c>
      <c r="B83" s="120" t="s">
        <v>310</v>
      </c>
      <c r="C83" s="367">
        <v>2580787.9720768915</v>
      </c>
      <c r="D83" s="370">
        <v>305931.26687341696</v>
      </c>
      <c r="E83" s="124">
        <v>13.448375283314954</v>
      </c>
    </row>
    <row r="84" spans="1:5" hidden="1" x14ac:dyDescent="0.4">
      <c r="A84" s="119">
        <v>2559</v>
      </c>
      <c r="B84" s="120" t="s">
        <v>634</v>
      </c>
      <c r="C84" s="367">
        <v>2895934.4723631414</v>
      </c>
      <c r="D84" s="370">
        <v>315146.50028624991</v>
      </c>
      <c r="E84" s="124">
        <v>12.211251125470625</v>
      </c>
    </row>
    <row r="85" spans="1:5" hidden="1" x14ac:dyDescent="0.4">
      <c r="A85" s="119">
        <v>2560</v>
      </c>
      <c r="B85" s="120" t="s">
        <v>637</v>
      </c>
      <c r="C85" s="367">
        <v>3316461.2767927349</v>
      </c>
      <c r="D85" s="370">
        <v>420526.8044295935</v>
      </c>
      <c r="E85" s="124">
        <v>14.521281763894162</v>
      </c>
    </row>
    <row r="86" spans="1:5" x14ac:dyDescent="0.4">
      <c r="A86" s="119">
        <v>2561</v>
      </c>
      <c r="B86" s="120" t="s">
        <v>651</v>
      </c>
      <c r="C86" s="367">
        <v>3511977.8485007202</v>
      </c>
      <c r="D86" s="370">
        <v>195516.57170798909</v>
      </c>
      <c r="E86" s="124">
        <v>5.8953370894493959</v>
      </c>
    </row>
    <row r="87" spans="1:5" x14ac:dyDescent="0.4">
      <c r="A87" s="119">
        <v>2562</v>
      </c>
      <c r="B87" s="120" t="s">
        <v>661</v>
      </c>
      <c r="C87" s="367">
        <v>4157632.7613406088</v>
      </c>
      <c r="D87" s="370">
        <v>645654.9128398886</v>
      </c>
      <c r="E87" s="124">
        <v>18.38436746164335</v>
      </c>
    </row>
    <row r="88" spans="1:5" x14ac:dyDescent="0.4">
      <c r="A88" s="119">
        <v>2563</v>
      </c>
      <c r="B88" s="120" t="s">
        <v>663</v>
      </c>
      <c r="C88" s="367">
        <v>4865262.9856178127</v>
      </c>
      <c r="D88" s="370">
        <v>1353285.1371170925</v>
      </c>
      <c r="E88" s="124">
        <v>38.533418930726349</v>
      </c>
    </row>
    <row r="89" spans="1:5" x14ac:dyDescent="0.4">
      <c r="A89" s="119">
        <v>2564</v>
      </c>
      <c r="B89" s="120" t="s">
        <v>689</v>
      </c>
      <c r="C89" s="367">
        <v>4234259.4738456151</v>
      </c>
      <c r="D89" s="370">
        <v>722281.62534489483</v>
      </c>
      <c r="E89" s="124">
        <v>20.566235224212484</v>
      </c>
    </row>
    <row r="90" spans="1:5" x14ac:dyDescent="0.4">
      <c r="A90" s="336">
        <v>2565</v>
      </c>
      <c r="B90" s="360" t="s">
        <v>702</v>
      </c>
      <c r="C90" s="367">
        <v>4018506.954645684</v>
      </c>
      <c r="D90" s="1463">
        <v>-215752.51919993106</v>
      </c>
      <c r="E90" s="1464">
        <v>-5.0954014635286748</v>
      </c>
    </row>
    <row r="91" spans="1:5" x14ac:dyDescent="0.4">
      <c r="A91" s="336">
        <v>2566</v>
      </c>
      <c r="B91" s="360" t="s">
        <v>955</v>
      </c>
      <c r="C91" s="372">
        <v>4136062.9773095925</v>
      </c>
      <c r="D91" s="1370">
        <v>-98196.496536022518</v>
      </c>
      <c r="E91" s="1313">
        <v>-2.3190949242144354</v>
      </c>
    </row>
    <row r="92" spans="1:5" ht="12" customHeight="1" x14ac:dyDescent="0.4">
      <c r="A92" s="115"/>
    </row>
    <row r="93" spans="1:5" x14ac:dyDescent="0.4">
      <c r="A93" s="115" t="s">
        <v>247</v>
      </c>
      <c r="B93" s="68"/>
      <c r="C93" s="68"/>
      <c r="D93" s="68"/>
      <c r="E93" s="68"/>
    </row>
    <row r="94" spans="1:5" x14ac:dyDescent="0.4">
      <c r="A94" s="116" t="s">
        <v>248</v>
      </c>
    </row>
  </sheetData>
  <mergeCells count="5">
    <mergeCell ref="A4:B5"/>
    <mergeCell ref="C4:C5"/>
    <mergeCell ref="D4:D5"/>
    <mergeCell ref="E4:E5"/>
    <mergeCell ref="E51:E52"/>
  </mergeCells>
  <phoneticPr fontId="88" type="noConversion"/>
  <printOptions horizontalCentered="1"/>
  <pageMargins left="0.59055118110236204" right="0.59055118110236204" top="0.59055118110236204" bottom="0" header="0.511811023622047" footer="0.511811023622047"/>
  <pageSetup paperSize="9" scale="91" orientation="portrait" r:id="rId1"/>
  <headerFooter alignWithMargins="0">
    <oddFooter>&amp;C&amp;16 52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6" tint="0.79998168889431442"/>
    <pageSetUpPr fitToPage="1"/>
  </sheetPr>
  <dimension ref="A1:K32"/>
  <sheetViews>
    <sheetView view="pageBreakPreview" zoomScale="70" zoomScaleNormal="80" zoomScaleSheetLayoutView="70" workbookViewId="0">
      <selection activeCell="C64" sqref="C64"/>
    </sheetView>
  </sheetViews>
  <sheetFormatPr defaultRowHeight="23.4" x14ac:dyDescent="0.45"/>
  <cols>
    <col min="1" max="1" width="5.19921875" style="71" customWidth="1"/>
    <col min="2" max="2" width="60.59765625" style="71" customWidth="1"/>
    <col min="3" max="3" width="16.3984375" style="593" customWidth="1"/>
    <col min="4" max="4" width="11.69921875" style="593" customWidth="1"/>
    <col min="5" max="5" width="7.09765625" style="707" customWidth="1"/>
    <col min="6" max="6" width="62.19921875" style="71" bestFit="1" customWidth="1"/>
    <col min="7" max="7" width="22.3984375" style="71" customWidth="1"/>
    <col min="8" max="8" width="10.3984375" style="71" bestFit="1" customWidth="1"/>
    <col min="9" max="9" width="9" style="71"/>
    <col min="10" max="10" width="7.3984375" style="71" customWidth="1"/>
    <col min="11" max="256" width="9" style="71"/>
    <col min="257" max="257" width="4.09765625" style="71" customWidth="1"/>
    <col min="258" max="258" width="58.3984375" style="71" bestFit="1" customWidth="1"/>
    <col min="259" max="259" width="22.3984375" style="71" customWidth="1"/>
    <col min="260" max="260" width="17.3984375" style="71" bestFit="1" customWidth="1"/>
    <col min="261" max="261" width="4.09765625" style="71" customWidth="1"/>
    <col min="262" max="262" width="62.19921875" style="71" bestFit="1" customWidth="1"/>
    <col min="263" max="263" width="22.3984375" style="71" customWidth="1"/>
    <col min="264" max="264" width="17" style="71" bestFit="1" customWidth="1"/>
    <col min="265" max="265" width="9" style="71"/>
    <col min="266" max="266" width="7.3984375" style="71" customWidth="1"/>
    <col min="267" max="512" width="9" style="71"/>
    <col min="513" max="513" width="4.09765625" style="71" customWidth="1"/>
    <col min="514" max="514" width="58.3984375" style="71" bestFit="1" customWidth="1"/>
    <col min="515" max="515" width="22.3984375" style="71" customWidth="1"/>
    <col min="516" max="516" width="17.3984375" style="71" bestFit="1" customWidth="1"/>
    <col min="517" max="517" width="4.09765625" style="71" customWidth="1"/>
    <col min="518" max="518" width="62.19921875" style="71" bestFit="1" customWidth="1"/>
    <col min="519" max="519" width="22.3984375" style="71" customWidth="1"/>
    <col min="520" max="520" width="17" style="71" bestFit="1" customWidth="1"/>
    <col min="521" max="521" width="9" style="71"/>
    <col min="522" max="522" width="7.3984375" style="71" customWidth="1"/>
    <col min="523" max="768" width="9" style="71"/>
    <col min="769" max="769" width="4.09765625" style="71" customWidth="1"/>
    <col min="770" max="770" width="58.3984375" style="71" bestFit="1" customWidth="1"/>
    <col min="771" max="771" width="22.3984375" style="71" customWidth="1"/>
    <col min="772" max="772" width="17.3984375" style="71" bestFit="1" customWidth="1"/>
    <col min="773" max="773" width="4.09765625" style="71" customWidth="1"/>
    <col min="774" max="774" width="62.19921875" style="71" bestFit="1" customWidth="1"/>
    <col min="775" max="775" width="22.3984375" style="71" customWidth="1"/>
    <col min="776" max="776" width="17" style="71" bestFit="1" customWidth="1"/>
    <col min="777" max="777" width="9" style="71"/>
    <col min="778" max="778" width="7.3984375" style="71" customWidth="1"/>
    <col min="779" max="1024" width="9" style="71"/>
    <col min="1025" max="1025" width="4.09765625" style="71" customWidth="1"/>
    <col min="1026" max="1026" width="58.3984375" style="71" bestFit="1" customWidth="1"/>
    <col min="1027" max="1027" width="22.3984375" style="71" customWidth="1"/>
    <col min="1028" max="1028" width="17.3984375" style="71" bestFit="1" customWidth="1"/>
    <col min="1029" max="1029" width="4.09765625" style="71" customWidth="1"/>
    <col min="1030" max="1030" width="62.19921875" style="71" bestFit="1" customWidth="1"/>
    <col min="1031" max="1031" width="22.3984375" style="71" customWidth="1"/>
    <col min="1032" max="1032" width="17" style="71" bestFit="1" customWidth="1"/>
    <col min="1033" max="1033" width="9" style="71"/>
    <col min="1034" max="1034" width="7.3984375" style="71" customWidth="1"/>
    <col min="1035" max="1280" width="9" style="71"/>
    <col min="1281" max="1281" width="4.09765625" style="71" customWidth="1"/>
    <col min="1282" max="1282" width="58.3984375" style="71" bestFit="1" customWidth="1"/>
    <col min="1283" max="1283" width="22.3984375" style="71" customWidth="1"/>
    <col min="1284" max="1284" width="17.3984375" style="71" bestFit="1" customWidth="1"/>
    <col min="1285" max="1285" width="4.09765625" style="71" customWidth="1"/>
    <col min="1286" max="1286" width="62.19921875" style="71" bestFit="1" customWidth="1"/>
    <col min="1287" max="1287" width="22.3984375" style="71" customWidth="1"/>
    <col min="1288" max="1288" width="17" style="71" bestFit="1" customWidth="1"/>
    <col min="1289" max="1289" width="9" style="71"/>
    <col min="1290" max="1290" width="7.3984375" style="71" customWidth="1"/>
    <col min="1291" max="1536" width="9" style="71"/>
    <col min="1537" max="1537" width="4.09765625" style="71" customWidth="1"/>
    <col min="1538" max="1538" width="58.3984375" style="71" bestFit="1" customWidth="1"/>
    <col min="1539" max="1539" width="22.3984375" style="71" customWidth="1"/>
    <col min="1540" max="1540" width="17.3984375" style="71" bestFit="1" customWidth="1"/>
    <col min="1541" max="1541" width="4.09765625" style="71" customWidth="1"/>
    <col min="1542" max="1542" width="62.19921875" style="71" bestFit="1" customWidth="1"/>
    <col min="1543" max="1543" width="22.3984375" style="71" customWidth="1"/>
    <col min="1544" max="1544" width="17" style="71" bestFit="1" customWidth="1"/>
    <col min="1545" max="1545" width="9" style="71"/>
    <col min="1546" max="1546" width="7.3984375" style="71" customWidth="1"/>
    <col min="1547" max="1792" width="9" style="71"/>
    <col min="1793" max="1793" width="4.09765625" style="71" customWidth="1"/>
    <col min="1794" max="1794" width="58.3984375" style="71" bestFit="1" customWidth="1"/>
    <col min="1795" max="1795" width="22.3984375" style="71" customWidth="1"/>
    <col min="1796" max="1796" width="17.3984375" style="71" bestFit="1" customWidth="1"/>
    <col min="1797" max="1797" width="4.09765625" style="71" customWidth="1"/>
    <col min="1798" max="1798" width="62.19921875" style="71" bestFit="1" customWidth="1"/>
    <col min="1799" max="1799" width="22.3984375" style="71" customWidth="1"/>
    <col min="1800" max="1800" width="17" style="71" bestFit="1" customWidth="1"/>
    <col min="1801" max="1801" width="9" style="71"/>
    <col min="1802" max="1802" width="7.3984375" style="71" customWidth="1"/>
    <col min="1803" max="2048" width="9" style="71"/>
    <col min="2049" max="2049" width="4.09765625" style="71" customWidth="1"/>
    <col min="2050" max="2050" width="58.3984375" style="71" bestFit="1" customWidth="1"/>
    <col min="2051" max="2051" width="22.3984375" style="71" customWidth="1"/>
    <col min="2052" max="2052" width="17.3984375" style="71" bestFit="1" customWidth="1"/>
    <col min="2053" max="2053" width="4.09765625" style="71" customWidth="1"/>
    <col min="2054" max="2054" width="62.19921875" style="71" bestFit="1" customWidth="1"/>
    <col min="2055" max="2055" width="22.3984375" style="71" customWidth="1"/>
    <col min="2056" max="2056" width="17" style="71" bestFit="1" customWidth="1"/>
    <col min="2057" max="2057" width="9" style="71"/>
    <col min="2058" max="2058" width="7.3984375" style="71" customWidth="1"/>
    <col min="2059" max="2304" width="9" style="71"/>
    <col min="2305" max="2305" width="4.09765625" style="71" customWidth="1"/>
    <col min="2306" max="2306" width="58.3984375" style="71" bestFit="1" customWidth="1"/>
    <col min="2307" max="2307" width="22.3984375" style="71" customWidth="1"/>
    <col min="2308" max="2308" width="17.3984375" style="71" bestFit="1" customWidth="1"/>
    <col min="2309" max="2309" width="4.09765625" style="71" customWidth="1"/>
    <col min="2310" max="2310" width="62.19921875" style="71" bestFit="1" customWidth="1"/>
    <col min="2311" max="2311" width="22.3984375" style="71" customWidth="1"/>
    <col min="2312" max="2312" width="17" style="71" bestFit="1" customWidth="1"/>
    <col min="2313" max="2313" width="9" style="71"/>
    <col min="2314" max="2314" width="7.3984375" style="71" customWidth="1"/>
    <col min="2315" max="2560" width="9" style="71"/>
    <col min="2561" max="2561" width="4.09765625" style="71" customWidth="1"/>
    <col min="2562" max="2562" width="58.3984375" style="71" bestFit="1" customWidth="1"/>
    <col min="2563" max="2563" width="22.3984375" style="71" customWidth="1"/>
    <col min="2564" max="2564" width="17.3984375" style="71" bestFit="1" customWidth="1"/>
    <col min="2565" max="2565" width="4.09765625" style="71" customWidth="1"/>
    <col min="2566" max="2566" width="62.19921875" style="71" bestFit="1" customWidth="1"/>
    <col min="2567" max="2567" width="22.3984375" style="71" customWidth="1"/>
    <col min="2568" max="2568" width="17" style="71" bestFit="1" customWidth="1"/>
    <col min="2569" max="2569" width="9" style="71"/>
    <col min="2570" max="2570" width="7.3984375" style="71" customWidth="1"/>
    <col min="2571" max="2816" width="9" style="71"/>
    <col min="2817" max="2817" width="4.09765625" style="71" customWidth="1"/>
    <col min="2818" max="2818" width="58.3984375" style="71" bestFit="1" customWidth="1"/>
    <col min="2819" max="2819" width="22.3984375" style="71" customWidth="1"/>
    <col min="2820" max="2820" width="17.3984375" style="71" bestFit="1" customWidth="1"/>
    <col min="2821" max="2821" width="4.09765625" style="71" customWidth="1"/>
    <col min="2822" max="2822" width="62.19921875" style="71" bestFit="1" customWidth="1"/>
    <col min="2823" max="2823" width="22.3984375" style="71" customWidth="1"/>
    <col min="2824" max="2824" width="17" style="71" bestFit="1" customWidth="1"/>
    <col min="2825" max="2825" width="9" style="71"/>
    <col min="2826" max="2826" width="7.3984375" style="71" customWidth="1"/>
    <col min="2827" max="3072" width="9" style="71"/>
    <col min="3073" max="3073" width="4.09765625" style="71" customWidth="1"/>
    <col min="3074" max="3074" width="58.3984375" style="71" bestFit="1" customWidth="1"/>
    <col min="3075" max="3075" width="22.3984375" style="71" customWidth="1"/>
    <col min="3076" max="3076" width="17.3984375" style="71" bestFit="1" customWidth="1"/>
    <col min="3077" max="3077" width="4.09765625" style="71" customWidth="1"/>
    <col min="3078" max="3078" width="62.19921875" style="71" bestFit="1" customWidth="1"/>
    <col min="3079" max="3079" width="22.3984375" style="71" customWidth="1"/>
    <col min="3080" max="3080" width="17" style="71" bestFit="1" customWidth="1"/>
    <col min="3081" max="3081" width="9" style="71"/>
    <col min="3082" max="3082" width="7.3984375" style="71" customWidth="1"/>
    <col min="3083" max="3328" width="9" style="71"/>
    <col min="3329" max="3329" width="4.09765625" style="71" customWidth="1"/>
    <col min="3330" max="3330" width="58.3984375" style="71" bestFit="1" customWidth="1"/>
    <col min="3331" max="3331" width="22.3984375" style="71" customWidth="1"/>
    <col min="3332" max="3332" width="17.3984375" style="71" bestFit="1" customWidth="1"/>
    <col min="3333" max="3333" width="4.09765625" style="71" customWidth="1"/>
    <col min="3334" max="3334" width="62.19921875" style="71" bestFit="1" customWidth="1"/>
    <col min="3335" max="3335" width="22.3984375" style="71" customWidth="1"/>
    <col min="3336" max="3336" width="17" style="71" bestFit="1" customWidth="1"/>
    <col min="3337" max="3337" width="9" style="71"/>
    <col min="3338" max="3338" width="7.3984375" style="71" customWidth="1"/>
    <col min="3339" max="3584" width="9" style="71"/>
    <col min="3585" max="3585" width="4.09765625" style="71" customWidth="1"/>
    <col min="3586" max="3586" width="58.3984375" style="71" bestFit="1" customWidth="1"/>
    <col min="3587" max="3587" width="22.3984375" style="71" customWidth="1"/>
    <col min="3588" max="3588" width="17.3984375" style="71" bestFit="1" customWidth="1"/>
    <col min="3589" max="3589" width="4.09765625" style="71" customWidth="1"/>
    <col min="3590" max="3590" width="62.19921875" style="71" bestFit="1" customWidth="1"/>
    <col min="3591" max="3591" width="22.3984375" style="71" customWidth="1"/>
    <col min="3592" max="3592" width="17" style="71" bestFit="1" customWidth="1"/>
    <col min="3593" max="3593" width="9" style="71"/>
    <col min="3594" max="3594" width="7.3984375" style="71" customWidth="1"/>
    <col min="3595" max="3840" width="9" style="71"/>
    <col min="3841" max="3841" width="4.09765625" style="71" customWidth="1"/>
    <col min="3842" max="3842" width="58.3984375" style="71" bestFit="1" customWidth="1"/>
    <col min="3843" max="3843" width="22.3984375" style="71" customWidth="1"/>
    <col min="3844" max="3844" width="17.3984375" style="71" bestFit="1" customWidth="1"/>
    <col min="3845" max="3845" width="4.09765625" style="71" customWidth="1"/>
    <col min="3846" max="3846" width="62.19921875" style="71" bestFit="1" customWidth="1"/>
    <col min="3847" max="3847" width="22.3984375" style="71" customWidth="1"/>
    <col min="3848" max="3848" width="17" style="71" bestFit="1" customWidth="1"/>
    <col min="3849" max="3849" width="9" style="71"/>
    <col min="3850" max="3850" width="7.3984375" style="71" customWidth="1"/>
    <col min="3851" max="4096" width="9" style="71"/>
    <col min="4097" max="4097" width="4.09765625" style="71" customWidth="1"/>
    <col min="4098" max="4098" width="58.3984375" style="71" bestFit="1" customWidth="1"/>
    <col min="4099" max="4099" width="22.3984375" style="71" customWidth="1"/>
    <col min="4100" max="4100" width="17.3984375" style="71" bestFit="1" customWidth="1"/>
    <col min="4101" max="4101" width="4.09765625" style="71" customWidth="1"/>
    <col min="4102" max="4102" width="62.19921875" style="71" bestFit="1" customWidth="1"/>
    <col min="4103" max="4103" width="22.3984375" style="71" customWidth="1"/>
    <col min="4104" max="4104" width="17" style="71" bestFit="1" customWidth="1"/>
    <col min="4105" max="4105" width="9" style="71"/>
    <col min="4106" max="4106" width="7.3984375" style="71" customWidth="1"/>
    <col min="4107" max="4352" width="9" style="71"/>
    <col min="4353" max="4353" width="4.09765625" style="71" customWidth="1"/>
    <col min="4354" max="4354" width="58.3984375" style="71" bestFit="1" customWidth="1"/>
    <col min="4355" max="4355" width="22.3984375" style="71" customWidth="1"/>
    <col min="4356" max="4356" width="17.3984375" style="71" bestFit="1" customWidth="1"/>
    <col min="4357" max="4357" width="4.09765625" style="71" customWidth="1"/>
    <col min="4358" max="4358" width="62.19921875" style="71" bestFit="1" customWidth="1"/>
    <col min="4359" max="4359" width="22.3984375" style="71" customWidth="1"/>
    <col min="4360" max="4360" width="17" style="71" bestFit="1" customWidth="1"/>
    <col min="4361" max="4361" width="9" style="71"/>
    <col min="4362" max="4362" width="7.3984375" style="71" customWidth="1"/>
    <col min="4363" max="4608" width="9" style="71"/>
    <col min="4609" max="4609" width="4.09765625" style="71" customWidth="1"/>
    <col min="4610" max="4610" width="58.3984375" style="71" bestFit="1" customWidth="1"/>
    <col min="4611" max="4611" width="22.3984375" style="71" customWidth="1"/>
    <col min="4612" max="4612" width="17.3984375" style="71" bestFit="1" customWidth="1"/>
    <col min="4613" max="4613" width="4.09765625" style="71" customWidth="1"/>
    <col min="4614" max="4614" width="62.19921875" style="71" bestFit="1" customWidth="1"/>
    <col min="4615" max="4615" width="22.3984375" style="71" customWidth="1"/>
    <col min="4616" max="4616" width="17" style="71" bestFit="1" customWidth="1"/>
    <col min="4617" max="4617" width="9" style="71"/>
    <col min="4618" max="4618" width="7.3984375" style="71" customWidth="1"/>
    <col min="4619" max="4864" width="9" style="71"/>
    <col min="4865" max="4865" width="4.09765625" style="71" customWidth="1"/>
    <col min="4866" max="4866" width="58.3984375" style="71" bestFit="1" customWidth="1"/>
    <col min="4867" max="4867" width="22.3984375" style="71" customWidth="1"/>
    <col min="4868" max="4868" width="17.3984375" style="71" bestFit="1" customWidth="1"/>
    <col min="4869" max="4869" width="4.09765625" style="71" customWidth="1"/>
    <col min="4870" max="4870" width="62.19921875" style="71" bestFit="1" customWidth="1"/>
    <col min="4871" max="4871" width="22.3984375" style="71" customWidth="1"/>
    <col min="4872" max="4872" width="17" style="71" bestFit="1" customWidth="1"/>
    <col min="4873" max="4873" width="9" style="71"/>
    <col min="4874" max="4874" width="7.3984375" style="71" customWidth="1"/>
    <col min="4875" max="5120" width="9" style="71"/>
    <col min="5121" max="5121" width="4.09765625" style="71" customWidth="1"/>
    <col min="5122" max="5122" width="58.3984375" style="71" bestFit="1" customWidth="1"/>
    <col min="5123" max="5123" width="22.3984375" style="71" customWidth="1"/>
    <col min="5124" max="5124" width="17.3984375" style="71" bestFit="1" customWidth="1"/>
    <col min="5125" max="5125" width="4.09765625" style="71" customWidth="1"/>
    <col min="5126" max="5126" width="62.19921875" style="71" bestFit="1" customWidth="1"/>
    <col min="5127" max="5127" width="22.3984375" style="71" customWidth="1"/>
    <col min="5128" max="5128" width="17" style="71" bestFit="1" customWidth="1"/>
    <col min="5129" max="5129" width="9" style="71"/>
    <col min="5130" max="5130" width="7.3984375" style="71" customWidth="1"/>
    <col min="5131" max="5376" width="9" style="71"/>
    <col min="5377" max="5377" width="4.09765625" style="71" customWidth="1"/>
    <col min="5378" max="5378" width="58.3984375" style="71" bestFit="1" customWidth="1"/>
    <col min="5379" max="5379" width="22.3984375" style="71" customWidth="1"/>
    <col min="5380" max="5380" width="17.3984375" style="71" bestFit="1" customWidth="1"/>
    <col min="5381" max="5381" width="4.09765625" style="71" customWidth="1"/>
    <col min="5382" max="5382" width="62.19921875" style="71" bestFit="1" customWidth="1"/>
    <col min="5383" max="5383" width="22.3984375" style="71" customWidth="1"/>
    <col min="5384" max="5384" width="17" style="71" bestFit="1" customWidth="1"/>
    <col min="5385" max="5385" width="9" style="71"/>
    <col min="5386" max="5386" width="7.3984375" style="71" customWidth="1"/>
    <col min="5387" max="5632" width="9" style="71"/>
    <col min="5633" max="5633" width="4.09765625" style="71" customWidth="1"/>
    <col min="5634" max="5634" width="58.3984375" style="71" bestFit="1" customWidth="1"/>
    <col min="5635" max="5635" width="22.3984375" style="71" customWidth="1"/>
    <col min="5636" max="5636" width="17.3984375" style="71" bestFit="1" customWidth="1"/>
    <col min="5637" max="5637" width="4.09765625" style="71" customWidth="1"/>
    <col min="5638" max="5638" width="62.19921875" style="71" bestFit="1" customWidth="1"/>
    <col min="5639" max="5639" width="22.3984375" style="71" customWidth="1"/>
    <col min="5640" max="5640" width="17" style="71" bestFit="1" customWidth="1"/>
    <col min="5641" max="5641" width="9" style="71"/>
    <col min="5642" max="5642" width="7.3984375" style="71" customWidth="1"/>
    <col min="5643" max="5888" width="9" style="71"/>
    <col min="5889" max="5889" width="4.09765625" style="71" customWidth="1"/>
    <col min="5890" max="5890" width="58.3984375" style="71" bestFit="1" customWidth="1"/>
    <col min="5891" max="5891" width="22.3984375" style="71" customWidth="1"/>
    <col min="5892" max="5892" width="17.3984375" style="71" bestFit="1" customWidth="1"/>
    <col min="5893" max="5893" width="4.09765625" style="71" customWidth="1"/>
    <col min="5894" max="5894" width="62.19921875" style="71" bestFit="1" customWidth="1"/>
    <col min="5895" max="5895" width="22.3984375" style="71" customWidth="1"/>
    <col min="5896" max="5896" width="17" style="71" bestFit="1" customWidth="1"/>
    <col min="5897" max="5897" width="9" style="71"/>
    <col min="5898" max="5898" width="7.3984375" style="71" customWidth="1"/>
    <col min="5899" max="6144" width="9" style="71"/>
    <col min="6145" max="6145" width="4.09765625" style="71" customWidth="1"/>
    <col min="6146" max="6146" width="58.3984375" style="71" bestFit="1" customWidth="1"/>
    <col min="6147" max="6147" width="22.3984375" style="71" customWidth="1"/>
    <col min="6148" max="6148" width="17.3984375" style="71" bestFit="1" customWidth="1"/>
    <col min="6149" max="6149" width="4.09765625" style="71" customWidth="1"/>
    <col min="6150" max="6150" width="62.19921875" style="71" bestFit="1" customWidth="1"/>
    <col min="6151" max="6151" width="22.3984375" style="71" customWidth="1"/>
    <col min="6152" max="6152" width="17" style="71" bestFit="1" customWidth="1"/>
    <col min="6153" max="6153" width="9" style="71"/>
    <col min="6154" max="6154" width="7.3984375" style="71" customWidth="1"/>
    <col min="6155" max="6400" width="9" style="71"/>
    <col min="6401" max="6401" width="4.09765625" style="71" customWidth="1"/>
    <col min="6402" max="6402" width="58.3984375" style="71" bestFit="1" customWidth="1"/>
    <col min="6403" max="6403" width="22.3984375" style="71" customWidth="1"/>
    <col min="6404" max="6404" width="17.3984375" style="71" bestFit="1" customWidth="1"/>
    <col min="6405" max="6405" width="4.09765625" style="71" customWidth="1"/>
    <col min="6406" max="6406" width="62.19921875" style="71" bestFit="1" customWidth="1"/>
    <col min="6407" max="6407" width="22.3984375" style="71" customWidth="1"/>
    <col min="6408" max="6408" width="17" style="71" bestFit="1" customWidth="1"/>
    <col min="6409" max="6409" width="9" style="71"/>
    <col min="6410" max="6410" width="7.3984375" style="71" customWidth="1"/>
    <col min="6411" max="6656" width="9" style="71"/>
    <col min="6657" max="6657" width="4.09765625" style="71" customWidth="1"/>
    <col min="6658" max="6658" width="58.3984375" style="71" bestFit="1" customWidth="1"/>
    <col min="6659" max="6659" width="22.3984375" style="71" customWidth="1"/>
    <col min="6660" max="6660" width="17.3984375" style="71" bestFit="1" customWidth="1"/>
    <col min="6661" max="6661" width="4.09765625" style="71" customWidth="1"/>
    <col min="6662" max="6662" width="62.19921875" style="71" bestFit="1" customWidth="1"/>
    <col min="6663" max="6663" width="22.3984375" style="71" customWidth="1"/>
    <col min="6664" max="6664" width="17" style="71" bestFit="1" customWidth="1"/>
    <col min="6665" max="6665" width="9" style="71"/>
    <col min="6666" max="6666" width="7.3984375" style="71" customWidth="1"/>
    <col min="6667" max="6912" width="9" style="71"/>
    <col min="6913" max="6913" width="4.09765625" style="71" customWidth="1"/>
    <col min="6914" max="6914" width="58.3984375" style="71" bestFit="1" customWidth="1"/>
    <col min="6915" max="6915" width="22.3984375" style="71" customWidth="1"/>
    <col min="6916" max="6916" width="17.3984375" style="71" bestFit="1" customWidth="1"/>
    <col min="6917" max="6917" width="4.09765625" style="71" customWidth="1"/>
    <col min="6918" max="6918" width="62.19921875" style="71" bestFit="1" customWidth="1"/>
    <col min="6919" max="6919" width="22.3984375" style="71" customWidth="1"/>
    <col min="6920" max="6920" width="17" style="71" bestFit="1" customWidth="1"/>
    <col min="6921" max="6921" width="9" style="71"/>
    <col min="6922" max="6922" width="7.3984375" style="71" customWidth="1"/>
    <col min="6923" max="7168" width="9" style="71"/>
    <col min="7169" max="7169" width="4.09765625" style="71" customWidth="1"/>
    <col min="7170" max="7170" width="58.3984375" style="71" bestFit="1" customWidth="1"/>
    <col min="7171" max="7171" width="22.3984375" style="71" customWidth="1"/>
    <col min="7172" max="7172" width="17.3984375" style="71" bestFit="1" customWidth="1"/>
    <col min="7173" max="7173" width="4.09765625" style="71" customWidth="1"/>
    <col min="7174" max="7174" width="62.19921875" style="71" bestFit="1" customWidth="1"/>
    <col min="7175" max="7175" width="22.3984375" style="71" customWidth="1"/>
    <col min="7176" max="7176" width="17" style="71" bestFit="1" customWidth="1"/>
    <col min="7177" max="7177" width="9" style="71"/>
    <col min="7178" max="7178" width="7.3984375" style="71" customWidth="1"/>
    <col min="7179" max="7424" width="9" style="71"/>
    <col min="7425" max="7425" width="4.09765625" style="71" customWidth="1"/>
    <col min="7426" max="7426" width="58.3984375" style="71" bestFit="1" customWidth="1"/>
    <col min="7427" max="7427" width="22.3984375" style="71" customWidth="1"/>
    <col min="7428" max="7428" width="17.3984375" style="71" bestFit="1" customWidth="1"/>
    <col min="7429" max="7429" width="4.09765625" style="71" customWidth="1"/>
    <col min="7430" max="7430" width="62.19921875" style="71" bestFit="1" customWidth="1"/>
    <col min="7431" max="7431" width="22.3984375" style="71" customWidth="1"/>
    <col min="7432" max="7432" width="17" style="71" bestFit="1" customWidth="1"/>
    <col min="7433" max="7433" width="9" style="71"/>
    <col min="7434" max="7434" width="7.3984375" style="71" customWidth="1"/>
    <col min="7435" max="7680" width="9" style="71"/>
    <col min="7681" max="7681" width="4.09765625" style="71" customWidth="1"/>
    <col min="7682" max="7682" width="58.3984375" style="71" bestFit="1" customWidth="1"/>
    <col min="7683" max="7683" width="22.3984375" style="71" customWidth="1"/>
    <col min="7684" max="7684" width="17.3984375" style="71" bestFit="1" customWidth="1"/>
    <col min="7685" max="7685" width="4.09765625" style="71" customWidth="1"/>
    <col min="7686" max="7686" width="62.19921875" style="71" bestFit="1" customWidth="1"/>
    <col min="7687" max="7687" width="22.3984375" style="71" customWidth="1"/>
    <col min="7688" max="7688" width="17" style="71" bestFit="1" customWidth="1"/>
    <col min="7689" max="7689" width="9" style="71"/>
    <col min="7690" max="7690" width="7.3984375" style="71" customWidth="1"/>
    <col min="7691" max="7936" width="9" style="71"/>
    <col min="7937" max="7937" width="4.09765625" style="71" customWidth="1"/>
    <col min="7938" max="7938" width="58.3984375" style="71" bestFit="1" customWidth="1"/>
    <col min="7939" max="7939" width="22.3984375" style="71" customWidth="1"/>
    <col min="7940" max="7940" width="17.3984375" style="71" bestFit="1" customWidth="1"/>
    <col min="7941" max="7941" width="4.09765625" style="71" customWidth="1"/>
    <col min="7942" max="7942" width="62.19921875" style="71" bestFit="1" customWidth="1"/>
    <col min="7943" max="7943" width="22.3984375" style="71" customWidth="1"/>
    <col min="7944" max="7944" width="17" style="71" bestFit="1" customWidth="1"/>
    <col min="7945" max="7945" width="9" style="71"/>
    <col min="7946" max="7946" width="7.3984375" style="71" customWidth="1"/>
    <col min="7947" max="8192" width="9" style="71"/>
    <col min="8193" max="8193" width="4.09765625" style="71" customWidth="1"/>
    <col min="8194" max="8194" width="58.3984375" style="71" bestFit="1" customWidth="1"/>
    <col min="8195" max="8195" width="22.3984375" style="71" customWidth="1"/>
    <col min="8196" max="8196" width="17.3984375" style="71" bestFit="1" customWidth="1"/>
    <col min="8197" max="8197" width="4.09765625" style="71" customWidth="1"/>
    <col min="8198" max="8198" width="62.19921875" style="71" bestFit="1" customWidth="1"/>
    <col min="8199" max="8199" width="22.3984375" style="71" customWidth="1"/>
    <col min="8200" max="8200" width="17" style="71" bestFit="1" customWidth="1"/>
    <col min="8201" max="8201" width="9" style="71"/>
    <col min="8202" max="8202" width="7.3984375" style="71" customWidth="1"/>
    <col min="8203" max="8448" width="9" style="71"/>
    <col min="8449" max="8449" width="4.09765625" style="71" customWidth="1"/>
    <col min="8450" max="8450" width="58.3984375" style="71" bestFit="1" customWidth="1"/>
    <col min="8451" max="8451" width="22.3984375" style="71" customWidth="1"/>
    <col min="8452" max="8452" width="17.3984375" style="71" bestFit="1" customWidth="1"/>
    <col min="8453" max="8453" width="4.09765625" style="71" customWidth="1"/>
    <col min="8454" max="8454" width="62.19921875" style="71" bestFit="1" customWidth="1"/>
    <col min="8455" max="8455" width="22.3984375" style="71" customWidth="1"/>
    <col min="8456" max="8456" width="17" style="71" bestFit="1" customWidth="1"/>
    <col min="8457" max="8457" width="9" style="71"/>
    <col min="8458" max="8458" width="7.3984375" style="71" customWidth="1"/>
    <col min="8459" max="8704" width="9" style="71"/>
    <col min="8705" max="8705" width="4.09765625" style="71" customWidth="1"/>
    <col min="8706" max="8706" width="58.3984375" style="71" bestFit="1" customWidth="1"/>
    <col min="8707" max="8707" width="22.3984375" style="71" customWidth="1"/>
    <col min="8708" max="8708" width="17.3984375" style="71" bestFit="1" customWidth="1"/>
    <col min="8709" max="8709" width="4.09765625" style="71" customWidth="1"/>
    <col min="8710" max="8710" width="62.19921875" style="71" bestFit="1" customWidth="1"/>
    <col min="8711" max="8711" width="22.3984375" style="71" customWidth="1"/>
    <col min="8712" max="8712" width="17" style="71" bestFit="1" customWidth="1"/>
    <col min="8713" max="8713" width="9" style="71"/>
    <col min="8714" max="8714" width="7.3984375" style="71" customWidth="1"/>
    <col min="8715" max="8960" width="9" style="71"/>
    <col min="8961" max="8961" width="4.09765625" style="71" customWidth="1"/>
    <col min="8962" max="8962" width="58.3984375" style="71" bestFit="1" customWidth="1"/>
    <col min="8963" max="8963" width="22.3984375" style="71" customWidth="1"/>
    <col min="8964" max="8964" width="17.3984375" style="71" bestFit="1" customWidth="1"/>
    <col min="8965" max="8965" width="4.09765625" style="71" customWidth="1"/>
    <col min="8966" max="8966" width="62.19921875" style="71" bestFit="1" customWidth="1"/>
    <col min="8967" max="8967" width="22.3984375" style="71" customWidth="1"/>
    <col min="8968" max="8968" width="17" style="71" bestFit="1" customWidth="1"/>
    <col min="8969" max="8969" width="9" style="71"/>
    <col min="8970" max="8970" width="7.3984375" style="71" customWidth="1"/>
    <col min="8971" max="9216" width="9" style="71"/>
    <col min="9217" max="9217" width="4.09765625" style="71" customWidth="1"/>
    <col min="9218" max="9218" width="58.3984375" style="71" bestFit="1" customWidth="1"/>
    <col min="9219" max="9219" width="22.3984375" style="71" customWidth="1"/>
    <col min="9220" max="9220" width="17.3984375" style="71" bestFit="1" customWidth="1"/>
    <col min="9221" max="9221" width="4.09765625" style="71" customWidth="1"/>
    <col min="9222" max="9222" width="62.19921875" style="71" bestFit="1" customWidth="1"/>
    <col min="9223" max="9223" width="22.3984375" style="71" customWidth="1"/>
    <col min="9224" max="9224" width="17" style="71" bestFit="1" customWidth="1"/>
    <col min="9225" max="9225" width="9" style="71"/>
    <col min="9226" max="9226" width="7.3984375" style="71" customWidth="1"/>
    <col min="9227" max="9472" width="9" style="71"/>
    <col min="9473" max="9473" width="4.09765625" style="71" customWidth="1"/>
    <col min="9474" max="9474" width="58.3984375" style="71" bestFit="1" customWidth="1"/>
    <col min="9475" max="9475" width="22.3984375" style="71" customWidth="1"/>
    <col min="9476" max="9476" width="17.3984375" style="71" bestFit="1" customWidth="1"/>
    <col min="9477" max="9477" width="4.09765625" style="71" customWidth="1"/>
    <col min="9478" max="9478" width="62.19921875" style="71" bestFit="1" customWidth="1"/>
    <col min="9479" max="9479" width="22.3984375" style="71" customWidth="1"/>
    <col min="9480" max="9480" width="17" style="71" bestFit="1" customWidth="1"/>
    <col min="9481" max="9481" width="9" style="71"/>
    <col min="9482" max="9482" width="7.3984375" style="71" customWidth="1"/>
    <col min="9483" max="9728" width="9" style="71"/>
    <col min="9729" max="9729" width="4.09765625" style="71" customWidth="1"/>
    <col min="9730" max="9730" width="58.3984375" style="71" bestFit="1" customWidth="1"/>
    <col min="9731" max="9731" width="22.3984375" style="71" customWidth="1"/>
    <col min="9732" max="9732" width="17.3984375" style="71" bestFit="1" customWidth="1"/>
    <col min="9733" max="9733" width="4.09765625" style="71" customWidth="1"/>
    <col min="9734" max="9734" width="62.19921875" style="71" bestFit="1" customWidth="1"/>
    <col min="9735" max="9735" width="22.3984375" style="71" customWidth="1"/>
    <col min="9736" max="9736" width="17" style="71" bestFit="1" customWidth="1"/>
    <col min="9737" max="9737" width="9" style="71"/>
    <col min="9738" max="9738" width="7.3984375" style="71" customWidth="1"/>
    <col min="9739" max="9984" width="9" style="71"/>
    <col min="9985" max="9985" width="4.09765625" style="71" customWidth="1"/>
    <col min="9986" max="9986" width="58.3984375" style="71" bestFit="1" customWidth="1"/>
    <col min="9987" max="9987" width="22.3984375" style="71" customWidth="1"/>
    <col min="9988" max="9988" width="17.3984375" style="71" bestFit="1" customWidth="1"/>
    <col min="9989" max="9989" width="4.09765625" style="71" customWidth="1"/>
    <col min="9990" max="9990" width="62.19921875" style="71" bestFit="1" customWidth="1"/>
    <col min="9991" max="9991" width="22.3984375" style="71" customWidth="1"/>
    <col min="9992" max="9992" width="17" style="71" bestFit="1" customWidth="1"/>
    <col min="9993" max="9993" width="9" style="71"/>
    <col min="9994" max="9994" width="7.3984375" style="71" customWidth="1"/>
    <col min="9995" max="10240" width="9" style="71"/>
    <col min="10241" max="10241" width="4.09765625" style="71" customWidth="1"/>
    <col min="10242" max="10242" width="58.3984375" style="71" bestFit="1" customWidth="1"/>
    <col min="10243" max="10243" width="22.3984375" style="71" customWidth="1"/>
    <col min="10244" max="10244" width="17.3984375" style="71" bestFit="1" customWidth="1"/>
    <col min="10245" max="10245" width="4.09765625" style="71" customWidth="1"/>
    <col min="10246" max="10246" width="62.19921875" style="71" bestFit="1" customWidth="1"/>
    <col min="10247" max="10247" width="22.3984375" style="71" customWidth="1"/>
    <col min="10248" max="10248" width="17" style="71" bestFit="1" customWidth="1"/>
    <col min="10249" max="10249" width="9" style="71"/>
    <col min="10250" max="10250" width="7.3984375" style="71" customWidth="1"/>
    <col min="10251" max="10496" width="9" style="71"/>
    <col min="10497" max="10497" width="4.09765625" style="71" customWidth="1"/>
    <col min="10498" max="10498" width="58.3984375" style="71" bestFit="1" customWidth="1"/>
    <col min="10499" max="10499" width="22.3984375" style="71" customWidth="1"/>
    <col min="10500" max="10500" width="17.3984375" style="71" bestFit="1" customWidth="1"/>
    <col min="10501" max="10501" width="4.09765625" style="71" customWidth="1"/>
    <col min="10502" max="10502" width="62.19921875" style="71" bestFit="1" customWidth="1"/>
    <col min="10503" max="10503" width="22.3984375" style="71" customWidth="1"/>
    <col min="10504" max="10504" width="17" style="71" bestFit="1" customWidth="1"/>
    <col min="10505" max="10505" width="9" style="71"/>
    <col min="10506" max="10506" width="7.3984375" style="71" customWidth="1"/>
    <col min="10507" max="10752" width="9" style="71"/>
    <col min="10753" max="10753" width="4.09765625" style="71" customWidth="1"/>
    <col min="10754" max="10754" width="58.3984375" style="71" bestFit="1" customWidth="1"/>
    <col min="10755" max="10755" width="22.3984375" style="71" customWidth="1"/>
    <col min="10756" max="10756" width="17.3984375" style="71" bestFit="1" customWidth="1"/>
    <col min="10757" max="10757" width="4.09765625" style="71" customWidth="1"/>
    <col min="10758" max="10758" width="62.19921875" style="71" bestFit="1" customWidth="1"/>
    <col min="10759" max="10759" width="22.3984375" style="71" customWidth="1"/>
    <col min="10760" max="10760" width="17" style="71" bestFit="1" customWidth="1"/>
    <col min="10761" max="10761" width="9" style="71"/>
    <col min="10762" max="10762" width="7.3984375" style="71" customWidth="1"/>
    <col min="10763" max="11008" width="9" style="71"/>
    <col min="11009" max="11009" width="4.09765625" style="71" customWidth="1"/>
    <col min="11010" max="11010" width="58.3984375" style="71" bestFit="1" customWidth="1"/>
    <col min="11011" max="11011" width="22.3984375" style="71" customWidth="1"/>
    <col min="11012" max="11012" width="17.3984375" style="71" bestFit="1" customWidth="1"/>
    <col min="11013" max="11013" width="4.09765625" style="71" customWidth="1"/>
    <col min="11014" max="11014" width="62.19921875" style="71" bestFit="1" customWidth="1"/>
    <col min="11015" max="11015" width="22.3984375" style="71" customWidth="1"/>
    <col min="11016" max="11016" width="17" style="71" bestFit="1" customWidth="1"/>
    <col min="11017" max="11017" width="9" style="71"/>
    <col min="11018" max="11018" width="7.3984375" style="71" customWidth="1"/>
    <col min="11019" max="11264" width="9" style="71"/>
    <col min="11265" max="11265" width="4.09765625" style="71" customWidth="1"/>
    <col min="11266" max="11266" width="58.3984375" style="71" bestFit="1" customWidth="1"/>
    <col min="11267" max="11267" width="22.3984375" style="71" customWidth="1"/>
    <col min="11268" max="11268" width="17.3984375" style="71" bestFit="1" customWidth="1"/>
    <col min="11269" max="11269" width="4.09765625" style="71" customWidth="1"/>
    <col min="11270" max="11270" width="62.19921875" style="71" bestFit="1" customWidth="1"/>
    <col min="11271" max="11271" width="22.3984375" style="71" customWidth="1"/>
    <col min="11272" max="11272" width="17" style="71" bestFit="1" customWidth="1"/>
    <col min="11273" max="11273" width="9" style="71"/>
    <col min="11274" max="11274" width="7.3984375" style="71" customWidth="1"/>
    <col min="11275" max="11520" width="9" style="71"/>
    <col min="11521" max="11521" width="4.09765625" style="71" customWidth="1"/>
    <col min="11522" max="11522" width="58.3984375" style="71" bestFit="1" customWidth="1"/>
    <col min="11523" max="11523" width="22.3984375" style="71" customWidth="1"/>
    <col min="11524" max="11524" width="17.3984375" style="71" bestFit="1" customWidth="1"/>
    <col min="11525" max="11525" width="4.09765625" style="71" customWidth="1"/>
    <col min="11526" max="11526" width="62.19921875" style="71" bestFit="1" customWidth="1"/>
    <col min="11527" max="11527" width="22.3984375" style="71" customWidth="1"/>
    <col min="11528" max="11528" width="17" style="71" bestFit="1" customWidth="1"/>
    <col min="11529" max="11529" width="9" style="71"/>
    <col min="11530" max="11530" width="7.3984375" style="71" customWidth="1"/>
    <col min="11531" max="11776" width="9" style="71"/>
    <col min="11777" max="11777" width="4.09765625" style="71" customWidth="1"/>
    <col min="11778" max="11778" width="58.3984375" style="71" bestFit="1" customWidth="1"/>
    <col min="11779" max="11779" width="22.3984375" style="71" customWidth="1"/>
    <col min="11780" max="11780" width="17.3984375" style="71" bestFit="1" customWidth="1"/>
    <col min="11781" max="11781" width="4.09765625" style="71" customWidth="1"/>
    <col min="11782" max="11782" width="62.19921875" style="71" bestFit="1" customWidth="1"/>
    <col min="11783" max="11783" width="22.3984375" style="71" customWidth="1"/>
    <col min="11784" max="11784" width="17" style="71" bestFit="1" customWidth="1"/>
    <col min="11785" max="11785" width="9" style="71"/>
    <col min="11786" max="11786" width="7.3984375" style="71" customWidth="1"/>
    <col min="11787" max="12032" width="9" style="71"/>
    <col min="12033" max="12033" width="4.09765625" style="71" customWidth="1"/>
    <col min="12034" max="12034" width="58.3984375" style="71" bestFit="1" customWidth="1"/>
    <col min="12035" max="12035" width="22.3984375" style="71" customWidth="1"/>
    <col min="12036" max="12036" width="17.3984375" style="71" bestFit="1" customWidth="1"/>
    <col min="12037" max="12037" width="4.09765625" style="71" customWidth="1"/>
    <col min="12038" max="12038" width="62.19921875" style="71" bestFit="1" customWidth="1"/>
    <col min="12039" max="12039" width="22.3984375" style="71" customWidth="1"/>
    <col min="12040" max="12040" width="17" style="71" bestFit="1" customWidth="1"/>
    <col min="12041" max="12041" width="9" style="71"/>
    <col min="12042" max="12042" width="7.3984375" style="71" customWidth="1"/>
    <col min="12043" max="12288" width="9" style="71"/>
    <col min="12289" max="12289" width="4.09765625" style="71" customWidth="1"/>
    <col min="12290" max="12290" width="58.3984375" style="71" bestFit="1" customWidth="1"/>
    <col min="12291" max="12291" width="22.3984375" style="71" customWidth="1"/>
    <col min="12292" max="12292" width="17.3984375" style="71" bestFit="1" customWidth="1"/>
    <col min="12293" max="12293" width="4.09765625" style="71" customWidth="1"/>
    <col min="12294" max="12294" width="62.19921875" style="71" bestFit="1" customWidth="1"/>
    <col min="12295" max="12295" width="22.3984375" style="71" customWidth="1"/>
    <col min="12296" max="12296" width="17" style="71" bestFit="1" customWidth="1"/>
    <col min="12297" max="12297" width="9" style="71"/>
    <col min="12298" max="12298" width="7.3984375" style="71" customWidth="1"/>
    <col min="12299" max="12544" width="9" style="71"/>
    <col min="12545" max="12545" width="4.09765625" style="71" customWidth="1"/>
    <col min="12546" max="12546" width="58.3984375" style="71" bestFit="1" customWidth="1"/>
    <col min="12547" max="12547" width="22.3984375" style="71" customWidth="1"/>
    <col min="12548" max="12548" width="17.3984375" style="71" bestFit="1" customWidth="1"/>
    <col min="12549" max="12549" width="4.09765625" style="71" customWidth="1"/>
    <col min="12550" max="12550" width="62.19921875" style="71" bestFit="1" customWidth="1"/>
    <col min="12551" max="12551" width="22.3984375" style="71" customWidth="1"/>
    <col min="12552" max="12552" width="17" style="71" bestFit="1" customWidth="1"/>
    <col min="12553" max="12553" width="9" style="71"/>
    <col min="12554" max="12554" width="7.3984375" style="71" customWidth="1"/>
    <col min="12555" max="12800" width="9" style="71"/>
    <col min="12801" max="12801" width="4.09765625" style="71" customWidth="1"/>
    <col min="12802" max="12802" width="58.3984375" style="71" bestFit="1" customWidth="1"/>
    <col min="12803" max="12803" width="22.3984375" style="71" customWidth="1"/>
    <col min="12804" max="12804" width="17.3984375" style="71" bestFit="1" customWidth="1"/>
    <col min="12805" max="12805" width="4.09765625" style="71" customWidth="1"/>
    <col min="12806" max="12806" width="62.19921875" style="71" bestFit="1" customWidth="1"/>
    <col min="12807" max="12807" width="22.3984375" style="71" customWidth="1"/>
    <col min="12808" max="12808" width="17" style="71" bestFit="1" customWidth="1"/>
    <col min="12809" max="12809" width="9" style="71"/>
    <col min="12810" max="12810" width="7.3984375" style="71" customWidth="1"/>
    <col min="12811" max="13056" width="9" style="71"/>
    <col min="13057" max="13057" width="4.09765625" style="71" customWidth="1"/>
    <col min="13058" max="13058" width="58.3984375" style="71" bestFit="1" customWidth="1"/>
    <col min="13059" max="13059" width="22.3984375" style="71" customWidth="1"/>
    <col min="13060" max="13060" width="17.3984375" style="71" bestFit="1" customWidth="1"/>
    <col min="13061" max="13061" width="4.09765625" style="71" customWidth="1"/>
    <col min="13062" max="13062" width="62.19921875" style="71" bestFit="1" customWidth="1"/>
    <col min="13063" max="13063" width="22.3984375" style="71" customWidth="1"/>
    <col min="13064" max="13064" width="17" style="71" bestFit="1" customWidth="1"/>
    <col min="13065" max="13065" width="9" style="71"/>
    <col min="13066" max="13066" width="7.3984375" style="71" customWidth="1"/>
    <col min="13067" max="13312" width="9" style="71"/>
    <col min="13313" max="13313" width="4.09765625" style="71" customWidth="1"/>
    <col min="13314" max="13314" width="58.3984375" style="71" bestFit="1" customWidth="1"/>
    <col min="13315" max="13315" width="22.3984375" style="71" customWidth="1"/>
    <col min="13316" max="13316" width="17.3984375" style="71" bestFit="1" customWidth="1"/>
    <col min="13317" max="13317" width="4.09765625" style="71" customWidth="1"/>
    <col min="13318" max="13318" width="62.19921875" style="71" bestFit="1" customWidth="1"/>
    <col min="13319" max="13319" width="22.3984375" style="71" customWidth="1"/>
    <col min="13320" max="13320" width="17" style="71" bestFit="1" customWidth="1"/>
    <col min="13321" max="13321" width="9" style="71"/>
    <col min="13322" max="13322" width="7.3984375" style="71" customWidth="1"/>
    <col min="13323" max="13568" width="9" style="71"/>
    <col min="13569" max="13569" width="4.09765625" style="71" customWidth="1"/>
    <col min="13570" max="13570" width="58.3984375" style="71" bestFit="1" customWidth="1"/>
    <col min="13571" max="13571" width="22.3984375" style="71" customWidth="1"/>
    <col min="13572" max="13572" width="17.3984375" style="71" bestFit="1" customWidth="1"/>
    <col min="13573" max="13573" width="4.09765625" style="71" customWidth="1"/>
    <col min="13574" max="13574" width="62.19921875" style="71" bestFit="1" customWidth="1"/>
    <col min="13575" max="13575" width="22.3984375" style="71" customWidth="1"/>
    <col min="13576" max="13576" width="17" style="71" bestFit="1" customWidth="1"/>
    <col min="13577" max="13577" width="9" style="71"/>
    <col min="13578" max="13578" width="7.3984375" style="71" customWidth="1"/>
    <col min="13579" max="13824" width="9" style="71"/>
    <col min="13825" max="13825" width="4.09765625" style="71" customWidth="1"/>
    <col min="13826" max="13826" width="58.3984375" style="71" bestFit="1" customWidth="1"/>
    <col min="13827" max="13827" width="22.3984375" style="71" customWidth="1"/>
    <col min="13828" max="13828" width="17.3984375" style="71" bestFit="1" customWidth="1"/>
    <col min="13829" max="13829" width="4.09765625" style="71" customWidth="1"/>
    <col min="13830" max="13830" width="62.19921875" style="71" bestFit="1" customWidth="1"/>
    <col min="13831" max="13831" width="22.3984375" style="71" customWidth="1"/>
    <col min="13832" max="13832" width="17" style="71" bestFit="1" customWidth="1"/>
    <col min="13833" max="13833" width="9" style="71"/>
    <col min="13834" max="13834" width="7.3984375" style="71" customWidth="1"/>
    <col min="13835" max="14080" width="9" style="71"/>
    <col min="14081" max="14081" width="4.09765625" style="71" customWidth="1"/>
    <col min="14082" max="14082" width="58.3984375" style="71" bestFit="1" customWidth="1"/>
    <col min="14083" max="14083" width="22.3984375" style="71" customWidth="1"/>
    <col min="14084" max="14084" width="17.3984375" style="71" bestFit="1" customWidth="1"/>
    <col min="14085" max="14085" width="4.09765625" style="71" customWidth="1"/>
    <col min="14086" max="14086" width="62.19921875" style="71" bestFit="1" customWidth="1"/>
    <col min="14087" max="14087" width="22.3984375" style="71" customWidth="1"/>
    <col min="14088" max="14088" width="17" style="71" bestFit="1" customWidth="1"/>
    <col min="14089" max="14089" width="9" style="71"/>
    <col min="14090" max="14090" width="7.3984375" style="71" customWidth="1"/>
    <col min="14091" max="14336" width="9" style="71"/>
    <col min="14337" max="14337" width="4.09765625" style="71" customWidth="1"/>
    <col min="14338" max="14338" width="58.3984375" style="71" bestFit="1" customWidth="1"/>
    <col min="14339" max="14339" width="22.3984375" style="71" customWidth="1"/>
    <col min="14340" max="14340" width="17.3984375" style="71" bestFit="1" customWidth="1"/>
    <col min="14341" max="14341" width="4.09765625" style="71" customWidth="1"/>
    <col min="14342" max="14342" width="62.19921875" style="71" bestFit="1" customWidth="1"/>
    <col min="14343" max="14343" width="22.3984375" style="71" customWidth="1"/>
    <col min="14344" max="14344" width="17" style="71" bestFit="1" customWidth="1"/>
    <col min="14345" max="14345" width="9" style="71"/>
    <col min="14346" max="14346" width="7.3984375" style="71" customWidth="1"/>
    <col min="14347" max="14592" width="9" style="71"/>
    <col min="14593" max="14593" width="4.09765625" style="71" customWidth="1"/>
    <col min="14594" max="14594" width="58.3984375" style="71" bestFit="1" customWidth="1"/>
    <col min="14595" max="14595" width="22.3984375" style="71" customWidth="1"/>
    <col min="14596" max="14596" width="17.3984375" style="71" bestFit="1" customWidth="1"/>
    <col min="14597" max="14597" width="4.09765625" style="71" customWidth="1"/>
    <col min="14598" max="14598" width="62.19921875" style="71" bestFit="1" customWidth="1"/>
    <col min="14599" max="14599" width="22.3984375" style="71" customWidth="1"/>
    <col min="14600" max="14600" width="17" style="71" bestFit="1" customWidth="1"/>
    <col min="14601" max="14601" width="9" style="71"/>
    <col min="14602" max="14602" width="7.3984375" style="71" customWidth="1"/>
    <col min="14603" max="14848" width="9" style="71"/>
    <col min="14849" max="14849" width="4.09765625" style="71" customWidth="1"/>
    <col min="14850" max="14850" width="58.3984375" style="71" bestFit="1" customWidth="1"/>
    <col min="14851" max="14851" width="22.3984375" style="71" customWidth="1"/>
    <col min="14852" max="14852" width="17.3984375" style="71" bestFit="1" customWidth="1"/>
    <col min="14853" max="14853" width="4.09765625" style="71" customWidth="1"/>
    <col min="14854" max="14854" width="62.19921875" style="71" bestFit="1" customWidth="1"/>
    <col min="14855" max="14855" width="22.3984375" style="71" customWidth="1"/>
    <col min="14856" max="14856" width="17" style="71" bestFit="1" customWidth="1"/>
    <col min="14857" max="14857" width="9" style="71"/>
    <col min="14858" max="14858" width="7.3984375" style="71" customWidth="1"/>
    <col min="14859" max="15104" width="9" style="71"/>
    <col min="15105" max="15105" width="4.09765625" style="71" customWidth="1"/>
    <col min="15106" max="15106" width="58.3984375" style="71" bestFit="1" customWidth="1"/>
    <col min="15107" max="15107" width="22.3984375" style="71" customWidth="1"/>
    <col min="15108" max="15108" width="17.3984375" style="71" bestFit="1" customWidth="1"/>
    <col min="15109" max="15109" width="4.09765625" style="71" customWidth="1"/>
    <col min="15110" max="15110" width="62.19921875" style="71" bestFit="1" customWidth="1"/>
    <col min="15111" max="15111" width="22.3984375" style="71" customWidth="1"/>
    <col min="15112" max="15112" width="17" style="71" bestFit="1" customWidth="1"/>
    <col min="15113" max="15113" width="9" style="71"/>
    <col min="15114" max="15114" width="7.3984375" style="71" customWidth="1"/>
    <col min="15115" max="15360" width="9" style="71"/>
    <col min="15361" max="15361" width="4.09765625" style="71" customWidth="1"/>
    <col min="15362" max="15362" width="58.3984375" style="71" bestFit="1" customWidth="1"/>
    <col min="15363" max="15363" width="22.3984375" style="71" customWidth="1"/>
    <col min="15364" max="15364" width="17.3984375" style="71" bestFit="1" customWidth="1"/>
    <col min="15365" max="15365" width="4.09765625" style="71" customWidth="1"/>
    <col min="15366" max="15366" width="62.19921875" style="71" bestFit="1" customWidth="1"/>
    <col min="15367" max="15367" width="22.3984375" style="71" customWidth="1"/>
    <col min="15368" max="15368" width="17" style="71" bestFit="1" customWidth="1"/>
    <col min="15369" max="15369" width="9" style="71"/>
    <col min="15370" max="15370" width="7.3984375" style="71" customWidth="1"/>
    <col min="15371" max="15616" width="9" style="71"/>
    <col min="15617" max="15617" width="4.09765625" style="71" customWidth="1"/>
    <col min="15618" max="15618" width="58.3984375" style="71" bestFit="1" customWidth="1"/>
    <col min="15619" max="15619" width="22.3984375" style="71" customWidth="1"/>
    <col min="15620" max="15620" width="17.3984375" style="71" bestFit="1" customWidth="1"/>
    <col min="15621" max="15621" width="4.09765625" style="71" customWidth="1"/>
    <col min="15622" max="15622" width="62.19921875" style="71" bestFit="1" customWidth="1"/>
    <col min="15623" max="15623" width="22.3984375" style="71" customWidth="1"/>
    <col min="15624" max="15624" width="17" style="71" bestFit="1" customWidth="1"/>
    <col min="15625" max="15625" width="9" style="71"/>
    <col min="15626" max="15626" width="7.3984375" style="71" customWidth="1"/>
    <col min="15627" max="15872" width="9" style="71"/>
    <col min="15873" max="15873" width="4.09765625" style="71" customWidth="1"/>
    <col min="15874" max="15874" width="58.3984375" style="71" bestFit="1" customWidth="1"/>
    <col min="15875" max="15875" width="22.3984375" style="71" customWidth="1"/>
    <col min="15876" max="15876" width="17.3984375" style="71" bestFit="1" customWidth="1"/>
    <col min="15877" max="15877" width="4.09765625" style="71" customWidth="1"/>
    <col min="15878" max="15878" width="62.19921875" style="71" bestFit="1" customWidth="1"/>
    <col min="15879" max="15879" width="22.3984375" style="71" customWidth="1"/>
    <col min="15880" max="15880" width="17" style="71" bestFit="1" customWidth="1"/>
    <col min="15881" max="15881" width="9" style="71"/>
    <col min="15882" max="15882" width="7.3984375" style="71" customWidth="1"/>
    <col min="15883" max="16128" width="9" style="71"/>
    <col min="16129" max="16129" width="4.09765625" style="71" customWidth="1"/>
    <col min="16130" max="16130" width="58.3984375" style="71" bestFit="1" customWidth="1"/>
    <col min="16131" max="16131" width="22.3984375" style="71" customWidth="1"/>
    <col min="16132" max="16132" width="17.3984375" style="71" bestFit="1" customWidth="1"/>
    <col min="16133" max="16133" width="4.09765625" style="71" customWidth="1"/>
    <col min="16134" max="16134" width="62.19921875" style="71" bestFit="1" customWidth="1"/>
    <col min="16135" max="16135" width="22.3984375" style="71" customWidth="1"/>
    <col min="16136" max="16136" width="17" style="71" bestFit="1" customWidth="1"/>
    <col min="16137" max="16137" width="9" style="71"/>
    <col min="16138" max="16138" width="7.3984375" style="71" customWidth="1"/>
    <col min="16139" max="16384" width="9" style="71"/>
  </cols>
  <sheetData>
    <row r="1" spans="1:8" s="581" customFormat="1" ht="28.8" x14ac:dyDescent="0.55000000000000004">
      <c r="A1" s="854" t="s">
        <v>974</v>
      </c>
      <c r="C1" s="592"/>
      <c r="D1" s="592"/>
      <c r="E1" s="707"/>
    </row>
    <row r="2" spans="1:8" s="581" customFormat="1" ht="28.8" x14ac:dyDescent="0.55000000000000004">
      <c r="A2" s="687" t="s">
        <v>975</v>
      </c>
      <c r="C2" s="592"/>
      <c r="D2" s="592"/>
      <c r="E2" s="707"/>
      <c r="G2" s="1646" t="s">
        <v>249</v>
      </c>
      <c r="H2" s="1646"/>
    </row>
    <row r="3" spans="1:8" ht="24" customHeight="1" x14ac:dyDescent="0.4">
      <c r="A3" s="1793" t="s">
        <v>528</v>
      </c>
      <c r="B3" s="1794"/>
      <c r="C3" s="1797" t="s">
        <v>529</v>
      </c>
      <c r="D3" s="1797" t="s">
        <v>530</v>
      </c>
      <c r="E3" s="1793" t="s">
        <v>606</v>
      </c>
      <c r="F3" s="1794"/>
      <c r="G3" s="1797" t="s">
        <v>529</v>
      </c>
      <c r="H3" s="1797" t="s">
        <v>530</v>
      </c>
    </row>
    <row r="4" spans="1:8" ht="24" customHeight="1" x14ac:dyDescent="0.4">
      <c r="A4" s="1795"/>
      <c r="B4" s="1796"/>
      <c r="C4" s="1798"/>
      <c r="D4" s="1798"/>
      <c r="E4" s="1795"/>
      <c r="F4" s="1796"/>
      <c r="G4" s="1798"/>
      <c r="H4" s="1798"/>
    </row>
    <row r="5" spans="1:8" ht="24" customHeight="1" x14ac:dyDescent="0.4">
      <c r="A5" s="1795"/>
      <c r="B5" s="1796"/>
      <c r="C5" s="1799"/>
      <c r="D5" s="1799"/>
      <c r="E5" s="1795"/>
      <c r="F5" s="1796"/>
      <c r="G5" s="1799"/>
      <c r="H5" s="1799"/>
    </row>
    <row r="6" spans="1:8" x14ac:dyDescent="0.45">
      <c r="A6" s="708" t="s">
        <v>187</v>
      </c>
      <c r="B6" s="709" t="s">
        <v>549</v>
      </c>
      <c r="C6" s="828">
        <v>3507770.7201997237</v>
      </c>
      <c r="D6" s="389">
        <v>84.809412705834632</v>
      </c>
      <c r="E6" s="708" t="s">
        <v>187</v>
      </c>
      <c r="F6" s="710" t="s">
        <v>761</v>
      </c>
      <c r="G6" s="832">
        <v>3138612.361562497</v>
      </c>
      <c r="H6" s="391">
        <v>75.827371217962167</v>
      </c>
    </row>
    <row r="7" spans="1:8" x14ac:dyDescent="0.45">
      <c r="A7" s="711" t="s">
        <v>195</v>
      </c>
      <c r="B7" s="712" t="s">
        <v>531</v>
      </c>
      <c r="C7" s="829">
        <v>203641.35283656477</v>
      </c>
      <c r="D7" s="390">
        <v>4.9235554186128097</v>
      </c>
      <c r="E7" s="711" t="s">
        <v>195</v>
      </c>
      <c r="F7" s="713" t="s">
        <v>559</v>
      </c>
      <c r="G7" s="833">
        <v>17166.669606466094</v>
      </c>
      <c r="H7" s="392">
        <v>0.4147385146273958</v>
      </c>
    </row>
    <row r="8" spans="1:8" x14ac:dyDescent="0.45">
      <c r="A8" s="711" t="s">
        <v>205</v>
      </c>
      <c r="B8" s="714" t="s">
        <v>532</v>
      </c>
      <c r="C8" s="829">
        <v>0</v>
      </c>
      <c r="D8" s="390">
        <v>0</v>
      </c>
      <c r="E8" s="711" t="s">
        <v>205</v>
      </c>
      <c r="F8" s="715" t="s">
        <v>762</v>
      </c>
      <c r="G8" s="833">
        <v>121910.5860107898</v>
      </c>
      <c r="H8" s="392">
        <v>2.9453013612160248</v>
      </c>
    </row>
    <row r="9" spans="1:8" x14ac:dyDescent="0.45">
      <c r="A9" s="711" t="s">
        <v>208</v>
      </c>
      <c r="B9" s="714" t="s">
        <v>555</v>
      </c>
      <c r="C9" s="829">
        <v>55725.093005106282</v>
      </c>
      <c r="D9" s="390">
        <v>1.3472979814575765</v>
      </c>
      <c r="E9" s="711" t="s">
        <v>208</v>
      </c>
      <c r="F9" s="716" t="s">
        <v>563</v>
      </c>
      <c r="G9" s="833">
        <v>56.598550619999983</v>
      </c>
      <c r="H9" s="392">
        <v>1.3673938715148667E-3</v>
      </c>
    </row>
    <row r="10" spans="1:8" x14ac:dyDescent="0.45">
      <c r="A10" s="711"/>
      <c r="B10" s="714" t="s">
        <v>533</v>
      </c>
      <c r="C10" s="829"/>
      <c r="D10" s="390"/>
      <c r="E10" s="711" t="s">
        <v>209</v>
      </c>
      <c r="F10" s="716" t="s">
        <v>562</v>
      </c>
      <c r="G10" s="833">
        <v>37374.667796740003</v>
      </c>
      <c r="H10" s="392">
        <v>0.90295407100243419</v>
      </c>
    </row>
    <row r="11" spans="1:8" x14ac:dyDescent="0.45">
      <c r="A11" s="711" t="s">
        <v>209</v>
      </c>
      <c r="B11" s="714" t="s">
        <v>550</v>
      </c>
      <c r="C11" s="829">
        <v>36565.275882293907</v>
      </c>
      <c r="D11" s="390">
        <v>0.88405994016267897</v>
      </c>
      <c r="E11" s="711" t="s">
        <v>214</v>
      </c>
      <c r="F11" s="716" t="s">
        <v>560</v>
      </c>
      <c r="G11" s="833">
        <v>9390.4154988418359</v>
      </c>
      <c r="H11" s="392">
        <v>0.22686794031713584</v>
      </c>
    </row>
    <row r="12" spans="1:8" x14ac:dyDescent="0.45">
      <c r="A12" s="711"/>
      <c r="B12" s="712" t="s">
        <v>534</v>
      </c>
      <c r="C12" s="829"/>
      <c r="D12" s="390"/>
      <c r="E12" s="717"/>
      <c r="F12" s="677" t="s">
        <v>561</v>
      </c>
      <c r="G12" s="829"/>
      <c r="H12" s="1038"/>
    </row>
    <row r="13" spans="1:8" x14ac:dyDescent="0.45">
      <c r="A13" s="711" t="s">
        <v>214</v>
      </c>
      <c r="B13" s="712" t="s">
        <v>551</v>
      </c>
      <c r="C13" s="829">
        <v>33315.82062985385</v>
      </c>
      <c r="D13" s="390">
        <v>0.80549597074861201</v>
      </c>
      <c r="E13" s="711" t="s">
        <v>219</v>
      </c>
      <c r="F13" s="718" t="s">
        <v>573</v>
      </c>
      <c r="G13" s="833">
        <v>0</v>
      </c>
      <c r="H13" s="392">
        <v>0</v>
      </c>
    </row>
    <row r="14" spans="1:8" x14ac:dyDescent="0.45">
      <c r="A14" s="711" t="s">
        <v>219</v>
      </c>
      <c r="B14" s="714" t="s">
        <v>552</v>
      </c>
      <c r="C14" s="829">
        <v>16540.387545933787</v>
      </c>
      <c r="D14" s="390">
        <v>0.39990656904099908</v>
      </c>
      <c r="E14" s="711" t="s">
        <v>227</v>
      </c>
      <c r="F14" s="718" t="s">
        <v>577</v>
      </c>
      <c r="G14" s="833">
        <v>4635.9818458340014</v>
      </c>
      <c r="H14" s="392">
        <v>0.11200310069790964</v>
      </c>
    </row>
    <row r="15" spans="1:8" x14ac:dyDescent="0.45">
      <c r="A15" s="711" t="s">
        <v>227</v>
      </c>
      <c r="B15" s="714" t="s">
        <v>535</v>
      </c>
      <c r="C15" s="829">
        <v>27290.175136369449</v>
      </c>
      <c r="D15" s="390">
        <v>0.6598104353362878</v>
      </c>
      <c r="E15" s="711" t="s">
        <v>232</v>
      </c>
      <c r="F15" s="718" t="s">
        <v>564</v>
      </c>
      <c r="G15" s="833">
        <v>96958.351416384568</v>
      </c>
      <c r="H15" s="392">
        <v>2.3424673258699977</v>
      </c>
    </row>
    <row r="16" spans="1:8" x14ac:dyDescent="0.45">
      <c r="A16" s="711" t="s">
        <v>232</v>
      </c>
      <c r="B16" s="712" t="s">
        <v>574</v>
      </c>
      <c r="C16" s="829">
        <v>0</v>
      </c>
      <c r="D16" s="390">
        <v>0</v>
      </c>
      <c r="E16" s="711" t="s">
        <v>237</v>
      </c>
      <c r="F16" s="718" t="s">
        <v>556</v>
      </c>
      <c r="G16" s="833">
        <v>16229.485262346872</v>
      </c>
      <c r="H16" s="392">
        <v>0.3920965897973373</v>
      </c>
    </row>
    <row r="17" spans="1:11" x14ac:dyDescent="0.45">
      <c r="A17" s="717" t="s">
        <v>237</v>
      </c>
      <c r="B17" s="719" t="s">
        <v>536</v>
      </c>
      <c r="C17" s="829">
        <v>21137.298481824309</v>
      </c>
      <c r="D17" s="390">
        <v>0.51104875814955808</v>
      </c>
      <c r="E17" s="751" t="s">
        <v>240</v>
      </c>
      <c r="F17" s="718" t="s">
        <v>554</v>
      </c>
      <c r="G17" s="833">
        <v>332.46484905</v>
      </c>
      <c r="H17" s="392">
        <v>8.0321914979293047E-3</v>
      </c>
    </row>
    <row r="18" spans="1:11" x14ac:dyDescent="0.45">
      <c r="A18" s="717" t="s">
        <v>240</v>
      </c>
      <c r="B18" s="720" t="s">
        <v>557</v>
      </c>
      <c r="C18" s="829">
        <v>0</v>
      </c>
      <c r="D18" s="390">
        <v>0</v>
      </c>
      <c r="E18" s="721"/>
      <c r="F18" s="722" t="s">
        <v>572</v>
      </c>
      <c r="G18" s="834">
        <v>3442667.5823995708</v>
      </c>
      <c r="H18" s="393">
        <v>83.173199706859862</v>
      </c>
    </row>
    <row r="19" spans="1:11" x14ac:dyDescent="0.45">
      <c r="A19" s="717" t="s">
        <v>514</v>
      </c>
      <c r="B19" s="720" t="s">
        <v>556</v>
      </c>
      <c r="C19" s="829">
        <v>18720.124265498955</v>
      </c>
      <c r="D19" s="390">
        <v>0.45260733137279102</v>
      </c>
      <c r="E19" s="711" t="s">
        <v>514</v>
      </c>
      <c r="F19" s="723" t="s">
        <v>575</v>
      </c>
      <c r="G19" s="833">
        <v>101511.25297927999</v>
      </c>
      <c r="H19" s="392">
        <v>2.4524632467286804</v>
      </c>
    </row>
    <row r="20" spans="1:11" x14ac:dyDescent="0.45">
      <c r="A20" s="717" t="s">
        <v>242</v>
      </c>
      <c r="B20" s="720" t="s">
        <v>553</v>
      </c>
      <c r="C20" s="829">
        <v>87922.131274154235</v>
      </c>
      <c r="D20" s="390">
        <v>2.1257445004221243</v>
      </c>
      <c r="E20" s="711" t="s">
        <v>242</v>
      </c>
      <c r="F20" s="718" t="s">
        <v>567</v>
      </c>
      <c r="G20" s="833">
        <v>0</v>
      </c>
      <c r="H20" s="392">
        <v>0</v>
      </c>
    </row>
    <row r="21" spans="1:11" x14ac:dyDescent="0.45">
      <c r="A21" s="717" t="s">
        <v>243</v>
      </c>
      <c r="B21" s="724" t="s">
        <v>558</v>
      </c>
      <c r="C21" s="829">
        <v>127434.29404094868</v>
      </c>
      <c r="D21" s="390">
        <v>3.0810530386034296</v>
      </c>
      <c r="E21" s="711" t="s">
        <v>243</v>
      </c>
      <c r="F21" s="718" t="s">
        <v>568</v>
      </c>
      <c r="G21" s="833">
        <v>124.72580887999999</v>
      </c>
      <c r="H21" s="392">
        <v>3.0133157972066561E-3</v>
      </c>
    </row>
    <row r="22" spans="1:11" x14ac:dyDescent="0.45">
      <c r="A22" s="717" t="s">
        <v>244</v>
      </c>
      <c r="B22" s="724" t="s">
        <v>554</v>
      </c>
      <c r="C22" s="829">
        <v>0.30401132000000003</v>
      </c>
      <c r="D22" s="390">
        <v>7.3502584865801999E-6</v>
      </c>
      <c r="E22" s="711" t="s">
        <v>244</v>
      </c>
      <c r="F22" s="718" t="s">
        <v>569</v>
      </c>
      <c r="G22" s="833">
        <v>26938.207383754998</v>
      </c>
      <c r="H22" s="392">
        <v>0.65081418662913337</v>
      </c>
      <c r="J22" s="725"/>
      <c r="K22" s="117"/>
    </row>
    <row r="23" spans="1:11" x14ac:dyDescent="0.4">
      <c r="A23" s="726"/>
      <c r="B23" s="443"/>
      <c r="C23" s="174"/>
      <c r="D23" s="726"/>
      <c r="E23" s="711" t="s">
        <v>527</v>
      </c>
      <c r="F23" s="716" t="s">
        <v>570</v>
      </c>
      <c r="G23" s="833">
        <v>-14507.46321953328</v>
      </c>
      <c r="H23" s="392">
        <v>-0.35049336211459953</v>
      </c>
    </row>
    <row r="24" spans="1:11" x14ac:dyDescent="0.4">
      <c r="A24" s="726"/>
      <c r="B24" s="443"/>
      <c r="C24" s="174"/>
      <c r="D24" s="726"/>
      <c r="E24" s="711" t="s">
        <v>565</v>
      </c>
      <c r="F24" s="716" t="s">
        <v>576</v>
      </c>
      <c r="G24" s="833">
        <v>582420.60816958465</v>
      </c>
      <c r="H24" s="392">
        <v>14.071002906099716</v>
      </c>
    </row>
    <row r="25" spans="1:11" x14ac:dyDescent="0.4">
      <c r="A25" s="726"/>
      <c r="B25" s="443"/>
      <c r="C25" s="174"/>
      <c r="D25" s="726"/>
      <c r="E25" s="711" t="s">
        <v>566</v>
      </c>
      <c r="F25" s="727" t="s">
        <v>571</v>
      </c>
      <c r="G25" s="833">
        <v>0</v>
      </c>
      <c r="H25" s="392">
        <v>0</v>
      </c>
    </row>
    <row r="26" spans="1:11" x14ac:dyDescent="0.4">
      <c r="A26" s="728"/>
      <c r="B26" s="729"/>
      <c r="C26" s="829"/>
      <c r="D26" s="390"/>
      <c r="E26" s="717"/>
      <c r="F26" s="722" t="s">
        <v>603</v>
      </c>
      <c r="G26" s="834">
        <v>696487.33112196636</v>
      </c>
      <c r="H26" s="393">
        <v>16.826800293140138</v>
      </c>
    </row>
    <row r="27" spans="1:11" x14ac:dyDescent="0.4">
      <c r="A27" s="730"/>
      <c r="B27" s="731"/>
      <c r="C27" s="830"/>
      <c r="D27" s="732"/>
      <c r="E27" s="733"/>
      <c r="F27" s="734"/>
      <c r="G27" s="830"/>
      <c r="H27" s="394"/>
    </row>
    <row r="28" spans="1:11" x14ac:dyDescent="0.45">
      <c r="A28" s="735" t="s">
        <v>135</v>
      </c>
      <c r="B28" s="736"/>
      <c r="C28" s="831">
        <v>4136062.9773095925</v>
      </c>
      <c r="D28" s="395">
        <v>100</v>
      </c>
      <c r="E28" s="737"/>
      <c r="F28" s="738" t="s">
        <v>604</v>
      </c>
      <c r="G28" s="835">
        <v>4139154.9135215371</v>
      </c>
      <c r="H28" s="395">
        <v>100</v>
      </c>
    </row>
    <row r="29" spans="1:11" x14ac:dyDescent="0.45">
      <c r="A29" s="739" t="s">
        <v>541</v>
      </c>
      <c r="B29" s="740"/>
      <c r="C29" s="741"/>
      <c r="D29" s="741"/>
      <c r="E29" s="742" t="s">
        <v>605</v>
      </c>
      <c r="F29" s="743"/>
      <c r="G29" s="744"/>
      <c r="H29" s="744"/>
    </row>
    <row r="30" spans="1:11" s="464" customFormat="1" ht="30" customHeight="1" x14ac:dyDescent="0.25">
      <c r="A30" s="745" t="s">
        <v>247</v>
      </c>
      <c r="B30" s="638"/>
      <c r="C30" s="689"/>
      <c r="D30" s="689"/>
      <c r="E30" s="678"/>
    </row>
    <row r="31" spans="1:11" s="464" customFormat="1" ht="30" customHeight="1" x14ac:dyDescent="0.25">
      <c r="A31" s="745" t="s">
        <v>248</v>
      </c>
      <c r="B31" s="638"/>
      <c r="C31" s="746"/>
      <c r="D31" s="746"/>
      <c r="E31" s="747"/>
      <c r="F31" s="748"/>
      <c r="G31" s="749"/>
      <c r="H31" s="748"/>
    </row>
    <row r="32" spans="1:11" s="464" customFormat="1" ht="30" customHeight="1" x14ac:dyDescent="0.25">
      <c r="A32" s="750"/>
      <c r="B32" s="638" t="s">
        <v>537</v>
      </c>
      <c r="C32" s="689"/>
      <c r="D32" s="689"/>
      <c r="E32" s="678"/>
    </row>
  </sheetData>
  <mergeCells count="7">
    <mergeCell ref="G2:H2"/>
    <mergeCell ref="A3:B5"/>
    <mergeCell ref="C3:C5"/>
    <mergeCell ref="D3:D5"/>
    <mergeCell ref="E3:F5"/>
    <mergeCell ref="G3:G5"/>
    <mergeCell ref="H3:H5"/>
  </mergeCells>
  <printOptions horizontalCentered="1"/>
  <pageMargins left="0" right="0" top="0.39370078740157499" bottom="0" header="0.511811023622047" footer="0.511811023622047"/>
  <pageSetup paperSize="9" scale="68" orientation="landscape" r:id="rId1"/>
  <headerFooter alignWithMargins="0">
    <oddFooter>&amp;C&amp;16 53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7" tint="0.79998168889431442"/>
    <pageSetUpPr fitToPage="1"/>
  </sheetPr>
  <dimension ref="A1:AA97"/>
  <sheetViews>
    <sheetView showGridLines="0" view="pageBreakPreview" zoomScale="80" zoomScaleNormal="100" zoomScaleSheetLayoutView="80" workbookViewId="0">
      <selection activeCell="C64" sqref="C64"/>
    </sheetView>
  </sheetViews>
  <sheetFormatPr defaultRowHeight="21" x14ac:dyDescent="0.4"/>
  <cols>
    <col min="1" max="1" width="13.69921875" style="48" customWidth="1"/>
    <col min="2" max="2" width="14.3984375" style="48" customWidth="1"/>
    <col min="3" max="3" width="50.19921875" style="48" customWidth="1"/>
    <col min="4" max="4" width="20.69921875" style="48" customWidth="1"/>
    <col min="5" max="5" width="9" style="48" bestFit="1" customWidth="1"/>
    <col min="6" max="7" width="10.3984375" style="48" bestFit="1" customWidth="1"/>
    <col min="8" max="26" width="9" style="48"/>
    <col min="27" max="27" width="14.3984375" style="48" customWidth="1"/>
    <col min="28" max="256" width="9" style="48"/>
    <col min="257" max="257" width="9.3984375" style="48" customWidth="1"/>
    <col min="258" max="258" width="11.09765625" style="48" customWidth="1"/>
    <col min="259" max="259" width="37.3984375" style="48" customWidth="1"/>
    <col min="260" max="260" width="22.09765625" style="48" customWidth="1"/>
    <col min="261" max="261" width="9" style="48" bestFit="1" customWidth="1"/>
    <col min="262" max="263" width="10.3984375" style="48" bestFit="1" customWidth="1"/>
    <col min="264" max="282" width="9" style="48"/>
    <col min="283" max="283" width="14.3984375" style="48" customWidth="1"/>
    <col min="284" max="512" width="9" style="48"/>
    <col min="513" max="513" width="9.3984375" style="48" customWidth="1"/>
    <col min="514" max="514" width="11.09765625" style="48" customWidth="1"/>
    <col min="515" max="515" width="37.3984375" style="48" customWidth="1"/>
    <col min="516" max="516" width="22.09765625" style="48" customWidth="1"/>
    <col min="517" max="517" width="9" style="48" bestFit="1" customWidth="1"/>
    <col min="518" max="519" width="10.3984375" style="48" bestFit="1" customWidth="1"/>
    <col min="520" max="538" width="9" style="48"/>
    <col min="539" max="539" width="14.3984375" style="48" customWidth="1"/>
    <col min="540" max="768" width="9" style="48"/>
    <col min="769" max="769" width="9.3984375" style="48" customWidth="1"/>
    <col min="770" max="770" width="11.09765625" style="48" customWidth="1"/>
    <col min="771" max="771" width="37.3984375" style="48" customWidth="1"/>
    <col min="772" max="772" width="22.09765625" style="48" customWidth="1"/>
    <col min="773" max="773" width="9" style="48" bestFit="1" customWidth="1"/>
    <col min="774" max="775" width="10.3984375" style="48" bestFit="1" customWidth="1"/>
    <col min="776" max="794" width="9" style="48"/>
    <col min="795" max="795" width="14.3984375" style="48" customWidth="1"/>
    <col min="796" max="1024" width="9" style="48"/>
    <col min="1025" max="1025" width="9.3984375" style="48" customWidth="1"/>
    <col min="1026" max="1026" width="11.09765625" style="48" customWidth="1"/>
    <col min="1027" max="1027" width="37.3984375" style="48" customWidth="1"/>
    <col min="1028" max="1028" width="22.09765625" style="48" customWidth="1"/>
    <col min="1029" max="1029" width="9" style="48" bestFit="1" customWidth="1"/>
    <col min="1030" max="1031" width="10.3984375" style="48" bestFit="1" customWidth="1"/>
    <col min="1032" max="1050" width="9" style="48"/>
    <col min="1051" max="1051" width="14.3984375" style="48" customWidth="1"/>
    <col min="1052" max="1280" width="9" style="48"/>
    <col min="1281" max="1281" width="9.3984375" style="48" customWidth="1"/>
    <col min="1282" max="1282" width="11.09765625" style="48" customWidth="1"/>
    <col min="1283" max="1283" width="37.3984375" style="48" customWidth="1"/>
    <col min="1284" max="1284" width="22.09765625" style="48" customWidth="1"/>
    <col min="1285" max="1285" width="9" style="48" bestFit="1" customWidth="1"/>
    <col min="1286" max="1287" width="10.3984375" style="48" bestFit="1" customWidth="1"/>
    <col min="1288" max="1306" width="9" style="48"/>
    <col min="1307" max="1307" width="14.3984375" style="48" customWidth="1"/>
    <col min="1308" max="1536" width="9" style="48"/>
    <col min="1537" max="1537" width="9.3984375" style="48" customWidth="1"/>
    <col min="1538" max="1538" width="11.09765625" style="48" customWidth="1"/>
    <col min="1539" max="1539" width="37.3984375" style="48" customWidth="1"/>
    <col min="1540" max="1540" width="22.09765625" style="48" customWidth="1"/>
    <col min="1541" max="1541" width="9" style="48" bestFit="1" customWidth="1"/>
    <col min="1542" max="1543" width="10.3984375" style="48" bestFit="1" customWidth="1"/>
    <col min="1544" max="1562" width="9" style="48"/>
    <col min="1563" max="1563" width="14.3984375" style="48" customWidth="1"/>
    <col min="1564" max="1792" width="9" style="48"/>
    <col min="1793" max="1793" width="9.3984375" style="48" customWidth="1"/>
    <col min="1794" max="1794" width="11.09765625" style="48" customWidth="1"/>
    <col min="1795" max="1795" width="37.3984375" style="48" customWidth="1"/>
    <col min="1796" max="1796" width="22.09765625" style="48" customWidth="1"/>
    <col min="1797" max="1797" width="9" style="48" bestFit="1" customWidth="1"/>
    <col min="1798" max="1799" width="10.3984375" style="48" bestFit="1" customWidth="1"/>
    <col min="1800" max="1818" width="9" style="48"/>
    <col min="1819" max="1819" width="14.3984375" style="48" customWidth="1"/>
    <col min="1820" max="2048" width="9" style="48"/>
    <col min="2049" max="2049" width="9.3984375" style="48" customWidth="1"/>
    <col min="2050" max="2050" width="11.09765625" style="48" customWidth="1"/>
    <col min="2051" max="2051" width="37.3984375" style="48" customWidth="1"/>
    <col min="2052" max="2052" width="22.09765625" style="48" customWidth="1"/>
    <col min="2053" max="2053" width="9" style="48" bestFit="1" customWidth="1"/>
    <col min="2054" max="2055" width="10.3984375" style="48" bestFit="1" customWidth="1"/>
    <col min="2056" max="2074" width="9" style="48"/>
    <col min="2075" max="2075" width="14.3984375" style="48" customWidth="1"/>
    <col min="2076" max="2304" width="9" style="48"/>
    <col min="2305" max="2305" width="9.3984375" style="48" customWidth="1"/>
    <col min="2306" max="2306" width="11.09765625" style="48" customWidth="1"/>
    <col min="2307" max="2307" width="37.3984375" style="48" customWidth="1"/>
    <col min="2308" max="2308" width="22.09765625" style="48" customWidth="1"/>
    <col min="2309" max="2309" width="9" style="48" bestFit="1" customWidth="1"/>
    <col min="2310" max="2311" width="10.3984375" style="48" bestFit="1" customWidth="1"/>
    <col min="2312" max="2330" width="9" style="48"/>
    <col min="2331" max="2331" width="14.3984375" style="48" customWidth="1"/>
    <col min="2332" max="2560" width="9" style="48"/>
    <col min="2561" max="2561" width="9.3984375" style="48" customWidth="1"/>
    <col min="2562" max="2562" width="11.09765625" style="48" customWidth="1"/>
    <col min="2563" max="2563" width="37.3984375" style="48" customWidth="1"/>
    <col min="2564" max="2564" width="22.09765625" style="48" customWidth="1"/>
    <col min="2565" max="2565" width="9" style="48" bestFit="1" customWidth="1"/>
    <col min="2566" max="2567" width="10.3984375" style="48" bestFit="1" customWidth="1"/>
    <col min="2568" max="2586" width="9" style="48"/>
    <col min="2587" max="2587" width="14.3984375" style="48" customWidth="1"/>
    <col min="2588" max="2816" width="9" style="48"/>
    <col min="2817" max="2817" width="9.3984375" style="48" customWidth="1"/>
    <col min="2818" max="2818" width="11.09765625" style="48" customWidth="1"/>
    <col min="2819" max="2819" width="37.3984375" style="48" customWidth="1"/>
    <col min="2820" max="2820" width="22.09765625" style="48" customWidth="1"/>
    <col min="2821" max="2821" width="9" style="48" bestFit="1" customWidth="1"/>
    <col min="2822" max="2823" width="10.3984375" style="48" bestFit="1" customWidth="1"/>
    <col min="2824" max="2842" width="9" style="48"/>
    <col min="2843" max="2843" width="14.3984375" style="48" customWidth="1"/>
    <col min="2844" max="3072" width="9" style="48"/>
    <col min="3073" max="3073" width="9.3984375" style="48" customWidth="1"/>
    <col min="3074" max="3074" width="11.09765625" style="48" customWidth="1"/>
    <col min="3075" max="3075" width="37.3984375" style="48" customWidth="1"/>
    <col min="3076" max="3076" width="22.09765625" style="48" customWidth="1"/>
    <col min="3077" max="3077" width="9" style="48" bestFit="1" customWidth="1"/>
    <col min="3078" max="3079" width="10.3984375" style="48" bestFit="1" customWidth="1"/>
    <col min="3080" max="3098" width="9" style="48"/>
    <col min="3099" max="3099" width="14.3984375" style="48" customWidth="1"/>
    <col min="3100" max="3328" width="9" style="48"/>
    <col min="3329" max="3329" width="9.3984375" style="48" customWidth="1"/>
    <col min="3330" max="3330" width="11.09765625" style="48" customWidth="1"/>
    <col min="3331" max="3331" width="37.3984375" style="48" customWidth="1"/>
    <col min="3332" max="3332" width="22.09765625" style="48" customWidth="1"/>
    <col min="3333" max="3333" width="9" style="48" bestFit="1" customWidth="1"/>
    <col min="3334" max="3335" width="10.3984375" style="48" bestFit="1" customWidth="1"/>
    <col min="3336" max="3354" width="9" style="48"/>
    <col min="3355" max="3355" width="14.3984375" style="48" customWidth="1"/>
    <col min="3356" max="3584" width="9" style="48"/>
    <col min="3585" max="3585" width="9.3984375" style="48" customWidth="1"/>
    <col min="3586" max="3586" width="11.09765625" style="48" customWidth="1"/>
    <col min="3587" max="3587" width="37.3984375" style="48" customWidth="1"/>
    <col min="3588" max="3588" width="22.09765625" style="48" customWidth="1"/>
    <col min="3589" max="3589" width="9" style="48" bestFit="1" customWidth="1"/>
    <col min="3590" max="3591" width="10.3984375" style="48" bestFit="1" customWidth="1"/>
    <col min="3592" max="3610" width="9" style="48"/>
    <col min="3611" max="3611" width="14.3984375" style="48" customWidth="1"/>
    <col min="3612" max="3840" width="9" style="48"/>
    <col min="3841" max="3841" width="9.3984375" style="48" customWidth="1"/>
    <col min="3842" max="3842" width="11.09765625" style="48" customWidth="1"/>
    <col min="3843" max="3843" width="37.3984375" style="48" customWidth="1"/>
    <col min="3844" max="3844" width="22.09765625" style="48" customWidth="1"/>
    <col min="3845" max="3845" width="9" style="48" bestFit="1" customWidth="1"/>
    <col min="3846" max="3847" width="10.3984375" style="48" bestFit="1" customWidth="1"/>
    <col min="3848" max="3866" width="9" style="48"/>
    <col min="3867" max="3867" width="14.3984375" style="48" customWidth="1"/>
    <col min="3868" max="4096" width="9" style="48"/>
    <col min="4097" max="4097" width="9.3984375" style="48" customWidth="1"/>
    <col min="4098" max="4098" width="11.09765625" style="48" customWidth="1"/>
    <col min="4099" max="4099" width="37.3984375" style="48" customWidth="1"/>
    <col min="4100" max="4100" width="22.09765625" style="48" customWidth="1"/>
    <col min="4101" max="4101" width="9" style="48" bestFit="1" customWidth="1"/>
    <col min="4102" max="4103" width="10.3984375" style="48" bestFit="1" customWidth="1"/>
    <col min="4104" max="4122" width="9" style="48"/>
    <col min="4123" max="4123" width="14.3984375" style="48" customWidth="1"/>
    <col min="4124" max="4352" width="9" style="48"/>
    <col min="4353" max="4353" width="9.3984375" style="48" customWidth="1"/>
    <col min="4354" max="4354" width="11.09765625" style="48" customWidth="1"/>
    <col min="4355" max="4355" width="37.3984375" style="48" customWidth="1"/>
    <col min="4356" max="4356" width="22.09765625" style="48" customWidth="1"/>
    <col min="4357" max="4357" width="9" style="48" bestFit="1" customWidth="1"/>
    <col min="4358" max="4359" width="10.3984375" style="48" bestFit="1" customWidth="1"/>
    <col min="4360" max="4378" width="9" style="48"/>
    <col min="4379" max="4379" width="14.3984375" style="48" customWidth="1"/>
    <col min="4380" max="4608" width="9" style="48"/>
    <col min="4609" max="4609" width="9.3984375" style="48" customWidth="1"/>
    <col min="4610" max="4610" width="11.09765625" style="48" customWidth="1"/>
    <col min="4611" max="4611" width="37.3984375" style="48" customWidth="1"/>
    <col min="4612" max="4612" width="22.09765625" style="48" customWidth="1"/>
    <col min="4613" max="4613" width="9" style="48" bestFit="1" customWidth="1"/>
    <col min="4614" max="4615" width="10.3984375" style="48" bestFit="1" customWidth="1"/>
    <col min="4616" max="4634" width="9" style="48"/>
    <col min="4635" max="4635" width="14.3984375" style="48" customWidth="1"/>
    <col min="4636" max="4864" width="9" style="48"/>
    <col min="4865" max="4865" width="9.3984375" style="48" customWidth="1"/>
    <col min="4866" max="4866" width="11.09765625" style="48" customWidth="1"/>
    <col min="4867" max="4867" width="37.3984375" style="48" customWidth="1"/>
    <col min="4868" max="4868" width="22.09765625" style="48" customWidth="1"/>
    <col min="4869" max="4869" width="9" style="48" bestFit="1" customWidth="1"/>
    <col min="4870" max="4871" width="10.3984375" style="48" bestFit="1" customWidth="1"/>
    <col min="4872" max="4890" width="9" style="48"/>
    <col min="4891" max="4891" width="14.3984375" style="48" customWidth="1"/>
    <col min="4892" max="5120" width="9" style="48"/>
    <col min="5121" max="5121" width="9.3984375" style="48" customWidth="1"/>
    <col min="5122" max="5122" width="11.09765625" style="48" customWidth="1"/>
    <col min="5123" max="5123" width="37.3984375" style="48" customWidth="1"/>
    <col min="5124" max="5124" width="22.09765625" style="48" customWidth="1"/>
    <col min="5125" max="5125" width="9" style="48" bestFit="1" customWidth="1"/>
    <col min="5126" max="5127" width="10.3984375" style="48" bestFit="1" customWidth="1"/>
    <col min="5128" max="5146" width="9" style="48"/>
    <col min="5147" max="5147" width="14.3984375" style="48" customWidth="1"/>
    <col min="5148" max="5376" width="9" style="48"/>
    <col min="5377" max="5377" width="9.3984375" style="48" customWidth="1"/>
    <col min="5378" max="5378" width="11.09765625" style="48" customWidth="1"/>
    <col min="5379" max="5379" width="37.3984375" style="48" customWidth="1"/>
    <col min="5380" max="5380" width="22.09765625" style="48" customWidth="1"/>
    <col min="5381" max="5381" width="9" style="48" bestFit="1" customWidth="1"/>
    <col min="5382" max="5383" width="10.3984375" style="48" bestFit="1" customWidth="1"/>
    <col min="5384" max="5402" width="9" style="48"/>
    <col min="5403" max="5403" width="14.3984375" style="48" customWidth="1"/>
    <col min="5404" max="5632" width="9" style="48"/>
    <col min="5633" max="5633" width="9.3984375" style="48" customWidth="1"/>
    <col min="5634" max="5634" width="11.09765625" style="48" customWidth="1"/>
    <col min="5635" max="5635" width="37.3984375" style="48" customWidth="1"/>
    <col min="5636" max="5636" width="22.09765625" style="48" customWidth="1"/>
    <col min="5637" max="5637" width="9" style="48" bestFit="1" customWidth="1"/>
    <col min="5638" max="5639" width="10.3984375" style="48" bestFit="1" customWidth="1"/>
    <col min="5640" max="5658" width="9" style="48"/>
    <col min="5659" max="5659" width="14.3984375" style="48" customWidth="1"/>
    <col min="5660" max="5888" width="9" style="48"/>
    <col min="5889" max="5889" width="9.3984375" style="48" customWidth="1"/>
    <col min="5890" max="5890" width="11.09765625" style="48" customWidth="1"/>
    <col min="5891" max="5891" width="37.3984375" style="48" customWidth="1"/>
    <col min="5892" max="5892" width="22.09765625" style="48" customWidth="1"/>
    <col min="5893" max="5893" width="9" style="48" bestFit="1" customWidth="1"/>
    <col min="5894" max="5895" width="10.3984375" style="48" bestFit="1" customWidth="1"/>
    <col min="5896" max="5914" width="9" style="48"/>
    <col min="5915" max="5915" width="14.3984375" style="48" customWidth="1"/>
    <col min="5916" max="6144" width="9" style="48"/>
    <col min="6145" max="6145" width="9.3984375" style="48" customWidth="1"/>
    <col min="6146" max="6146" width="11.09765625" style="48" customWidth="1"/>
    <col min="6147" max="6147" width="37.3984375" style="48" customWidth="1"/>
    <col min="6148" max="6148" width="22.09765625" style="48" customWidth="1"/>
    <col min="6149" max="6149" width="9" style="48" bestFit="1" customWidth="1"/>
    <col min="6150" max="6151" width="10.3984375" style="48" bestFit="1" customWidth="1"/>
    <col min="6152" max="6170" width="9" style="48"/>
    <col min="6171" max="6171" width="14.3984375" style="48" customWidth="1"/>
    <col min="6172" max="6400" width="9" style="48"/>
    <col min="6401" max="6401" width="9.3984375" style="48" customWidth="1"/>
    <col min="6402" max="6402" width="11.09765625" style="48" customWidth="1"/>
    <col min="6403" max="6403" width="37.3984375" style="48" customWidth="1"/>
    <col min="6404" max="6404" width="22.09765625" style="48" customWidth="1"/>
    <col min="6405" max="6405" width="9" style="48" bestFit="1" customWidth="1"/>
    <col min="6406" max="6407" width="10.3984375" style="48" bestFit="1" customWidth="1"/>
    <col min="6408" max="6426" width="9" style="48"/>
    <col min="6427" max="6427" width="14.3984375" style="48" customWidth="1"/>
    <col min="6428" max="6656" width="9" style="48"/>
    <col min="6657" max="6657" width="9.3984375" style="48" customWidth="1"/>
    <col min="6658" max="6658" width="11.09765625" style="48" customWidth="1"/>
    <col min="6659" max="6659" width="37.3984375" style="48" customWidth="1"/>
    <col min="6660" max="6660" width="22.09765625" style="48" customWidth="1"/>
    <col min="6661" max="6661" width="9" style="48" bestFit="1" customWidth="1"/>
    <col min="6662" max="6663" width="10.3984375" style="48" bestFit="1" customWidth="1"/>
    <col min="6664" max="6682" width="9" style="48"/>
    <col min="6683" max="6683" width="14.3984375" style="48" customWidth="1"/>
    <col min="6684" max="6912" width="9" style="48"/>
    <col min="6913" max="6913" width="9.3984375" style="48" customWidth="1"/>
    <col min="6914" max="6914" width="11.09765625" style="48" customWidth="1"/>
    <col min="6915" max="6915" width="37.3984375" style="48" customWidth="1"/>
    <col min="6916" max="6916" width="22.09765625" style="48" customWidth="1"/>
    <col min="6917" max="6917" width="9" style="48" bestFit="1" customWidth="1"/>
    <col min="6918" max="6919" width="10.3984375" style="48" bestFit="1" customWidth="1"/>
    <col min="6920" max="6938" width="9" style="48"/>
    <col min="6939" max="6939" width="14.3984375" style="48" customWidth="1"/>
    <col min="6940" max="7168" width="9" style="48"/>
    <col min="7169" max="7169" width="9.3984375" style="48" customWidth="1"/>
    <col min="7170" max="7170" width="11.09765625" style="48" customWidth="1"/>
    <col min="7171" max="7171" width="37.3984375" style="48" customWidth="1"/>
    <col min="7172" max="7172" width="22.09765625" style="48" customWidth="1"/>
    <col min="7173" max="7173" width="9" style="48" bestFit="1" customWidth="1"/>
    <col min="7174" max="7175" width="10.3984375" style="48" bestFit="1" customWidth="1"/>
    <col min="7176" max="7194" width="9" style="48"/>
    <col min="7195" max="7195" width="14.3984375" style="48" customWidth="1"/>
    <col min="7196" max="7424" width="9" style="48"/>
    <col min="7425" max="7425" width="9.3984375" style="48" customWidth="1"/>
    <col min="7426" max="7426" width="11.09765625" style="48" customWidth="1"/>
    <col min="7427" max="7427" width="37.3984375" style="48" customWidth="1"/>
    <col min="7428" max="7428" width="22.09765625" style="48" customWidth="1"/>
    <col min="7429" max="7429" width="9" style="48" bestFit="1" customWidth="1"/>
    <col min="7430" max="7431" width="10.3984375" style="48" bestFit="1" customWidth="1"/>
    <col min="7432" max="7450" width="9" style="48"/>
    <col min="7451" max="7451" width="14.3984375" style="48" customWidth="1"/>
    <col min="7452" max="7680" width="9" style="48"/>
    <col min="7681" max="7681" width="9.3984375" style="48" customWidth="1"/>
    <col min="7682" max="7682" width="11.09765625" style="48" customWidth="1"/>
    <col min="7683" max="7683" width="37.3984375" style="48" customWidth="1"/>
    <col min="7684" max="7684" width="22.09765625" style="48" customWidth="1"/>
    <col min="7685" max="7685" width="9" style="48" bestFit="1" customWidth="1"/>
    <col min="7686" max="7687" width="10.3984375" style="48" bestFit="1" customWidth="1"/>
    <col min="7688" max="7706" width="9" style="48"/>
    <col min="7707" max="7707" width="14.3984375" style="48" customWidth="1"/>
    <col min="7708" max="7936" width="9" style="48"/>
    <col min="7937" max="7937" width="9.3984375" style="48" customWidth="1"/>
    <col min="7938" max="7938" width="11.09765625" style="48" customWidth="1"/>
    <col min="7939" max="7939" width="37.3984375" style="48" customWidth="1"/>
    <col min="7940" max="7940" width="22.09765625" style="48" customWidth="1"/>
    <col min="7941" max="7941" width="9" style="48" bestFit="1" customWidth="1"/>
    <col min="7942" max="7943" width="10.3984375" style="48" bestFit="1" customWidth="1"/>
    <col min="7944" max="7962" width="9" style="48"/>
    <col min="7963" max="7963" width="14.3984375" style="48" customWidth="1"/>
    <col min="7964" max="8192" width="9" style="48"/>
    <col min="8193" max="8193" width="9.3984375" style="48" customWidth="1"/>
    <col min="8194" max="8194" width="11.09765625" style="48" customWidth="1"/>
    <col min="8195" max="8195" width="37.3984375" style="48" customWidth="1"/>
    <col min="8196" max="8196" width="22.09765625" style="48" customWidth="1"/>
    <col min="8197" max="8197" width="9" style="48" bestFit="1" customWidth="1"/>
    <col min="8198" max="8199" width="10.3984375" style="48" bestFit="1" customWidth="1"/>
    <col min="8200" max="8218" width="9" style="48"/>
    <col min="8219" max="8219" width="14.3984375" style="48" customWidth="1"/>
    <col min="8220" max="8448" width="9" style="48"/>
    <col min="8449" max="8449" width="9.3984375" style="48" customWidth="1"/>
    <col min="8450" max="8450" width="11.09765625" style="48" customWidth="1"/>
    <col min="8451" max="8451" width="37.3984375" style="48" customWidth="1"/>
    <col min="8452" max="8452" width="22.09765625" style="48" customWidth="1"/>
    <col min="8453" max="8453" width="9" style="48" bestFit="1" customWidth="1"/>
    <col min="8454" max="8455" width="10.3984375" style="48" bestFit="1" customWidth="1"/>
    <col min="8456" max="8474" width="9" style="48"/>
    <col min="8475" max="8475" width="14.3984375" style="48" customWidth="1"/>
    <col min="8476" max="8704" width="9" style="48"/>
    <col min="8705" max="8705" width="9.3984375" style="48" customWidth="1"/>
    <col min="8706" max="8706" width="11.09765625" style="48" customWidth="1"/>
    <col min="8707" max="8707" width="37.3984375" style="48" customWidth="1"/>
    <col min="8708" max="8708" width="22.09765625" style="48" customWidth="1"/>
    <col min="8709" max="8709" width="9" style="48" bestFit="1" customWidth="1"/>
    <col min="8710" max="8711" width="10.3984375" style="48" bestFit="1" customWidth="1"/>
    <col min="8712" max="8730" width="9" style="48"/>
    <col min="8731" max="8731" width="14.3984375" style="48" customWidth="1"/>
    <col min="8732" max="8960" width="9" style="48"/>
    <col min="8961" max="8961" width="9.3984375" style="48" customWidth="1"/>
    <col min="8962" max="8962" width="11.09765625" style="48" customWidth="1"/>
    <col min="8963" max="8963" width="37.3984375" style="48" customWidth="1"/>
    <col min="8964" max="8964" width="22.09765625" style="48" customWidth="1"/>
    <col min="8965" max="8965" width="9" style="48" bestFit="1" customWidth="1"/>
    <col min="8966" max="8967" width="10.3984375" style="48" bestFit="1" customWidth="1"/>
    <col min="8968" max="8986" width="9" style="48"/>
    <col min="8987" max="8987" width="14.3984375" style="48" customWidth="1"/>
    <col min="8988" max="9216" width="9" style="48"/>
    <col min="9217" max="9217" width="9.3984375" style="48" customWidth="1"/>
    <col min="9218" max="9218" width="11.09765625" style="48" customWidth="1"/>
    <col min="9219" max="9219" width="37.3984375" style="48" customWidth="1"/>
    <col min="9220" max="9220" width="22.09765625" style="48" customWidth="1"/>
    <col min="9221" max="9221" width="9" style="48" bestFit="1" customWidth="1"/>
    <col min="9222" max="9223" width="10.3984375" style="48" bestFit="1" customWidth="1"/>
    <col min="9224" max="9242" width="9" style="48"/>
    <col min="9243" max="9243" width="14.3984375" style="48" customWidth="1"/>
    <col min="9244" max="9472" width="9" style="48"/>
    <col min="9473" max="9473" width="9.3984375" style="48" customWidth="1"/>
    <col min="9474" max="9474" width="11.09765625" style="48" customWidth="1"/>
    <col min="9475" max="9475" width="37.3984375" style="48" customWidth="1"/>
    <col min="9476" max="9476" width="22.09765625" style="48" customWidth="1"/>
    <col min="9477" max="9477" width="9" style="48" bestFit="1" customWidth="1"/>
    <col min="9478" max="9479" width="10.3984375" style="48" bestFit="1" customWidth="1"/>
    <col min="9480" max="9498" width="9" style="48"/>
    <col min="9499" max="9499" width="14.3984375" style="48" customWidth="1"/>
    <col min="9500" max="9728" width="9" style="48"/>
    <col min="9729" max="9729" width="9.3984375" style="48" customWidth="1"/>
    <col min="9730" max="9730" width="11.09765625" style="48" customWidth="1"/>
    <col min="9731" max="9731" width="37.3984375" style="48" customWidth="1"/>
    <col min="9732" max="9732" width="22.09765625" style="48" customWidth="1"/>
    <col min="9733" max="9733" width="9" style="48" bestFit="1" customWidth="1"/>
    <col min="9734" max="9735" width="10.3984375" style="48" bestFit="1" customWidth="1"/>
    <col min="9736" max="9754" width="9" style="48"/>
    <col min="9755" max="9755" width="14.3984375" style="48" customWidth="1"/>
    <col min="9756" max="9984" width="9" style="48"/>
    <col min="9985" max="9985" width="9.3984375" style="48" customWidth="1"/>
    <col min="9986" max="9986" width="11.09765625" style="48" customWidth="1"/>
    <col min="9987" max="9987" width="37.3984375" style="48" customWidth="1"/>
    <col min="9988" max="9988" width="22.09765625" style="48" customWidth="1"/>
    <col min="9989" max="9989" width="9" style="48" bestFit="1" customWidth="1"/>
    <col min="9990" max="9991" width="10.3984375" style="48" bestFit="1" customWidth="1"/>
    <col min="9992" max="10010" width="9" style="48"/>
    <col min="10011" max="10011" width="14.3984375" style="48" customWidth="1"/>
    <col min="10012" max="10240" width="9" style="48"/>
    <col min="10241" max="10241" width="9.3984375" style="48" customWidth="1"/>
    <col min="10242" max="10242" width="11.09765625" style="48" customWidth="1"/>
    <col min="10243" max="10243" width="37.3984375" style="48" customWidth="1"/>
    <col min="10244" max="10244" width="22.09765625" style="48" customWidth="1"/>
    <col min="10245" max="10245" width="9" style="48" bestFit="1" customWidth="1"/>
    <col min="10246" max="10247" width="10.3984375" style="48" bestFit="1" customWidth="1"/>
    <col min="10248" max="10266" width="9" style="48"/>
    <col min="10267" max="10267" width="14.3984375" style="48" customWidth="1"/>
    <col min="10268" max="10496" width="9" style="48"/>
    <col min="10497" max="10497" width="9.3984375" style="48" customWidth="1"/>
    <col min="10498" max="10498" width="11.09765625" style="48" customWidth="1"/>
    <col min="10499" max="10499" width="37.3984375" style="48" customWidth="1"/>
    <col min="10500" max="10500" width="22.09765625" style="48" customWidth="1"/>
    <col min="10501" max="10501" width="9" style="48" bestFit="1" customWidth="1"/>
    <col min="10502" max="10503" width="10.3984375" style="48" bestFit="1" customWidth="1"/>
    <col min="10504" max="10522" width="9" style="48"/>
    <col min="10523" max="10523" width="14.3984375" style="48" customWidth="1"/>
    <col min="10524" max="10752" width="9" style="48"/>
    <col min="10753" max="10753" width="9.3984375" style="48" customWidth="1"/>
    <col min="10754" max="10754" width="11.09765625" style="48" customWidth="1"/>
    <col min="10755" max="10755" width="37.3984375" style="48" customWidth="1"/>
    <col min="10756" max="10756" width="22.09765625" style="48" customWidth="1"/>
    <col min="10757" max="10757" width="9" style="48" bestFit="1" customWidth="1"/>
    <col min="10758" max="10759" width="10.3984375" style="48" bestFit="1" customWidth="1"/>
    <col min="10760" max="10778" width="9" style="48"/>
    <col min="10779" max="10779" width="14.3984375" style="48" customWidth="1"/>
    <col min="10780" max="11008" width="9" style="48"/>
    <col min="11009" max="11009" width="9.3984375" style="48" customWidth="1"/>
    <col min="11010" max="11010" width="11.09765625" style="48" customWidth="1"/>
    <col min="11011" max="11011" width="37.3984375" style="48" customWidth="1"/>
    <col min="11012" max="11012" width="22.09765625" style="48" customWidth="1"/>
    <col min="11013" max="11013" width="9" style="48" bestFit="1" customWidth="1"/>
    <col min="11014" max="11015" width="10.3984375" style="48" bestFit="1" customWidth="1"/>
    <col min="11016" max="11034" width="9" style="48"/>
    <col min="11035" max="11035" width="14.3984375" style="48" customWidth="1"/>
    <col min="11036" max="11264" width="9" style="48"/>
    <col min="11265" max="11265" width="9.3984375" style="48" customWidth="1"/>
    <col min="11266" max="11266" width="11.09765625" style="48" customWidth="1"/>
    <col min="11267" max="11267" width="37.3984375" style="48" customWidth="1"/>
    <col min="11268" max="11268" width="22.09765625" style="48" customWidth="1"/>
    <col min="11269" max="11269" width="9" style="48" bestFit="1" customWidth="1"/>
    <col min="11270" max="11271" width="10.3984375" style="48" bestFit="1" customWidth="1"/>
    <col min="11272" max="11290" width="9" style="48"/>
    <col min="11291" max="11291" width="14.3984375" style="48" customWidth="1"/>
    <col min="11292" max="11520" width="9" style="48"/>
    <col min="11521" max="11521" width="9.3984375" style="48" customWidth="1"/>
    <col min="11522" max="11522" width="11.09765625" style="48" customWidth="1"/>
    <col min="11523" max="11523" width="37.3984375" style="48" customWidth="1"/>
    <col min="11524" max="11524" width="22.09765625" style="48" customWidth="1"/>
    <col min="11525" max="11525" width="9" style="48" bestFit="1" customWidth="1"/>
    <col min="11526" max="11527" width="10.3984375" style="48" bestFit="1" customWidth="1"/>
    <col min="11528" max="11546" width="9" style="48"/>
    <col min="11547" max="11547" width="14.3984375" style="48" customWidth="1"/>
    <col min="11548" max="11776" width="9" style="48"/>
    <col min="11777" max="11777" width="9.3984375" style="48" customWidth="1"/>
    <col min="11778" max="11778" width="11.09765625" style="48" customWidth="1"/>
    <col min="11779" max="11779" width="37.3984375" style="48" customWidth="1"/>
    <col min="11780" max="11780" width="22.09765625" style="48" customWidth="1"/>
    <col min="11781" max="11781" width="9" style="48" bestFit="1" customWidth="1"/>
    <col min="11782" max="11783" width="10.3984375" style="48" bestFit="1" customWidth="1"/>
    <col min="11784" max="11802" width="9" style="48"/>
    <col min="11803" max="11803" width="14.3984375" style="48" customWidth="1"/>
    <col min="11804" max="12032" width="9" style="48"/>
    <col min="12033" max="12033" width="9.3984375" style="48" customWidth="1"/>
    <col min="12034" max="12034" width="11.09765625" style="48" customWidth="1"/>
    <col min="12035" max="12035" width="37.3984375" style="48" customWidth="1"/>
    <col min="12036" max="12036" width="22.09765625" style="48" customWidth="1"/>
    <col min="12037" max="12037" width="9" style="48" bestFit="1" customWidth="1"/>
    <col min="12038" max="12039" width="10.3984375" style="48" bestFit="1" customWidth="1"/>
    <col min="12040" max="12058" width="9" style="48"/>
    <col min="12059" max="12059" width="14.3984375" style="48" customWidth="1"/>
    <col min="12060" max="12288" width="9" style="48"/>
    <col min="12289" max="12289" width="9.3984375" style="48" customWidth="1"/>
    <col min="12290" max="12290" width="11.09765625" style="48" customWidth="1"/>
    <col min="12291" max="12291" width="37.3984375" style="48" customWidth="1"/>
    <col min="12292" max="12292" width="22.09765625" style="48" customWidth="1"/>
    <col min="12293" max="12293" width="9" style="48" bestFit="1" customWidth="1"/>
    <col min="12294" max="12295" width="10.3984375" style="48" bestFit="1" customWidth="1"/>
    <col min="12296" max="12314" width="9" style="48"/>
    <col min="12315" max="12315" width="14.3984375" style="48" customWidth="1"/>
    <col min="12316" max="12544" width="9" style="48"/>
    <col min="12545" max="12545" width="9.3984375" style="48" customWidth="1"/>
    <col min="12546" max="12546" width="11.09765625" style="48" customWidth="1"/>
    <col min="12547" max="12547" width="37.3984375" style="48" customWidth="1"/>
    <col min="12548" max="12548" width="22.09765625" style="48" customWidth="1"/>
    <col min="12549" max="12549" width="9" style="48" bestFit="1" customWidth="1"/>
    <col min="12550" max="12551" width="10.3984375" style="48" bestFit="1" customWidth="1"/>
    <col min="12552" max="12570" width="9" style="48"/>
    <col min="12571" max="12571" width="14.3984375" style="48" customWidth="1"/>
    <col min="12572" max="12800" width="9" style="48"/>
    <col min="12801" max="12801" width="9.3984375" style="48" customWidth="1"/>
    <col min="12802" max="12802" width="11.09765625" style="48" customWidth="1"/>
    <col min="12803" max="12803" width="37.3984375" style="48" customWidth="1"/>
    <col min="12804" max="12804" width="22.09765625" style="48" customWidth="1"/>
    <col min="12805" max="12805" width="9" style="48" bestFit="1" customWidth="1"/>
    <col min="12806" max="12807" width="10.3984375" style="48" bestFit="1" customWidth="1"/>
    <col min="12808" max="12826" width="9" style="48"/>
    <col min="12827" max="12827" width="14.3984375" style="48" customWidth="1"/>
    <col min="12828" max="13056" width="9" style="48"/>
    <col min="13057" max="13057" width="9.3984375" style="48" customWidth="1"/>
    <col min="13058" max="13058" width="11.09765625" style="48" customWidth="1"/>
    <col min="13059" max="13059" width="37.3984375" style="48" customWidth="1"/>
    <col min="13060" max="13060" width="22.09765625" style="48" customWidth="1"/>
    <col min="13061" max="13061" width="9" style="48" bestFit="1" customWidth="1"/>
    <col min="13062" max="13063" width="10.3984375" style="48" bestFit="1" customWidth="1"/>
    <col min="13064" max="13082" width="9" style="48"/>
    <col min="13083" max="13083" width="14.3984375" style="48" customWidth="1"/>
    <col min="13084" max="13312" width="9" style="48"/>
    <col min="13313" max="13313" width="9.3984375" style="48" customWidth="1"/>
    <col min="13314" max="13314" width="11.09765625" style="48" customWidth="1"/>
    <col min="13315" max="13315" width="37.3984375" style="48" customWidth="1"/>
    <col min="13316" max="13316" width="22.09765625" style="48" customWidth="1"/>
    <col min="13317" max="13317" width="9" style="48" bestFit="1" customWidth="1"/>
    <col min="13318" max="13319" width="10.3984375" style="48" bestFit="1" customWidth="1"/>
    <col min="13320" max="13338" width="9" style="48"/>
    <col min="13339" max="13339" width="14.3984375" style="48" customWidth="1"/>
    <col min="13340" max="13568" width="9" style="48"/>
    <col min="13569" max="13569" width="9.3984375" style="48" customWidth="1"/>
    <col min="13570" max="13570" width="11.09765625" style="48" customWidth="1"/>
    <col min="13571" max="13571" width="37.3984375" style="48" customWidth="1"/>
    <col min="13572" max="13572" width="22.09765625" style="48" customWidth="1"/>
    <col min="13573" max="13573" width="9" style="48" bestFit="1" customWidth="1"/>
    <col min="13574" max="13575" width="10.3984375" style="48" bestFit="1" customWidth="1"/>
    <col min="13576" max="13594" width="9" style="48"/>
    <col min="13595" max="13595" width="14.3984375" style="48" customWidth="1"/>
    <col min="13596" max="13824" width="9" style="48"/>
    <col min="13825" max="13825" width="9.3984375" style="48" customWidth="1"/>
    <col min="13826" max="13826" width="11.09765625" style="48" customWidth="1"/>
    <col min="13827" max="13827" width="37.3984375" style="48" customWidth="1"/>
    <col min="13828" max="13828" width="22.09765625" style="48" customWidth="1"/>
    <col min="13829" max="13829" width="9" style="48" bestFit="1" customWidth="1"/>
    <col min="13830" max="13831" width="10.3984375" style="48" bestFit="1" customWidth="1"/>
    <col min="13832" max="13850" width="9" style="48"/>
    <col min="13851" max="13851" width="14.3984375" style="48" customWidth="1"/>
    <col min="13852" max="14080" width="9" style="48"/>
    <col min="14081" max="14081" width="9.3984375" style="48" customWidth="1"/>
    <col min="14082" max="14082" width="11.09765625" style="48" customWidth="1"/>
    <col min="14083" max="14083" width="37.3984375" style="48" customWidth="1"/>
    <col min="14084" max="14084" width="22.09765625" style="48" customWidth="1"/>
    <col min="14085" max="14085" width="9" style="48" bestFit="1" customWidth="1"/>
    <col min="14086" max="14087" width="10.3984375" style="48" bestFit="1" customWidth="1"/>
    <col min="14088" max="14106" width="9" style="48"/>
    <col min="14107" max="14107" width="14.3984375" style="48" customWidth="1"/>
    <col min="14108" max="14336" width="9" style="48"/>
    <col min="14337" max="14337" width="9.3984375" style="48" customWidth="1"/>
    <col min="14338" max="14338" width="11.09765625" style="48" customWidth="1"/>
    <col min="14339" max="14339" width="37.3984375" style="48" customWidth="1"/>
    <col min="14340" max="14340" width="22.09765625" style="48" customWidth="1"/>
    <col min="14341" max="14341" width="9" style="48" bestFit="1" customWidth="1"/>
    <col min="14342" max="14343" width="10.3984375" style="48" bestFit="1" customWidth="1"/>
    <col min="14344" max="14362" width="9" style="48"/>
    <col min="14363" max="14363" width="14.3984375" style="48" customWidth="1"/>
    <col min="14364" max="14592" width="9" style="48"/>
    <col min="14593" max="14593" width="9.3984375" style="48" customWidth="1"/>
    <col min="14594" max="14594" width="11.09765625" style="48" customWidth="1"/>
    <col min="14595" max="14595" width="37.3984375" style="48" customWidth="1"/>
    <col min="14596" max="14596" width="22.09765625" style="48" customWidth="1"/>
    <col min="14597" max="14597" width="9" style="48" bestFit="1" customWidth="1"/>
    <col min="14598" max="14599" width="10.3984375" style="48" bestFit="1" customWidth="1"/>
    <col min="14600" max="14618" width="9" style="48"/>
    <col min="14619" max="14619" width="14.3984375" style="48" customWidth="1"/>
    <col min="14620" max="14848" width="9" style="48"/>
    <col min="14849" max="14849" width="9.3984375" style="48" customWidth="1"/>
    <col min="14850" max="14850" width="11.09765625" style="48" customWidth="1"/>
    <col min="14851" max="14851" width="37.3984375" style="48" customWidth="1"/>
    <col min="14852" max="14852" width="22.09765625" style="48" customWidth="1"/>
    <col min="14853" max="14853" width="9" style="48" bestFit="1" customWidth="1"/>
    <col min="14854" max="14855" width="10.3984375" style="48" bestFit="1" customWidth="1"/>
    <col min="14856" max="14874" width="9" style="48"/>
    <col min="14875" max="14875" width="14.3984375" style="48" customWidth="1"/>
    <col min="14876" max="15104" width="9" style="48"/>
    <col min="15105" max="15105" width="9.3984375" style="48" customWidth="1"/>
    <col min="15106" max="15106" width="11.09765625" style="48" customWidth="1"/>
    <col min="15107" max="15107" width="37.3984375" style="48" customWidth="1"/>
    <col min="15108" max="15108" width="22.09765625" style="48" customWidth="1"/>
    <col min="15109" max="15109" width="9" style="48" bestFit="1" customWidth="1"/>
    <col min="15110" max="15111" width="10.3984375" style="48" bestFit="1" customWidth="1"/>
    <col min="15112" max="15130" width="9" style="48"/>
    <col min="15131" max="15131" width="14.3984375" style="48" customWidth="1"/>
    <col min="15132" max="15360" width="9" style="48"/>
    <col min="15361" max="15361" width="9.3984375" style="48" customWidth="1"/>
    <col min="15362" max="15362" width="11.09765625" style="48" customWidth="1"/>
    <col min="15363" max="15363" width="37.3984375" style="48" customWidth="1"/>
    <col min="15364" max="15364" width="22.09765625" style="48" customWidth="1"/>
    <col min="15365" max="15365" width="9" style="48" bestFit="1" customWidth="1"/>
    <col min="15366" max="15367" width="10.3984375" style="48" bestFit="1" customWidth="1"/>
    <col min="15368" max="15386" width="9" style="48"/>
    <col min="15387" max="15387" width="14.3984375" style="48" customWidth="1"/>
    <col min="15388" max="15616" width="9" style="48"/>
    <col min="15617" max="15617" width="9.3984375" style="48" customWidth="1"/>
    <col min="15618" max="15618" width="11.09765625" style="48" customWidth="1"/>
    <col min="15619" max="15619" width="37.3984375" style="48" customWidth="1"/>
    <col min="15620" max="15620" width="22.09765625" style="48" customWidth="1"/>
    <col min="15621" max="15621" width="9" style="48" bestFit="1" customWidth="1"/>
    <col min="15622" max="15623" width="10.3984375" style="48" bestFit="1" customWidth="1"/>
    <col min="15624" max="15642" width="9" style="48"/>
    <col min="15643" max="15643" width="14.3984375" style="48" customWidth="1"/>
    <col min="15644" max="15872" width="9" style="48"/>
    <col min="15873" max="15873" width="9.3984375" style="48" customWidth="1"/>
    <col min="15874" max="15874" width="11.09765625" style="48" customWidth="1"/>
    <col min="15875" max="15875" width="37.3984375" style="48" customWidth="1"/>
    <col min="15876" max="15876" width="22.09765625" style="48" customWidth="1"/>
    <col min="15877" max="15877" width="9" style="48" bestFit="1" customWidth="1"/>
    <col min="15878" max="15879" width="10.3984375" style="48" bestFit="1" customWidth="1"/>
    <col min="15880" max="15898" width="9" style="48"/>
    <col min="15899" max="15899" width="14.3984375" style="48" customWidth="1"/>
    <col min="15900" max="16128" width="9" style="48"/>
    <col min="16129" max="16129" width="9.3984375" style="48" customWidth="1"/>
    <col min="16130" max="16130" width="11.09765625" style="48" customWidth="1"/>
    <col min="16131" max="16131" width="37.3984375" style="48" customWidth="1"/>
    <col min="16132" max="16132" width="22.09765625" style="48" customWidth="1"/>
    <col min="16133" max="16133" width="9" style="48" bestFit="1" customWidth="1"/>
    <col min="16134" max="16135" width="10.3984375" style="48" bestFit="1" customWidth="1"/>
    <col min="16136" max="16154" width="9" style="48"/>
    <col min="16155" max="16155" width="14.3984375" style="48" customWidth="1"/>
    <col min="16156" max="16384" width="9" style="48"/>
  </cols>
  <sheetData>
    <row r="1" spans="1:27" s="28" customFormat="1" ht="30" customHeight="1" x14ac:dyDescent="0.5">
      <c r="A1" s="1807" t="s">
        <v>940</v>
      </c>
      <c r="B1" s="1807"/>
      <c r="C1" s="1807"/>
      <c r="D1" s="1807"/>
    </row>
    <row r="2" spans="1:27" s="28" customFormat="1" ht="30" customHeight="1" x14ac:dyDescent="0.5">
      <c r="A2" s="1807" t="s">
        <v>976</v>
      </c>
      <c r="B2" s="1807"/>
      <c r="C2" s="1807"/>
      <c r="D2" s="1807"/>
    </row>
    <row r="3" spans="1:27" ht="83.25" customHeight="1" x14ac:dyDescent="0.4">
      <c r="A3" s="1809" t="s">
        <v>423</v>
      </c>
      <c r="B3" s="1810"/>
      <c r="C3" s="1813" t="s">
        <v>424</v>
      </c>
      <c r="D3" s="1805" t="s">
        <v>685</v>
      </c>
    </row>
    <row r="4" spans="1:27" ht="30" customHeight="1" x14ac:dyDescent="0.4">
      <c r="A4" s="1811"/>
      <c r="B4" s="1812"/>
      <c r="C4" s="1814"/>
      <c r="D4" s="1806"/>
    </row>
    <row r="5" spans="1:27" hidden="1" x14ac:dyDescent="0.4">
      <c r="A5" s="119">
        <v>2527</v>
      </c>
      <c r="B5" s="120" t="s">
        <v>278</v>
      </c>
      <c r="C5" s="121">
        <v>19496</v>
      </c>
      <c r="D5" s="122"/>
    </row>
    <row r="6" spans="1:27" hidden="1" x14ac:dyDescent="0.4">
      <c r="A6" s="119">
        <v>2528</v>
      </c>
      <c r="B6" s="120" t="s">
        <v>279</v>
      </c>
      <c r="C6" s="121">
        <v>20718</v>
      </c>
      <c r="D6" s="122">
        <v>6.2679524004924083</v>
      </c>
    </row>
    <row r="7" spans="1:27" hidden="1" x14ac:dyDescent="0.4">
      <c r="A7" s="119">
        <v>2529</v>
      </c>
      <c r="B7" s="120" t="s">
        <v>280</v>
      </c>
      <c r="C7" s="123">
        <v>22376</v>
      </c>
      <c r="D7" s="124">
        <v>8.0027029636065254</v>
      </c>
    </row>
    <row r="8" spans="1:27" hidden="1" x14ac:dyDescent="0.4">
      <c r="A8" s="119">
        <v>2530</v>
      </c>
      <c r="B8" s="120" t="s">
        <v>281</v>
      </c>
      <c r="C8" s="123">
        <v>26165</v>
      </c>
      <c r="D8" s="124">
        <v>16.933321415802645</v>
      </c>
    </row>
    <row r="9" spans="1:27" hidden="1" x14ac:dyDescent="0.4">
      <c r="A9" s="119">
        <v>2531</v>
      </c>
      <c r="B9" s="120" t="s">
        <v>282</v>
      </c>
      <c r="C9" s="123">
        <v>35595</v>
      </c>
      <c r="D9" s="124">
        <v>36.040512134530864</v>
      </c>
      <c r="AA9" s="48">
        <v>8.9075240000000004</v>
      </c>
    </row>
    <row r="10" spans="1:27" hidden="1" x14ac:dyDescent="0.4">
      <c r="A10" s="119">
        <v>2532</v>
      </c>
      <c r="B10" s="120" t="s">
        <v>283</v>
      </c>
      <c r="C10" s="123">
        <v>44155</v>
      </c>
      <c r="D10" s="124">
        <v>24.048321393454138</v>
      </c>
      <c r="AA10" s="48">
        <v>-8.9075240000000004</v>
      </c>
    </row>
    <row r="11" spans="1:27" hidden="1" x14ac:dyDescent="0.4">
      <c r="A11" s="119">
        <v>2533</v>
      </c>
      <c r="B11" s="120" t="s">
        <v>284</v>
      </c>
      <c r="C11" s="123">
        <v>61098</v>
      </c>
      <c r="D11" s="124">
        <v>38.371645340278562</v>
      </c>
    </row>
    <row r="12" spans="1:27" hidden="1" x14ac:dyDescent="0.4">
      <c r="A12" s="119">
        <v>2534</v>
      </c>
      <c r="B12" s="120" t="s">
        <v>285</v>
      </c>
      <c r="C12" s="123">
        <v>72856</v>
      </c>
      <c r="D12" s="124">
        <v>19.244492454744837</v>
      </c>
    </row>
    <row r="13" spans="1:27" hidden="1" x14ac:dyDescent="0.4">
      <c r="A13" s="119">
        <v>2535</v>
      </c>
      <c r="B13" s="120" t="s">
        <v>286</v>
      </c>
      <c r="C13" s="123">
        <v>87759</v>
      </c>
      <c r="D13" s="124">
        <v>20.4554189085319</v>
      </c>
    </row>
    <row r="14" spans="1:27" hidden="1" x14ac:dyDescent="0.4">
      <c r="A14" s="119">
        <v>2536</v>
      </c>
      <c r="B14" s="120" t="s">
        <v>287</v>
      </c>
      <c r="C14" s="123">
        <v>104179</v>
      </c>
      <c r="D14" s="124">
        <v>18.710331703870828</v>
      </c>
    </row>
    <row r="15" spans="1:27" hidden="1" x14ac:dyDescent="0.4">
      <c r="A15" s="119">
        <v>2537</v>
      </c>
      <c r="B15" s="120" t="s">
        <v>288</v>
      </c>
      <c r="C15" s="123">
        <v>111048</v>
      </c>
      <c r="D15" s="124">
        <v>6.5934593344148054</v>
      </c>
    </row>
    <row r="16" spans="1:27" hidden="1" x14ac:dyDescent="0.4">
      <c r="A16" s="119">
        <v>2538</v>
      </c>
      <c r="B16" s="120" t="s">
        <v>289</v>
      </c>
      <c r="C16" s="123">
        <v>119610</v>
      </c>
      <c r="D16" s="124">
        <v>7.7101793818889126</v>
      </c>
    </row>
    <row r="17" spans="1:4" hidden="1" x14ac:dyDescent="0.4">
      <c r="A17" s="119">
        <v>2539</v>
      </c>
      <c r="B17" s="120" t="s">
        <v>290</v>
      </c>
      <c r="C17" s="123">
        <v>129602</v>
      </c>
      <c r="D17" s="124">
        <v>8.3538165705208591</v>
      </c>
    </row>
    <row r="18" spans="1:4" hidden="1" x14ac:dyDescent="0.4">
      <c r="A18" s="119">
        <v>2540</v>
      </c>
      <c r="B18" s="120" t="s">
        <v>291</v>
      </c>
      <c r="C18" s="123">
        <v>151896</v>
      </c>
      <c r="D18" s="124">
        <v>17.201895032484067</v>
      </c>
    </row>
    <row r="19" spans="1:4" hidden="1" x14ac:dyDescent="0.4">
      <c r="A19" s="119">
        <v>2541</v>
      </c>
      <c r="B19" s="120" t="s">
        <v>292</v>
      </c>
      <c r="C19" s="123">
        <v>184437</v>
      </c>
      <c r="D19" s="124">
        <v>21.423210617791121</v>
      </c>
    </row>
    <row r="20" spans="1:4" hidden="1" x14ac:dyDescent="0.4">
      <c r="A20" s="119">
        <v>2542</v>
      </c>
      <c r="B20" s="120" t="s">
        <v>293</v>
      </c>
      <c r="C20" s="123">
        <v>217548</v>
      </c>
      <c r="D20" s="124">
        <v>17.952471575659981</v>
      </c>
    </row>
    <row r="21" spans="1:4" hidden="1" x14ac:dyDescent="0.4">
      <c r="A21" s="119">
        <v>2543</v>
      </c>
      <c r="B21" s="120" t="s">
        <v>294</v>
      </c>
      <c r="C21" s="123">
        <v>279896</v>
      </c>
      <c r="D21" s="124">
        <v>28.659422288414511</v>
      </c>
    </row>
    <row r="22" spans="1:4" hidden="1" x14ac:dyDescent="0.4">
      <c r="A22" s="119">
        <v>2544</v>
      </c>
      <c r="B22" s="120" t="s">
        <v>295</v>
      </c>
      <c r="C22" s="123">
        <v>329079</v>
      </c>
      <c r="D22" s="124">
        <v>17.571883842570099</v>
      </c>
    </row>
    <row r="23" spans="1:4" hidden="1" x14ac:dyDescent="0.4">
      <c r="A23" s="119">
        <v>2546</v>
      </c>
      <c r="B23" s="120" t="s">
        <v>296</v>
      </c>
      <c r="C23" s="123">
        <v>438237</v>
      </c>
      <c r="D23" s="124">
        <v>33.170758389322927</v>
      </c>
    </row>
    <row r="24" spans="1:4" hidden="1" x14ac:dyDescent="0.4">
      <c r="A24" s="119">
        <v>2547</v>
      </c>
      <c r="B24" s="120" t="s">
        <v>297</v>
      </c>
      <c r="C24" s="123">
        <v>229160</v>
      </c>
      <c r="D24" s="124">
        <v>-47.708659926021767</v>
      </c>
    </row>
    <row r="25" spans="1:4" hidden="1" x14ac:dyDescent="0.4">
      <c r="A25" s="119">
        <v>2548</v>
      </c>
      <c r="B25" s="120" t="s">
        <v>298</v>
      </c>
      <c r="C25" s="123">
        <v>266763</v>
      </c>
      <c r="D25" s="124">
        <v>16.409059172630478</v>
      </c>
    </row>
    <row r="26" spans="1:4" hidden="1" x14ac:dyDescent="0.4">
      <c r="A26" s="119">
        <v>2549</v>
      </c>
      <c r="B26" s="120" t="s">
        <v>299</v>
      </c>
      <c r="C26" s="123">
        <v>293192</v>
      </c>
      <c r="D26" s="124">
        <v>9.9072959893238561</v>
      </c>
    </row>
    <row r="27" spans="1:4" hidden="1" x14ac:dyDescent="0.4">
      <c r="A27" s="119">
        <v>2550</v>
      </c>
      <c r="B27" s="120" t="s">
        <v>300</v>
      </c>
      <c r="C27" s="123">
        <v>324858</v>
      </c>
      <c r="D27" s="124">
        <v>10.800431116810827</v>
      </c>
    </row>
    <row r="28" spans="1:4" hidden="1" x14ac:dyDescent="0.4">
      <c r="A28" s="119">
        <v>2551</v>
      </c>
      <c r="B28" s="120" t="s">
        <v>301</v>
      </c>
      <c r="C28" s="123">
        <v>333468</v>
      </c>
      <c r="D28" s="124">
        <v>2.6503887852538646</v>
      </c>
    </row>
    <row r="29" spans="1:4" ht="23.4" hidden="1" x14ac:dyDescent="0.45">
      <c r="A29" s="125">
        <v>2552</v>
      </c>
      <c r="B29" s="126" t="s">
        <v>302</v>
      </c>
      <c r="C29" s="127">
        <v>289983</v>
      </c>
      <c r="D29" s="250">
        <v>-13.040231746374465</v>
      </c>
    </row>
    <row r="30" spans="1:4" ht="23.4" hidden="1" x14ac:dyDescent="0.45">
      <c r="A30" s="128">
        <v>2553</v>
      </c>
      <c r="B30" s="129" t="s">
        <v>303</v>
      </c>
      <c r="C30" s="130">
        <v>259766</v>
      </c>
      <c r="D30" s="251">
        <v>-10.420266015594018</v>
      </c>
    </row>
    <row r="31" spans="1:4" ht="26.25" hidden="1" customHeight="1" x14ac:dyDescent="0.45">
      <c r="A31" s="128">
        <v>2554</v>
      </c>
      <c r="B31" s="131" t="s">
        <v>304</v>
      </c>
      <c r="C31" s="130">
        <v>269022</v>
      </c>
      <c r="D31" s="251">
        <v>3.5632068861975776</v>
      </c>
    </row>
    <row r="32" spans="1:4" ht="26.25" hidden="1" customHeight="1" x14ac:dyDescent="0.45">
      <c r="A32" s="128">
        <v>2555</v>
      </c>
      <c r="B32" s="131" t="s">
        <v>305</v>
      </c>
      <c r="C32" s="130">
        <v>279556</v>
      </c>
      <c r="D32" s="251">
        <v>3.915664889860309</v>
      </c>
    </row>
    <row r="33" spans="1:7" ht="26.25" hidden="1" customHeight="1" x14ac:dyDescent="0.45">
      <c r="A33" s="128">
        <v>2556</v>
      </c>
      <c r="B33" s="131" t="s">
        <v>306</v>
      </c>
      <c r="C33" s="130">
        <v>272817</v>
      </c>
      <c r="D33" s="547">
        <v>-2.4106082502253572</v>
      </c>
      <c r="E33" s="132"/>
    </row>
    <row r="34" spans="1:7" ht="26.25" hidden="1" customHeight="1" x14ac:dyDescent="0.45">
      <c r="A34" s="128">
        <v>2557</v>
      </c>
      <c r="B34" s="131" t="s">
        <v>307</v>
      </c>
      <c r="C34" s="130">
        <v>275548</v>
      </c>
      <c r="D34" s="251">
        <v>1.0010373253866145</v>
      </c>
      <c r="E34" s="132"/>
    </row>
    <row r="35" spans="1:7" ht="26.25" hidden="1" customHeight="1" x14ac:dyDescent="0.45">
      <c r="A35" s="128">
        <v>2558</v>
      </c>
      <c r="B35" s="131" t="s">
        <v>310</v>
      </c>
      <c r="C35" s="130">
        <v>275209</v>
      </c>
      <c r="D35" s="547">
        <v>-0.12302756688489845</v>
      </c>
      <c r="E35" s="132"/>
    </row>
    <row r="36" spans="1:7" ht="26.25" hidden="1" customHeight="1" x14ac:dyDescent="0.45">
      <c r="A36" s="128">
        <v>2559</v>
      </c>
      <c r="B36" s="131" t="s">
        <v>634</v>
      </c>
      <c r="C36" s="782">
        <v>274703</v>
      </c>
      <c r="D36" s="784">
        <v>-0.18386026619768975</v>
      </c>
      <c r="E36" s="132"/>
    </row>
    <row r="37" spans="1:7" ht="26.25" hidden="1" customHeight="1" x14ac:dyDescent="0.4">
      <c r="A37" s="1031">
        <v>2560</v>
      </c>
      <c r="B37" s="1032" t="s">
        <v>637</v>
      </c>
      <c r="C37" s="1035">
        <v>274575</v>
      </c>
      <c r="D37" s="1033">
        <v>-4.6595777985679078E-2</v>
      </c>
      <c r="E37" s="132"/>
    </row>
    <row r="38" spans="1:7" ht="26.25" customHeight="1" x14ac:dyDescent="0.45">
      <c r="A38" s="128">
        <v>2561</v>
      </c>
      <c r="B38" s="131" t="s">
        <v>651</v>
      </c>
      <c r="C38" s="1314">
        <v>269489</v>
      </c>
      <c r="D38" s="1034">
        <v>-1.8523172175179823</v>
      </c>
      <c r="E38" s="132"/>
    </row>
    <row r="39" spans="1:7" ht="26.25" customHeight="1" x14ac:dyDescent="0.45">
      <c r="A39" s="128">
        <v>2562</v>
      </c>
      <c r="B39" s="131" t="s">
        <v>661</v>
      </c>
      <c r="C39" s="1314">
        <v>258065</v>
      </c>
      <c r="D39" s="1034">
        <v>-4.2391340648412363</v>
      </c>
      <c r="E39" s="132"/>
    </row>
    <row r="40" spans="1:7" ht="26.25" customHeight="1" x14ac:dyDescent="0.45">
      <c r="A40" s="128">
        <v>2563</v>
      </c>
      <c r="B40" s="131" t="s">
        <v>663</v>
      </c>
      <c r="C40" s="1314">
        <v>243338</v>
      </c>
      <c r="D40" s="1034">
        <v>-5.706701799934125</v>
      </c>
      <c r="E40" s="132"/>
    </row>
    <row r="41" spans="1:7" ht="26.25" customHeight="1" x14ac:dyDescent="0.45">
      <c r="A41" s="128">
        <v>2564</v>
      </c>
      <c r="B41" s="131" t="s">
        <v>689</v>
      </c>
      <c r="C41" s="1314">
        <v>235781</v>
      </c>
      <c r="D41" s="1034">
        <v>-3.1055568797310737</v>
      </c>
      <c r="E41" s="132"/>
    </row>
    <row r="42" spans="1:7" ht="26.25" customHeight="1" x14ac:dyDescent="0.45">
      <c r="A42" s="128">
        <v>2565</v>
      </c>
      <c r="B42" s="131" t="s">
        <v>702</v>
      </c>
      <c r="C42" s="1314">
        <v>235517</v>
      </c>
      <c r="D42" s="1034">
        <v>-0.11196830957541108</v>
      </c>
      <c r="E42" s="132"/>
    </row>
    <row r="43" spans="1:7" ht="26.25" customHeight="1" x14ac:dyDescent="0.45">
      <c r="A43" s="133">
        <v>2566</v>
      </c>
      <c r="B43" s="579" t="s">
        <v>955</v>
      </c>
      <c r="C43" s="1493"/>
      <c r="D43" s="1494"/>
      <c r="E43" s="132"/>
    </row>
    <row r="44" spans="1:7" ht="26.25" customHeight="1" x14ac:dyDescent="0.45">
      <c r="A44" s="1800"/>
      <c r="B44" s="1800"/>
      <c r="C44" s="1800"/>
      <c r="D44" s="1800"/>
      <c r="E44" s="132"/>
    </row>
    <row r="45" spans="1:7" ht="9" customHeight="1" x14ac:dyDescent="0.45">
      <c r="A45" s="136"/>
      <c r="B45" s="131"/>
      <c r="C45" s="774"/>
      <c r="D45" s="775"/>
      <c r="E45" s="132"/>
    </row>
    <row r="46" spans="1:7" ht="23.4" x14ac:dyDescent="0.4">
      <c r="A46" s="783" t="s">
        <v>425</v>
      </c>
      <c r="D46" s="135"/>
    </row>
    <row r="47" spans="1:7" ht="23.4" x14ac:dyDescent="0.4">
      <c r="A47" s="783" t="s">
        <v>426</v>
      </c>
      <c r="F47" s="132"/>
      <c r="G47" s="132"/>
    </row>
    <row r="48" spans="1:7" x14ac:dyDescent="0.4">
      <c r="A48" s="134"/>
      <c r="F48" s="132"/>
      <c r="G48" s="132"/>
    </row>
    <row r="50" spans="1:8" s="136" customFormat="1" ht="30" customHeight="1" x14ac:dyDescent="0.45">
      <c r="A50" s="1807" t="s">
        <v>941</v>
      </c>
      <c r="B50" s="1807"/>
      <c r="C50" s="1807"/>
      <c r="D50" s="1807"/>
    </row>
    <row r="51" spans="1:8" s="136" customFormat="1" ht="30" customHeight="1" x14ac:dyDescent="0.45">
      <c r="A51" s="1808" t="s">
        <v>977</v>
      </c>
      <c r="B51" s="1808"/>
      <c r="C51" s="1808"/>
      <c r="D51" s="1808"/>
    </row>
    <row r="52" spans="1:8" ht="30" customHeight="1" x14ac:dyDescent="0.4">
      <c r="A52" s="1801" t="s">
        <v>423</v>
      </c>
      <c r="B52" s="1802"/>
      <c r="C52" s="1775" t="s">
        <v>427</v>
      </c>
      <c r="D52" s="1805" t="s">
        <v>685</v>
      </c>
      <c r="H52" s="48" t="s">
        <v>180</v>
      </c>
    </row>
    <row r="53" spans="1:8" ht="30" customHeight="1" x14ac:dyDescent="0.4">
      <c r="A53" s="1803"/>
      <c r="B53" s="1804"/>
      <c r="C53" s="1776"/>
      <c r="D53" s="1806"/>
    </row>
    <row r="54" spans="1:8" hidden="1" x14ac:dyDescent="0.4">
      <c r="A54" s="119">
        <v>2527</v>
      </c>
      <c r="B54" s="120" t="s">
        <v>278</v>
      </c>
      <c r="C54" s="121">
        <v>725</v>
      </c>
      <c r="D54" s="122"/>
    </row>
    <row r="55" spans="1:8" hidden="1" x14ac:dyDescent="0.4">
      <c r="A55" s="119">
        <v>2528</v>
      </c>
      <c r="B55" s="120" t="s">
        <v>279</v>
      </c>
      <c r="C55" s="121">
        <v>877</v>
      </c>
      <c r="D55" s="122">
        <v>20.96551724137931</v>
      </c>
    </row>
    <row r="56" spans="1:8" hidden="1" x14ac:dyDescent="0.4">
      <c r="A56" s="119">
        <v>2529</v>
      </c>
      <c r="B56" s="120" t="s">
        <v>280</v>
      </c>
      <c r="C56" s="123">
        <v>1183</v>
      </c>
      <c r="D56" s="137">
        <v>34.89167616875713</v>
      </c>
    </row>
    <row r="57" spans="1:8" hidden="1" x14ac:dyDescent="0.4">
      <c r="A57" s="119">
        <v>2530</v>
      </c>
      <c r="B57" s="120" t="s">
        <v>281</v>
      </c>
      <c r="C57" s="123">
        <v>1292</v>
      </c>
      <c r="D57" s="137">
        <v>9.2138630600169069</v>
      </c>
    </row>
    <row r="58" spans="1:8" hidden="1" x14ac:dyDescent="0.4">
      <c r="A58" s="119">
        <v>2531</v>
      </c>
      <c r="B58" s="120" t="s">
        <v>282</v>
      </c>
      <c r="C58" s="123">
        <v>1241</v>
      </c>
      <c r="D58" s="137">
        <v>-3.9473684210526314</v>
      </c>
    </row>
    <row r="59" spans="1:8" hidden="1" x14ac:dyDescent="0.4">
      <c r="A59" s="119">
        <v>2532</v>
      </c>
      <c r="B59" s="120" t="s">
        <v>283</v>
      </c>
      <c r="C59" s="123">
        <v>1290</v>
      </c>
      <c r="D59" s="137">
        <v>3.9484286865431102</v>
      </c>
    </row>
    <row r="60" spans="1:8" hidden="1" x14ac:dyDescent="0.4">
      <c r="A60" s="119">
        <v>2533</v>
      </c>
      <c r="B60" s="120" t="s">
        <v>284</v>
      </c>
      <c r="C60" s="123">
        <v>1363</v>
      </c>
      <c r="D60" s="137">
        <v>5.6589147286821708</v>
      </c>
    </row>
    <row r="61" spans="1:8" hidden="1" x14ac:dyDescent="0.4">
      <c r="A61" s="119">
        <v>2534</v>
      </c>
      <c r="B61" s="120" t="s">
        <v>285</v>
      </c>
      <c r="C61" s="123">
        <v>1411</v>
      </c>
      <c r="D61" s="137">
        <v>3.5216434336023479</v>
      </c>
    </row>
    <row r="62" spans="1:8" hidden="1" x14ac:dyDescent="0.4">
      <c r="A62" s="119">
        <v>2535</v>
      </c>
      <c r="B62" s="120" t="s">
        <v>286</v>
      </c>
      <c r="C62" s="123">
        <v>1539</v>
      </c>
      <c r="D62" s="137">
        <v>9.0715804394046771</v>
      </c>
    </row>
    <row r="63" spans="1:8" hidden="1" x14ac:dyDescent="0.4">
      <c r="A63" s="119">
        <v>2536</v>
      </c>
      <c r="B63" s="120" t="s">
        <v>287</v>
      </c>
      <c r="C63" s="123">
        <v>1582</v>
      </c>
      <c r="D63" s="137">
        <v>2.7940220922677064</v>
      </c>
    </row>
    <row r="64" spans="1:8" hidden="1" x14ac:dyDescent="0.4">
      <c r="A64" s="119">
        <v>2537</v>
      </c>
      <c r="B64" s="120" t="s">
        <v>288</v>
      </c>
      <c r="C64" s="123">
        <v>1599</v>
      </c>
      <c r="D64" s="137">
        <v>1.0745891276864727</v>
      </c>
    </row>
    <row r="65" spans="1:27" hidden="1" x14ac:dyDescent="0.4">
      <c r="A65" s="119">
        <v>2538</v>
      </c>
      <c r="B65" s="120" t="s">
        <v>289</v>
      </c>
      <c r="C65" s="123">
        <v>1713</v>
      </c>
      <c r="D65" s="137">
        <v>7.1294559099437151</v>
      </c>
    </row>
    <row r="66" spans="1:27" hidden="1" x14ac:dyDescent="0.4">
      <c r="A66" s="119">
        <v>2539</v>
      </c>
      <c r="B66" s="120" t="s">
        <v>290</v>
      </c>
      <c r="C66" s="123">
        <v>1788</v>
      </c>
      <c r="D66" s="137">
        <v>4.3782837127845884</v>
      </c>
    </row>
    <row r="67" spans="1:27" hidden="1" x14ac:dyDescent="0.4">
      <c r="A67" s="119">
        <v>2540</v>
      </c>
      <c r="B67" s="120" t="s">
        <v>291</v>
      </c>
      <c r="C67" s="123">
        <v>1818</v>
      </c>
      <c r="D67" s="137">
        <v>1.6778523489932886</v>
      </c>
    </row>
    <row r="68" spans="1:27" hidden="1" x14ac:dyDescent="0.4">
      <c r="A68" s="119">
        <v>2541</v>
      </c>
      <c r="B68" s="120" t="s">
        <v>292</v>
      </c>
      <c r="C68" s="123">
        <v>1908</v>
      </c>
      <c r="D68" s="137">
        <v>4.9504950495049505</v>
      </c>
    </row>
    <row r="69" spans="1:27" hidden="1" x14ac:dyDescent="0.4">
      <c r="A69" s="119">
        <v>2542</v>
      </c>
      <c r="B69" s="120" t="s">
        <v>293</v>
      </c>
      <c r="C69" s="123">
        <v>2009</v>
      </c>
      <c r="D69" s="137">
        <v>5.2935010482180296</v>
      </c>
    </row>
    <row r="70" spans="1:27" hidden="1" x14ac:dyDescent="0.4">
      <c r="A70" s="119">
        <v>2543</v>
      </c>
      <c r="B70" s="120" t="s">
        <v>294</v>
      </c>
      <c r="C70" s="123">
        <v>1005</v>
      </c>
      <c r="D70" s="137">
        <v>-49.975111996017922</v>
      </c>
    </row>
    <row r="71" spans="1:27" hidden="1" x14ac:dyDescent="0.4">
      <c r="A71" s="119">
        <v>2544</v>
      </c>
      <c r="B71" s="120" t="s">
        <v>295</v>
      </c>
      <c r="C71" s="123">
        <v>1302</v>
      </c>
      <c r="D71" s="137">
        <v>29.552238805970148</v>
      </c>
      <c r="Z71" s="48">
        <v>0</v>
      </c>
      <c r="AA71" s="48">
        <v>0</v>
      </c>
    </row>
    <row r="72" spans="1:27" hidden="1" x14ac:dyDescent="0.4">
      <c r="A72" s="119">
        <v>2546</v>
      </c>
      <c r="B72" s="120" t="s">
        <v>296</v>
      </c>
      <c r="C72" s="123">
        <v>3026</v>
      </c>
      <c r="D72" s="137">
        <v>132.41167434715823</v>
      </c>
    </row>
    <row r="73" spans="1:27" hidden="1" x14ac:dyDescent="0.4">
      <c r="A73" s="119">
        <v>2547</v>
      </c>
      <c r="B73" s="120" t="s">
        <v>297</v>
      </c>
      <c r="C73" s="123">
        <v>5574</v>
      </c>
      <c r="D73" s="137">
        <v>84.203569068076675</v>
      </c>
    </row>
    <row r="74" spans="1:27" hidden="1" x14ac:dyDescent="0.4">
      <c r="A74" s="119">
        <v>2548</v>
      </c>
      <c r="B74" s="120" t="s">
        <v>298</v>
      </c>
      <c r="C74" s="123">
        <v>9379</v>
      </c>
      <c r="D74" s="137">
        <v>68.263365626121271</v>
      </c>
    </row>
    <row r="75" spans="1:27" hidden="1" x14ac:dyDescent="0.4">
      <c r="A75" s="119">
        <v>2549</v>
      </c>
      <c r="B75" s="120" t="s">
        <v>299</v>
      </c>
      <c r="C75" s="123">
        <v>12579</v>
      </c>
      <c r="D75" s="137">
        <v>34.118775988911395</v>
      </c>
    </row>
    <row r="76" spans="1:27" hidden="1" x14ac:dyDescent="0.4">
      <c r="A76" s="119">
        <v>2550</v>
      </c>
      <c r="B76" s="120" t="s">
        <v>300</v>
      </c>
      <c r="C76" s="123">
        <v>16527</v>
      </c>
      <c r="D76" s="137">
        <v>31.385642737896493</v>
      </c>
    </row>
    <row r="77" spans="1:27" hidden="1" x14ac:dyDescent="0.4">
      <c r="A77" s="119">
        <v>2551</v>
      </c>
      <c r="B77" s="120" t="s">
        <v>301</v>
      </c>
      <c r="C77" s="123">
        <v>22670</v>
      </c>
      <c r="D77" s="137">
        <v>37.169480244448479</v>
      </c>
      <c r="E77" s="132"/>
    </row>
    <row r="78" spans="1:27" ht="23.4" hidden="1" x14ac:dyDescent="0.45">
      <c r="A78" s="125">
        <v>2552</v>
      </c>
      <c r="B78" s="126" t="s">
        <v>302</v>
      </c>
      <c r="C78" s="127">
        <v>37844</v>
      </c>
      <c r="D78" s="250">
        <v>66.934274371415967</v>
      </c>
      <c r="E78" s="132"/>
    </row>
    <row r="79" spans="1:27" ht="23.4" hidden="1" x14ac:dyDescent="0.45">
      <c r="A79" s="128">
        <v>2553</v>
      </c>
      <c r="B79" s="129" t="s">
        <v>303</v>
      </c>
      <c r="C79" s="130">
        <v>49603</v>
      </c>
      <c r="D79" s="251">
        <v>31.072296797378712</v>
      </c>
      <c r="E79" s="132"/>
    </row>
    <row r="80" spans="1:27" ht="26.25" hidden="1" customHeight="1" x14ac:dyDescent="0.45">
      <c r="A80" s="128">
        <v>2554</v>
      </c>
      <c r="B80" s="131" t="s">
        <v>304</v>
      </c>
      <c r="C80" s="130">
        <v>59773</v>
      </c>
      <c r="D80" s="251">
        <v>20.502792169828439</v>
      </c>
      <c r="E80" s="132"/>
    </row>
    <row r="81" spans="1:5" ht="26.25" hidden="1" customHeight="1" x14ac:dyDescent="0.45">
      <c r="A81" s="128">
        <v>2555</v>
      </c>
      <c r="B81" s="131" t="s">
        <v>305</v>
      </c>
      <c r="C81" s="130">
        <v>69228</v>
      </c>
      <c r="D81" s="251">
        <v>15.818178776370603</v>
      </c>
      <c r="E81" s="132"/>
    </row>
    <row r="82" spans="1:5" ht="26.25" hidden="1" customHeight="1" x14ac:dyDescent="0.45">
      <c r="A82" s="128">
        <v>2556</v>
      </c>
      <c r="B82" s="131" t="s">
        <v>306</v>
      </c>
      <c r="C82" s="130">
        <v>73349</v>
      </c>
      <c r="D82" s="251">
        <v>5.952793667302247</v>
      </c>
      <c r="E82" s="132"/>
    </row>
    <row r="83" spans="1:5" ht="26.25" hidden="1" customHeight="1" x14ac:dyDescent="0.45">
      <c r="A83" s="128">
        <v>2557</v>
      </c>
      <c r="B83" s="131" t="s">
        <v>307</v>
      </c>
      <c r="C83" s="130">
        <v>85053</v>
      </c>
      <c r="D83" s="251">
        <v>15.956591091903094</v>
      </c>
      <c r="E83" s="132"/>
    </row>
    <row r="84" spans="1:5" ht="26.25" hidden="1" customHeight="1" x14ac:dyDescent="0.45">
      <c r="A84" s="128">
        <v>2558</v>
      </c>
      <c r="B84" s="131" t="s">
        <v>310</v>
      </c>
      <c r="C84" s="130">
        <v>93119</v>
      </c>
      <c r="D84" s="251">
        <v>9.4834985244494607</v>
      </c>
      <c r="E84" s="132"/>
    </row>
    <row r="85" spans="1:5" ht="26.25" hidden="1" customHeight="1" x14ac:dyDescent="0.45">
      <c r="A85" s="125">
        <v>2559</v>
      </c>
      <c r="B85" s="1030" t="s">
        <v>634</v>
      </c>
      <c r="C85" s="1035">
        <v>103533</v>
      </c>
      <c r="D85" s="1037">
        <v>11.183539342132111</v>
      </c>
      <c r="E85" s="132"/>
    </row>
    <row r="86" spans="1:5" ht="26.25" hidden="1" customHeight="1" x14ac:dyDescent="0.45">
      <c r="A86" s="128">
        <v>2560</v>
      </c>
      <c r="B86" s="776" t="s">
        <v>637</v>
      </c>
      <c r="C86" s="1036">
        <v>112622</v>
      </c>
      <c r="D86" s="781">
        <v>8.7788434605391519</v>
      </c>
      <c r="E86" s="132"/>
    </row>
    <row r="87" spans="1:5" ht="26.25" customHeight="1" x14ac:dyDescent="0.45">
      <c r="A87" s="128">
        <v>2561</v>
      </c>
      <c r="B87" s="131" t="s">
        <v>651</v>
      </c>
      <c r="C87" s="130">
        <v>119428</v>
      </c>
      <c r="D87" s="251">
        <v>6.0432242368276174</v>
      </c>
      <c r="E87" s="132"/>
    </row>
    <row r="88" spans="1:5" ht="26.25" customHeight="1" x14ac:dyDescent="0.45">
      <c r="A88" s="128">
        <v>2562</v>
      </c>
      <c r="B88" s="131" t="s">
        <v>661</v>
      </c>
      <c r="C88" s="130">
        <v>126786</v>
      </c>
      <c r="D88" s="251">
        <v>6.1610342633218336</v>
      </c>
      <c r="E88" s="132"/>
    </row>
    <row r="89" spans="1:5" ht="26.25" customHeight="1" x14ac:dyDescent="0.45">
      <c r="A89" s="128">
        <v>2563</v>
      </c>
      <c r="B89" s="131" t="s">
        <v>663</v>
      </c>
      <c r="C89" s="130">
        <v>121353</v>
      </c>
      <c r="D89" s="547">
        <v>-4.2851734418626659</v>
      </c>
      <c r="E89" s="132"/>
    </row>
    <row r="90" spans="1:5" ht="26.25" customHeight="1" x14ac:dyDescent="0.45">
      <c r="A90" s="128">
        <v>2564</v>
      </c>
      <c r="B90" s="131" t="s">
        <v>689</v>
      </c>
      <c r="C90" s="130">
        <v>121732</v>
      </c>
      <c r="D90" s="251">
        <v>0.31231201536014769</v>
      </c>
      <c r="E90" s="132"/>
    </row>
    <row r="91" spans="1:5" ht="26.25" customHeight="1" x14ac:dyDescent="0.45">
      <c r="A91" s="128">
        <v>2565</v>
      </c>
      <c r="B91" s="131" t="s">
        <v>702</v>
      </c>
      <c r="C91" s="130">
        <v>121534</v>
      </c>
      <c r="D91" s="251">
        <v>-0.1626523839253442</v>
      </c>
      <c r="E91" s="132"/>
    </row>
    <row r="92" spans="1:5" ht="23.25" customHeight="1" x14ac:dyDescent="0.45">
      <c r="A92" s="133">
        <v>2566</v>
      </c>
      <c r="B92" s="579" t="s">
        <v>955</v>
      </c>
      <c r="C92" s="1495"/>
      <c r="D92" s="1496"/>
      <c r="E92" s="132"/>
    </row>
    <row r="93" spans="1:5" ht="23.4" x14ac:dyDescent="0.4">
      <c r="A93" s="783" t="s">
        <v>425</v>
      </c>
      <c r="D93" s="135"/>
    </row>
    <row r="94" spans="1:5" ht="23.4" x14ac:dyDescent="0.4">
      <c r="A94" s="783" t="s">
        <v>426</v>
      </c>
      <c r="D94" s="135"/>
    </row>
    <row r="95" spans="1:5" x14ac:dyDescent="0.4">
      <c r="D95" s="132"/>
      <c r="E95" s="132"/>
    </row>
    <row r="97" spans="1:4" x14ac:dyDescent="0.4">
      <c r="A97" s="138"/>
      <c r="B97" s="68"/>
      <c r="C97" s="68"/>
      <c r="D97" s="139"/>
    </row>
  </sheetData>
  <mergeCells count="11">
    <mergeCell ref="A1:D1"/>
    <mergeCell ref="A2:D2"/>
    <mergeCell ref="A3:B4"/>
    <mergeCell ref="C3:C4"/>
    <mergeCell ref="D3:D4"/>
    <mergeCell ref="A44:D44"/>
    <mergeCell ref="A52:B53"/>
    <mergeCell ref="C52:C53"/>
    <mergeCell ref="D52:D53"/>
    <mergeCell ref="A50:D50"/>
    <mergeCell ref="A51:D51"/>
  </mergeCells>
  <phoneticPr fontId="88" type="noConversion"/>
  <printOptions horizontalCentered="1" gridLinesSet="0"/>
  <pageMargins left="0.7" right="0.7" top="0.75" bottom="0.75" header="0.3" footer="0.3"/>
  <pageSetup paperSize="9" scale="81" orientation="portrait" horizontalDpi="200" verticalDpi="200" r:id="rId1"/>
  <headerFooter alignWithMargins="0">
    <oddFooter>&amp;C&amp;16 54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6" tint="0.79998168889431442"/>
    <pageSetUpPr fitToPage="1"/>
  </sheetPr>
  <dimension ref="A1:W57"/>
  <sheetViews>
    <sheetView view="pageBreakPreview" topLeftCell="A16" zoomScale="60" zoomScaleNormal="100" workbookViewId="0">
      <selection activeCell="C64" sqref="C64"/>
    </sheetView>
  </sheetViews>
  <sheetFormatPr defaultColWidth="10" defaultRowHeight="17.399999999999999" x14ac:dyDescent="0.35"/>
  <cols>
    <col min="1" max="1" width="5.59765625" style="399" customWidth="1"/>
    <col min="2" max="2" width="8.8984375" style="399" bestFit="1" customWidth="1"/>
    <col min="3" max="3" width="50.8984375" style="399" bestFit="1" customWidth="1"/>
    <col min="4" max="4" width="37" style="399" bestFit="1" customWidth="1"/>
    <col min="5" max="5" width="15" style="399" customWidth="1"/>
    <col min="6" max="21" width="10" style="399"/>
    <col min="22" max="23" width="1.59765625" style="399" bestFit="1" customWidth="1"/>
    <col min="24" max="255" width="10" style="399"/>
    <col min="256" max="256" width="7.09765625" style="399" customWidth="1"/>
    <col min="257" max="257" width="8.19921875" style="399" customWidth="1"/>
    <col min="258" max="258" width="35.19921875" style="399" customWidth="1"/>
    <col min="259" max="259" width="1.59765625" style="399" customWidth="1"/>
    <col min="260" max="260" width="40.3984375" style="399" customWidth="1"/>
    <col min="261" max="261" width="15" style="399" customWidth="1"/>
    <col min="262" max="277" width="10" style="399"/>
    <col min="278" max="279" width="1.59765625" style="399" bestFit="1" customWidth="1"/>
    <col min="280" max="511" width="10" style="399"/>
    <col min="512" max="512" width="7.09765625" style="399" customWidth="1"/>
    <col min="513" max="513" width="8.19921875" style="399" customWidth="1"/>
    <col min="514" max="514" width="35.19921875" style="399" customWidth="1"/>
    <col min="515" max="515" width="1.59765625" style="399" customWidth="1"/>
    <col min="516" max="516" width="40.3984375" style="399" customWidth="1"/>
    <col min="517" max="517" width="15" style="399" customWidth="1"/>
    <col min="518" max="533" width="10" style="399"/>
    <col min="534" max="535" width="1.59765625" style="399" bestFit="1" customWidth="1"/>
    <col min="536" max="767" width="10" style="399"/>
    <col min="768" max="768" width="7.09765625" style="399" customWidth="1"/>
    <col min="769" max="769" width="8.19921875" style="399" customWidth="1"/>
    <col min="770" max="770" width="35.19921875" style="399" customWidth="1"/>
    <col min="771" max="771" width="1.59765625" style="399" customWidth="1"/>
    <col min="772" max="772" width="40.3984375" style="399" customWidth="1"/>
    <col min="773" max="773" width="15" style="399" customWidth="1"/>
    <col min="774" max="789" width="10" style="399"/>
    <col min="790" max="791" width="1.59765625" style="399" bestFit="1" customWidth="1"/>
    <col min="792" max="1023" width="10" style="399"/>
    <col min="1024" max="1024" width="7.09765625" style="399" customWidth="1"/>
    <col min="1025" max="1025" width="8.19921875" style="399" customWidth="1"/>
    <col min="1026" max="1026" width="35.19921875" style="399" customWidth="1"/>
    <col min="1027" max="1027" width="1.59765625" style="399" customWidth="1"/>
    <col min="1028" max="1028" width="40.3984375" style="399" customWidth="1"/>
    <col min="1029" max="1029" width="15" style="399" customWidth="1"/>
    <col min="1030" max="1045" width="10" style="399"/>
    <col min="1046" max="1047" width="1.59765625" style="399" bestFit="1" customWidth="1"/>
    <col min="1048" max="1279" width="10" style="399"/>
    <col min="1280" max="1280" width="7.09765625" style="399" customWidth="1"/>
    <col min="1281" max="1281" width="8.19921875" style="399" customWidth="1"/>
    <col min="1282" max="1282" width="35.19921875" style="399" customWidth="1"/>
    <col min="1283" max="1283" width="1.59765625" style="399" customWidth="1"/>
    <col min="1284" max="1284" width="40.3984375" style="399" customWidth="1"/>
    <col min="1285" max="1285" width="15" style="399" customWidth="1"/>
    <col min="1286" max="1301" width="10" style="399"/>
    <col min="1302" max="1303" width="1.59765625" style="399" bestFit="1" customWidth="1"/>
    <col min="1304" max="1535" width="10" style="399"/>
    <col min="1536" max="1536" width="7.09765625" style="399" customWidth="1"/>
    <col min="1537" max="1537" width="8.19921875" style="399" customWidth="1"/>
    <col min="1538" max="1538" width="35.19921875" style="399" customWidth="1"/>
    <col min="1539" max="1539" width="1.59765625" style="399" customWidth="1"/>
    <col min="1540" max="1540" width="40.3984375" style="399" customWidth="1"/>
    <col min="1541" max="1541" width="15" style="399" customWidth="1"/>
    <col min="1542" max="1557" width="10" style="399"/>
    <col min="1558" max="1559" width="1.59765625" style="399" bestFit="1" customWidth="1"/>
    <col min="1560" max="1791" width="10" style="399"/>
    <col min="1792" max="1792" width="7.09765625" style="399" customWidth="1"/>
    <col min="1793" max="1793" width="8.19921875" style="399" customWidth="1"/>
    <col min="1794" max="1794" width="35.19921875" style="399" customWidth="1"/>
    <col min="1795" max="1795" width="1.59765625" style="399" customWidth="1"/>
    <col min="1796" max="1796" width="40.3984375" style="399" customWidth="1"/>
    <col min="1797" max="1797" width="15" style="399" customWidth="1"/>
    <col min="1798" max="1813" width="10" style="399"/>
    <col min="1814" max="1815" width="1.59765625" style="399" bestFit="1" customWidth="1"/>
    <col min="1816" max="2047" width="10" style="399"/>
    <col min="2048" max="2048" width="7.09765625" style="399" customWidth="1"/>
    <col min="2049" max="2049" width="8.19921875" style="399" customWidth="1"/>
    <col min="2050" max="2050" width="35.19921875" style="399" customWidth="1"/>
    <col min="2051" max="2051" width="1.59765625" style="399" customWidth="1"/>
    <col min="2052" max="2052" width="40.3984375" style="399" customWidth="1"/>
    <col min="2053" max="2053" width="15" style="399" customWidth="1"/>
    <col min="2054" max="2069" width="10" style="399"/>
    <col min="2070" max="2071" width="1.59765625" style="399" bestFit="1" customWidth="1"/>
    <col min="2072" max="2303" width="10" style="399"/>
    <col min="2304" max="2304" width="7.09765625" style="399" customWidth="1"/>
    <col min="2305" max="2305" width="8.19921875" style="399" customWidth="1"/>
    <col min="2306" max="2306" width="35.19921875" style="399" customWidth="1"/>
    <col min="2307" max="2307" width="1.59765625" style="399" customWidth="1"/>
    <col min="2308" max="2308" width="40.3984375" style="399" customWidth="1"/>
    <col min="2309" max="2309" width="15" style="399" customWidth="1"/>
    <col min="2310" max="2325" width="10" style="399"/>
    <col min="2326" max="2327" width="1.59765625" style="399" bestFit="1" customWidth="1"/>
    <col min="2328" max="2559" width="10" style="399"/>
    <col min="2560" max="2560" width="7.09765625" style="399" customWidth="1"/>
    <col min="2561" max="2561" width="8.19921875" style="399" customWidth="1"/>
    <col min="2562" max="2562" width="35.19921875" style="399" customWidth="1"/>
    <col min="2563" max="2563" width="1.59765625" style="399" customWidth="1"/>
    <col min="2564" max="2564" width="40.3984375" style="399" customWidth="1"/>
    <col min="2565" max="2565" width="15" style="399" customWidth="1"/>
    <col min="2566" max="2581" width="10" style="399"/>
    <col min="2582" max="2583" width="1.59765625" style="399" bestFit="1" customWidth="1"/>
    <col min="2584" max="2815" width="10" style="399"/>
    <col min="2816" max="2816" width="7.09765625" style="399" customWidth="1"/>
    <col min="2817" max="2817" width="8.19921875" style="399" customWidth="1"/>
    <col min="2818" max="2818" width="35.19921875" style="399" customWidth="1"/>
    <col min="2819" max="2819" width="1.59765625" style="399" customWidth="1"/>
    <col min="2820" max="2820" width="40.3984375" style="399" customWidth="1"/>
    <col min="2821" max="2821" width="15" style="399" customWidth="1"/>
    <col min="2822" max="2837" width="10" style="399"/>
    <col min="2838" max="2839" width="1.59765625" style="399" bestFit="1" customWidth="1"/>
    <col min="2840" max="3071" width="10" style="399"/>
    <col min="3072" max="3072" width="7.09765625" style="399" customWidth="1"/>
    <col min="3073" max="3073" width="8.19921875" style="399" customWidth="1"/>
    <col min="3074" max="3074" width="35.19921875" style="399" customWidth="1"/>
    <col min="3075" max="3075" width="1.59765625" style="399" customWidth="1"/>
    <col min="3076" max="3076" width="40.3984375" style="399" customWidth="1"/>
    <col min="3077" max="3077" width="15" style="399" customWidth="1"/>
    <col min="3078" max="3093" width="10" style="399"/>
    <col min="3094" max="3095" width="1.59765625" style="399" bestFit="1" customWidth="1"/>
    <col min="3096" max="3327" width="10" style="399"/>
    <col min="3328" max="3328" width="7.09765625" style="399" customWidth="1"/>
    <col min="3329" max="3329" width="8.19921875" style="399" customWidth="1"/>
    <col min="3330" max="3330" width="35.19921875" style="399" customWidth="1"/>
    <col min="3331" max="3331" width="1.59765625" style="399" customWidth="1"/>
    <col min="3332" max="3332" width="40.3984375" style="399" customWidth="1"/>
    <col min="3333" max="3333" width="15" style="399" customWidth="1"/>
    <col min="3334" max="3349" width="10" style="399"/>
    <col min="3350" max="3351" width="1.59765625" style="399" bestFit="1" customWidth="1"/>
    <col min="3352" max="3583" width="10" style="399"/>
    <col min="3584" max="3584" width="7.09765625" style="399" customWidth="1"/>
    <col min="3585" max="3585" width="8.19921875" style="399" customWidth="1"/>
    <col min="3586" max="3586" width="35.19921875" style="399" customWidth="1"/>
    <col min="3587" max="3587" width="1.59765625" style="399" customWidth="1"/>
    <col min="3588" max="3588" width="40.3984375" style="399" customWidth="1"/>
    <col min="3589" max="3589" width="15" style="399" customWidth="1"/>
    <col min="3590" max="3605" width="10" style="399"/>
    <col min="3606" max="3607" width="1.59765625" style="399" bestFit="1" customWidth="1"/>
    <col min="3608" max="3839" width="10" style="399"/>
    <col min="3840" max="3840" width="7.09765625" style="399" customWidth="1"/>
    <col min="3841" max="3841" width="8.19921875" style="399" customWidth="1"/>
    <col min="3842" max="3842" width="35.19921875" style="399" customWidth="1"/>
    <col min="3843" max="3843" width="1.59765625" style="399" customWidth="1"/>
    <col min="3844" max="3844" width="40.3984375" style="399" customWidth="1"/>
    <col min="3845" max="3845" width="15" style="399" customWidth="1"/>
    <col min="3846" max="3861" width="10" style="399"/>
    <col min="3862" max="3863" width="1.59765625" style="399" bestFit="1" customWidth="1"/>
    <col min="3864" max="4095" width="10" style="399"/>
    <col min="4096" max="4096" width="7.09765625" style="399" customWidth="1"/>
    <col min="4097" max="4097" width="8.19921875" style="399" customWidth="1"/>
    <col min="4098" max="4098" width="35.19921875" style="399" customWidth="1"/>
    <col min="4099" max="4099" width="1.59765625" style="399" customWidth="1"/>
    <col min="4100" max="4100" width="40.3984375" style="399" customWidth="1"/>
    <col min="4101" max="4101" width="15" style="399" customWidth="1"/>
    <col min="4102" max="4117" width="10" style="399"/>
    <col min="4118" max="4119" width="1.59765625" style="399" bestFit="1" customWidth="1"/>
    <col min="4120" max="4351" width="10" style="399"/>
    <col min="4352" max="4352" width="7.09765625" style="399" customWidth="1"/>
    <col min="4353" max="4353" width="8.19921875" style="399" customWidth="1"/>
    <col min="4354" max="4354" width="35.19921875" style="399" customWidth="1"/>
    <col min="4355" max="4355" width="1.59765625" style="399" customWidth="1"/>
    <col min="4356" max="4356" width="40.3984375" style="399" customWidth="1"/>
    <col min="4357" max="4357" width="15" style="399" customWidth="1"/>
    <col min="4358" max="4373" width="10" style="399"/>
    <col min="4374" max="4375" width="1.59765625" style="399" bestFit="1" customWidth="1"/>
    <col min="4376" max="4607" width="10" style="399"/>
    <col min="4608" max="4608" width="7.09765625" style="399" customWidth="1"/>
    <col min="4609" max="4609" width="8.19921875" style="399" customWidth="1"/>
    <col min="4610" max="4610" width="35.19921875" style="399" customWidth="1"/>
    <col min="4611" max="4611" width="1.59765625" style="399" customWidth="1"/>
    <col min="4612" max="4612" width="40.3984375" style="399" customWidth="1"/>
    <col min="4613" max="4613" width="15" style="399" customWidth="1"/>
    <col min="4614" max="4629" width="10" style="399"/>
    <col min="4630" max="4631" width="1.59765625" style="399" bestFit="1" customWidth="1"/>
    <col min="4632" max="4863" width="10" style="399"/>
    <col min="4864" max="4864" width="7.09765625" style="399" customWidth="1"/>
    <col min="4865" max="4865" width="8.19921875" style="399" customWidth="1"/>
    <col min="4866" max="4866" width="35.19921875" style="399" customWidth="1"/>
    <col min="4867" max="4867" width="1.59765625" style="399" customWidth="1"/>
    <col min="4868" max="4868" width="40.3984375" style="399" customWidth="1"/>
    <col min="4869" max="4869" width="15" style="399" customWidth="1"/>
    <col min="4870" max="4885" width="10" style="399"/>
    <col min="4886" max="4887" width="1.59765625" style="399" bestFit="1" customWidth="1"/>
    <col min="4888" max="5119" width="10" style="399"/>
    <col min="5120" max="5120" width="7.09765625" style="399" customWidth="1"/>
    <col min="5121" max="5121" width="8.19921875" style="399" customWidth="1"/>
    <col min="5122" max="5122" width="35.19921875" style="399" customWidth="1"/>
    <col min="5123" max="5123" width="1.59765625" style="399" customWidth="1"/>
    <col min="5124" max="5124" width="40.3984375" style="399" customWidth="1"/>
    <col min="5125" max="5125" width="15" style="399" customWidth="1"/>
    <col min="5126" max="5141" width="10" style="399"/>
    <col min="5142" max="5143" width="1.59765625" style="399" bestFit="1" customWidth="1"/>
    <col min="5144" max="5375" width="10" style="399"/>
    <col min="5376" max="5376" width="7.09765625" style="399" customWidth="1"/>
    <col min="5377" max="5377" width="8.19921875" style="399" customWidth="1"/>
    <col min="5378" max="5378" width="35.19921875" style="399" customWidth="1"/>
    <col min="5379" max="5379" width="1.59765625" style="399" customWidth="1"/>
    <col min="5380" max="5380" width="40.3984375" style="399" customWidth="1"/>
    <col min="5381" max="5381" width="15" style="399" customWidth="1"/>
    <col min="5382" max="5397" width="10" style="399"/>
    <col min="5398" max="5399" width="1.59765625" style="399" bestFit="1" customWidth="1"/>
    <col min="5400" max="5631" width="10" style="399"/>
    <col min="5632" max="5632" width="7.09765625" style="399" customWidth="1"/>
    <col min="5633" max="5633" width="8.19921875" style="399" customWidth="1"/>
    <col min="5634" max="5634" width="35.19921875" style="399" customWidth="1"/>
    <col min="5635" max="5635" width="1.59765625" style="399" customWidth="1"/>
    <col min="5636" max="5636" width="40.3984375" style="399" customWidth="1"/>
    <col min="5637" max="5637" width="15" style="399" customWidth="1"/>
    <col min="5638" max="5653" width="10" style="399"/>
    <col min="5654" max="5655" width="1.59765625" style="399" bestFit="1" customWidth="1"/>
    <col min="5656" max="5887" width="10" style="399"/>
    <col min="5888" max="5888" width="7.09765625" style="399" customWidth="1"/>
    <col min="5889" max="5889" width="8.19921875" style="399" customWidth="1"/>
    <col min="5890" max="5890" width="35.19921875" style="399" customWidth="1"/>
    <col min="5891" max="5891" width="1.59765625" style="399" customWidth="1"/>
    <col min="5892" max="5892" width="40.3984375" style="399" customWidth="1"/>
    <col min="5893" max="5893" width="15" style="399" customWidth="1"/>
    <col min="5894" max="5909" width="10" style="399"/>
    <col min="5910" max="5911" width="1.59765625" style="399" bestFit="1" customWidth="1"/>
    <col min="5912" max="6143" width="10" style="399"/>
    <col min="6144" max="6144" width="7.09765625" style="399" customWidth="1"/>
    <col min="6145" max="6145" width="8.19921875" style="399" customWidth="1"/>
    <col min="6146" max="6146" width="35.19921875" style="399" customWidth="1"/>
    <col min="6147" max="6147" width="1.59765625" style="399" customWidth="1"/>
    <col min="6148" max="6148" width="40.3984375" style="399" customWidth="1"/>
    <col min="6149" max="6149" width="15" style="399" customWidth="1"/>
    <col min="6150" max="6165" width="10" style="399"/>
    <col min="6166" max="6167" width="1.59765625" style="399" bestFit="1" customWidth="1"/>
    <col min="6168" max="6399" width="10" style="399"/>
    <col min="6400" max="6400" width="7.09765625" style="399" customWidth="1"/>
    <col min="6401" max="6401" width="8.19921875" style="399" customWidth="1"/>
    <col min="6402" max="6402" width="35.19921875" style="399" customWidth="1"/>
    <col min="6403" max="6403" width="1.59765625" style="399" customWidth="1"/>
    <col min="6404" max="6404" width="40.3984375" style="399" customWidth="1"/>
    <col min="6405" max="6405" width="15" style="399" customWidth="1"/>
    <col min="6406" max="6421" width="10" style="399"/>
    <col min="6422" max="6423" width="1.59765625" style="399" bestFit="1" customWidth="1"/>
    <col min="6424" max="6655" width="10" style="399"/>
    <col min="6656" max="6656" width="7.09765625" style="399" customWidth="1"/>
    <col min="6657" max="6657" width="8.19921875" style="399" customWidth="1"/>
    <col min="6658" max="6658" width="35.19921875" style="399" customWidth="1"/>
    <col min="6659" max="6659" width="1.59765625" style="399" customWidth="1"/>
    <col min="6660" max="6660" width="40.3984375" style="399" customWidth="1"/>
    <col min="6661" max="6661" width="15" style="399" customWidth="1"/>
    <col min="6662" max="6677" width="10" style="399"/>
    <col min="6678" max="6679" width="1.59765625" style="399" bestFit="1" customWidth="1"/>
    <col min="6680" max="6911" width="10" style="399"/>
    <col min="6912" max="6912" width="7.09765625" style="399" customWidth="1"/>
    <col min="6913" max="6913" width="8.19921875" style="399" customWidth="1"/>
    <col min="6914" max="6914" width="35.19921875" style="399" customWidth="1"/>
    <col min="6915" max="6915" width="1.59765625" style="399" customWidth="1"/>
    <col min="6916" max="6916" width="40.3984375" style="399" customWidth="1"/>
    <col min="6917" max="6917" width="15" style="399" customWidth="1"/>
    <col min="6918" max="6933" width="10" style="399"/>
    <col min="6934" max="6935" width="1.59765625" style="399" bestFit="1" customWidth="1"/>
    <col min="6936" max="7167" width="10" style="399"/>
    <col min="7168" max="7168" width="7.09765625" style="399" customWidth="1"/>
    <col min="7169" max="7169" width="8.19921875" style="399" customWidth="1"/>
    <col min="7170" max="7170" width="35.19921875" style="399" customWidth="1"/>
    <col min="7171" max="7171" width="1.59765625" style="399" customWidth="1"/>
    <col min="7172" max="7172" width="40.3984375" style="399" customWidth="1"/>
    <col min="7173" max="7173" width="15" style="399" customWidth="1"/>
    <col min="7174" max="7189" width="10" style="399"/>
    <col min="7190" max="7191" width="1.59765625" style="399" bestFit="1" customWidth="1"/>
    <col min="7192" max="7423" width="10" style="399"/>
    <col min="7424" max="7424" width="7.09765625" style="399" customWidth="1"/>
    <col min="7425" max="7425" width="8.19921875" style="399" customWidth="1"/>
    <col min="7426" max="7426" width="35.19921875" style="399" customWidth="1"/>
    <col min="7427" max="7427" width="1.59765625" style="399" customWidth="1"/>
    <col min="7428" max="7428" width="40.3984375" style="399" customWidth="1"/>
    <col min="7429" max="7429" width="15" style="399" customWidth="1"/>
    <col min="7430" max="7445" width="10" style="399"/>
    <col min="7446" max="7447" width="1.59765625" style="399" bestFit="1" customWidth="1"/>
    <col min="7448" max="7679" width="10" style="399"/>
    <col min="7680" max="7680" width="7.09765625" style="399" customWidth="1"/>
    <col min="7681" max="7681" width="8.19921875" style="399" customWidth="1"/>
    <col min="7682" max="7682" width="35.19921875" style="399" customWidth="1"/>
    <col min="7683" max="7683" width="1.59765625" style="399" customWidth="1"/>
    <col min="7684" max="7684" width="40.3984375" style="399" customWidth="1"/>
    <col min="7685" max="7685" width="15" style="399" customWidth="1"/>
    <col min="7686" max="7701" width="10" style="399"/>
    <col min="7702" max="7703" width="1.59765625" style="399" bestFit="1" customWidth="1"/>
    <col min="7704" max="7935" width="10" style="399"/>
    <col min="7936" max="7936" width="7.09765625" style="399" customWidth="1"/>
    <col min="7937" max="7937" width="8.19921875" style="399" customWidth="1"/>
    <col min="7938" max="7938" width="35.19921875" style="399" customWidth="1"/>
    <col min="7939" max="7939" width="1.59765625" style="399" customWidth="1"/>
    <col min="7940" max="7940" width="40.3984375" style="399" customWidth="1"/>
    <col min="7941" max="7941" width="15" style="399" customWidth="1"/>
    <col min="7942" max="7957" width="10" style="399"/>
    <col min="7958" max="7959" width="1.59765625" style="399" bestFit="1" customWidth="1"/>
    <col min="7960" max="8191" width="10" style="399"/>
    <col min="8192" max="8192" width="7.09765625" style="399" customWidth="1"/>
    <col min="8193" max="8193" width="8.19921875" style="399" customWidth="1"/>
    <col min="8194" max="8194" width="35.19921875" style="399" customWidth="1"/>
    <col min="8195" max="8195" width="1.59765625" style="399" customWidth="1"/>
    <col min="8196" max="8196" width="40.3984375" style="399" customWidth="1"/>
    <col min="8197" max="8197" width="15" style="399" customWidth="1"/>
    <col min="8198" max="8213" width="10" style="399"/>
    <col min="8214" max="8215" width="1.59765625" style="399" bestFit="1" customWidth="1"/>
    <col min="8216" max="8447" width="10" style="399"/>
    <col min="8448" max="8448" width="7.09765625" style="399" customWidth="1"/>
    <col min="8449" max="8449" width="8.19921875" style="399" customWidth="1"/>
    <col min="8450" max="8450" width="35.19921875" style="399" customWidth="1"/>
    <col min="8451" max="8451" width="1.59765625" style="399" customWidth="1"/>
    <col min="8452" max="8452" width="40.3984375" style="399" customWidth="1"/>
    <col min="8453" max="8453" width="15" style="399" customWidth="1"/>
    <col min="8454" max="8469" width="10" style="399"/>
    <col min="8470" max="8471" width="1.59765625" style="399" bestFit="1" customWidth="1"/>
    <col min="8472" max="8703" width="10" style="399"/>
    <col min="8704" max="8704" width="7.09765625" style="399" customWidth="1"/>
    <col min="8705" max="8705" width="8.19921875" style="399" customWidth="1"/>
    <col min="8706" max="8706" width="35.19921875" style="399" customWidth="1"/>
    <col min="8707" max="8707" width="1.59765625" style="399" customWidth="1"/>
    <col min="8708" max="8708" width="40.3984375" style="399" customWidth="1"/>
    <col min="8709" max="8709" width="15" style="399" customWidth="1"/>
    <col min="8710" max="8725" width="10" style="399"/>
    <col min="8726" max="8727" width="1.59765625" style="399" bestFit="1" customWidth="1"/>
    <col min="8728" max="8959" width="10" style="399"/>
    <col min="8960" max="8960" width="7.09765625" style="399" customWidth="1"/>
    <col min="8961" max="8961" width="8.19921875" style="399" customWidth="1"/>
    <col min="8962" max="8962" width="35.19921875" style="399" customWidth="1"/>
    <col min="8963" max="8963" width="1.59765625" style="399" customWidth="1"/>
    <col min="8964" max="8964" width="40.3984375" style="399" customWidth="1"/>
    <col min="8965" max="8965" width="15" style="399" customWidth="1"/>
    <col min="8966" max="8981" width="10" style="399"/>
    <col min="8982" max="8983" width="1.59765625" style="399" bestFit="1" customWidth="1"/>
    <col min="8984" max="9215" width="10" style="399"/>
    <col min="9216" max="9216" width="7.09765625" style="399" customWidth="1"/>
    <col min="9217" max="9217" width="8.19921875" style="399" customWidth="1"/>
    <col min="9218" max="9218" width="35.19921875" style="399" customWidth="1"/>
    <col min="9219" max="9219" width="1.59765625" style="399" customWidth="1"/>
    <col min="9220" max="9220" width="40.3984375" style="399" customWidth="1"/>
    <col min="9221" max="9221" width="15" style="399" customWidth="1"/>
    <col min="9222" max="9237" width="10" style="399"/>
    <col min="9238" max="9239" width="1.59765625" style="399" bestFit="1" customWidth="1"/>
    <col min="9240" max="9471" width="10" style="399"/>
    <col min="9472" max="9472" width="7.09765625" style="399" customWidth="1"/>
    <col min="9473" max="9473" width="8.19921875" style="399" customWidth="1"/>
    <col min="9474" max="9474" width="35.19921875" style="399" customWidth="1"/>
    <col min="9475" max="9475" width="1.59765625" style="399" customWidth="1"/>
    <col min="9476" max="9476" width="40.3984375" style="399" customWidth="1"/>
    <col min="9477" max="9477" width="15" style="399" customWidth="1"/>
    <col min="9478" max="9493" width="10" style="399"/>
    <col min="9494" max="9495" width="1.59765625" style="399" bestFit="1" customWidth="1"/>
    <col min="9496" max="9727" width="10" style="399"/>
    <col min="9728" max="9728" width="7.09765625" style="399" customWidth="1"/>
    <col min="9729" max="9729" width="8.19921875" style="399" customWidth="1"/>
    <col min="9730" max="9730" width="35.19921875" style="399" customWidth="1"/>
    <col min="9731" max="9731" width="1.59765625" style="399" customWidth="1"/>
    <col min="9732" max="9732" width="40.3984375" style="399" customWidth="1"/>
    <col min="9733" max="9733" width="15" style="399" customWidth="1"/>
    <col min="9734" max="9749" width="10" style="399"/>
    <col min="9750" max="9751" width="1.59765625" style="399" bestFit="1" customWidth="1"/>
    <col min="9752" max="9983" width="10" style="399"/>
    <col min="9984" max="9984" width="7.09765625" style="399" customWidth="1"/>
    <col min="9985" max="9985" width="8.19921875" style="399" customWidth="1"/>
    <col min="9986" max="9986" width="35.19921875" style="399" customWidth="1"/>
    <col min="9987" max="9987" width="1.59765625" style="399" customWidth="1"/>
    <col min="9988" max="9988" width="40.3984375" style="399" customWidth="1"/>
    <col min="9989" max="9989" width="15" style="399" customWidth="1"/>
    <col min="9990" max="10005" width="10" style="399"/>
    <col min="10006" max="10007" width="1.59765625" style="399" bestFit="1" customWidth="1"/>
    <col min="10008" max="10239" width="10" style="399"/>
    <col min="10240" max="10240" width="7.09765625" style="399" customWidth="1"/>
    <col min="10241" max="10241" width="8.19921875" style="399" customWidth="1"/>
    <col min="10242" max="10242" width="35.19921875" style="399" customWidth="1"/>
    <col min="10243" max="10243" width="1.59765625" style="399" customWidth="1"/>
    <col min="10244" max="10244" width="40.3984375" style="399" customWidth="1"/>
    <col min="10245" max="10245" width="15" style="399" customWidth="1"/>
    <col min="10246" max="10261" width="10" style="399"/>
    <col min="10262" max="10263" width="1.59765625" style="399" bestFit="1" customWidth="1"/>
    <col min="10264" max="10495" width="10" style="399"/>
    <col min="10496" max="10496" width="7.09765625" style="399" customWidth="1"/>
    <col min="10497" max="10497" width="8.19921875" style="399" customWidth="1"/>
    <col min="10498" max="10498" width="35.19921875" style="399" customWidth="1"/>
    <col min="10499" max="10499" width="1.59765625" style="399" customWidth="1"/>
    <col min="10500" max="10500" width="40.3984375" style="399" customWidth="1"/>
    <col min="10501" max="10501" width="15" style="399" customWidth="1"/>
    <col min="10502" max="10517" width="10" style="399"/>
    <col min="10518" max="10519" width="1.59765625" style="399" bestFit="1" customWidth="1"/>
    <col min="10520" max="10751" width="10" style="399"/>
    <col min="10752" max="10752" width="7.09765625" style="399" customWidth="1"/>
    <col min="10753" max="10753" width="8.19921875" style="399" customWidth="1"/>
    <col min="10754" max="10754" width="35.19921875" style="399" customWidth="1"/>
    <col min="10755" max="10755" width="1.59765625" style="399" customWidth="1"/>
    <col min="10756" max="10756" width="40.3984375" style="399" customWidth="1"/>
    <col min="10757" max="10757" width="15" style="399" customWidth="1"/>
    <col min="10758" max="10773" width="10" style="399"/>
    <col min="10774" max="10775" width="1.59765625" style="399" bestFit="1" customWidth="1"/>
    <col min="10776" max="11007" width="10" style="399"/>
    <col min="11008" max="11008" width="7.09765625" style="399" customWidth="1"/>
    <col min="11009" max="11009" width="8.19921875" style="399" customWidth="1"/>
    <col min="11010" max="11010" width="35.19921875" style="399" customWidth="1"/>
    <col min="11011" max="11011" width="1.59765625" style="399" customWidth="1"/>
    <col min="11012" max="11012" width="40.3984375" style="399" customWidth="1"/>
    <col min="11013" max="11013" width="15" style="399" customWidth="1"/>
    <col min="11014" max="11029" width="10" style="399"/>
    <col min="11030" max="11031" width="1.59765625" style="399" bestFit="1" customWidth="1"/>
    <col min="11032" max="11263" width="10" style="399"/>
    <col min="11264" max="11264" width="7.09765625" style="399" customWidth="1"/>
    <col min="11265" max="11265" width="8.19921875" style="399" customWidth="1"/>
    <col min="11266" max="11266" width="35.19921875" style="399" customWidth="1"/>
    <col min="11267" max="11267" width="1.59765625" style="399" customWidth="1"/>
    <col min="11268" max="11268" width="40.3984375" style="399" customWidth="1"/>
    <col min="11269" max="11269" width="15" style="399" customWidth="1"/>
    <col min="11270" max="11285" width="10" style="399"/>
    <col min="11286" max="11287" width="1.59765625" style="399" bestFit="1" customWidth="1"/>
    <col min="11288" max="11519" width="10" style="399"/>
    <col min="11520" max="11520" width="7.09765625" style="399" customWidth="1"/>
    <col min="11521" max="11521" width="8.19921875" style="399" customWidth="1"/>
    <col min="11522" max="11522" width="35.19921875" style="399" customWidth="1"/>
    <col min="11523" max="11523" width="1.59765625" style="399" customWidth="1"/>
    <col min="11524" max="11524" width="40.3984375" style="399" customWidth="1"/>
    <col min="11525" max="11525" width="15" style="399" customWidth="1"/>
    <col min="11526" max="11541" width="10" style="399"/>
    <col min="11542" max="11543" width="1.59765625" style="399" bestFit="1" customWidth="1"/>
    <col min="11544" max="11775" width="10" style="399"/>
    <col min="11776" max="11776" width="7.09765625" style="399" customWidth="1"/>
    <col min="11777" max="11777" width="8.19921875" style="399" customWidth="1"/>
    <col min="11778" max="11778" width="35.19921875" style="399" customWidth="1"/>
    <col min="11779" max="11779" width="1.59765625" style="399" customWidth="1"/>
    <col min="11780" max="11780" width="40.3984375" style="399" customWidth="1"/>
    <col min="11781" max="11781" width="15" style="399" customWidth="1"/>
    <col min="11782" max="11797" width="10" style="399"/>
    <col min="11798" max="11799" width="1.59765625" style="399" bestFit="1" customWidth="1"/>
    <col min="11800" max="12031" width="10" style="399"/>
    <col min="12032" max="12032" width="7.09765625" style="399" customWidth="1"/>
    <col min="12033" max="12033" width="8.19921875" style="399" customWidth="1"/>
    <col min="12034" max="12034" width="35.19921875" style="399" customWidth="1"/>
    <col min="12035" max="12035" width="1.59765625" style="399" customWidth="1"/>
    <col min="12036" max="12036" width="40.3984375" style="399" customWidth="1"/>
    <col min="12037" max="12037" width="15" style="399" customWidth="1"/>
    <col min="12038" max="12053" width="10" style="399"/>
    <col min="12054" max="12055" width="1.59765625" style="399" bestFit="1" customWidth="1"/>
    <col min="12056" max="12287" width="10" style="399"/>
    <col min="12288" max="12288" width="7.09765625" style="399" customWidth="1"/>
    <col min="12289" max="12289" width="8.19921875" style="399" customWidth="1"/>
    <col min="12290" max="12290" width="35.19921875" style="399" customWidth="1"/>
    <col min="12291" max="12291" width="1.59765625" style="399" customWidth="1"/>
    <col min="12292" max="12292" width="40.3984375" style="399" customWidth="1"/>
    <col min="12293" max="12293" width="15" style="399" customWidth="1"/>
    <col min="12294" max="12309" width="10" style="399"/>
    <col min="12310" max="12311" width="1.59765625" style="399" bestFit="1" customWidth="1"/>
    <col min="12312" max="12543" width="10" style="399"/>
    <col min="12544" max="12544" width="7.09765625" style="399" customWidth="1"/>
    <col min="12545" max="12545" width="8.19921875" style="399" customWidth="1"/>
    <col min="12546" max="12546" width="35.19921875" style="399" customWidth="1"/>
    <col min="12547" max="12547" width="1.59765625" style="399" customWidth="1"/>
    <col min="12548" max="12548" width="40.3984375" style="399" customWidth="1"/>
    <col min="12549" max="12549" width="15" style="399" customWidth="1"/>
    <col min="12550" max="12565" width="10" style="399"/>
    <col min="12566" max="12567" width="1.59765625" style="399" bestFit="1" customWidth="1"/>
    <col min="12568" max="12799" width="10" style="399"/>
    <col min="12800" max="12800" width="7.09765625" style="399" customWidth="1"/>
    <col min="12801" max="12801" width="8.19921875" style="399" customWidth="1"/>
    <col min="12802" max="12802" width="35.19921875" style="399" customWidth="1"/>
    <col min="12803" max="12803" width="1.59765625" style="399" customWidth="1"/>
    <col min="12804" max="12804" width="40.3984375" style="399" customWidth="1"/>
    <col min="12805" max="12805" width="15" style="399" customWidth="1"/>
    <col min="12806" max="12821" width="10" style="399"/>
    <col min="12822" max="12823" width="1.59765625" style="399" bestFit="1" customWidth="1"/>
    <col min="12824" max="13055" width="10" style="399"/>
    <col min="13056" max="13056" width="7.09765625" style="399" customWidth="1"/>
    <col min="13057" max="13057" width="8.19921875" style="399" customWidth="1"/>
    <col min="13058" max="13058" width="35.19921875" style="399" customWidth="1"/>
    <col min="13059" max="13059" width="1.59765625" style="399" customWidth="1"/>
    <col min="13060" max="13060" width="40.3984375" style="399" customWidth="1"/>
    <col min="13061" max="13061" width="15" style="399" customWidth="1"/>
    <col min="13062" max="13077" width="10" style="399"/>
    <col min="13078" max="13079" width="1.59765625" style="399" bestFit="1" customWidth="1"/>
    <col min="13080" max="13311" width="10" style="399"/>
    <col min="13312" max="13312" width="7.09765625" style="399" customWidth="1"/>
    <col min="13313" max="13313" width="8.19921875" style="399" customWidth="1"/>
    <col min="13314" max="13314" width="35.19921875" style="399" customWidth="1"/>
    <col min="13315" max="13315" width="1.59765625" style="399" customWidth="1"/>
    <col min="13316" max="13316" width="40.3984375" style="399" customWidth="1"/>
    <col min="13317" max="13317" width="15" style="399" customWidth="1"/>
    <col min="13318" max="13333" width="10" style="399"/>
    <col min="13334" max="13335" width="1.59765625" style="399" bestFit="1" customWidth="1"/>
    <col min="13336" max="13567" width="10" style="399"/>
    <col min="13568" max="13568" width="7.09765625" style="399" customWidth="1"/>
    <col min="13569" max="13569" width="8.19921875" style="399" customWidth="1"/>
    <col min="13570" max="13570" width="35.19921875" style="399" customWidth="1"/>
    <col min="13571" max="13571" width="1.59765625" style="399" customWidth="1"/>
    <col min="13572" max="13572" width="40.3984375" style="399" customWidth="1"/>
    <col min="13573" max="13573" width="15" style="399" customWidth="1"/>
    <col min="13574" max="13589" width="10" style="399"/>
    <col min="13590" max="13591" width="1.59765625" style="399" bestFit="1" customWidth="1"/>
    <col min="13592" max="13823" width="10" style="399"/>
    <col min="13824" max="13824" width="7.09765625" style="399" customWidth="1"/>
    <col min="13825" max="13825" width="8.19921875" style="399" customWidth="1"/>
    <col min="13826" max="13826" width="35.19921875" style="399" customWidth="1"/>
    <col min="13827" max="13827" width="1.59765625" style="399" customWidth="1"/>
    <col min="13828" max="13828" width="40.3984375" style="399" customWidth="1"/>
    <col min="13829" max="13829" width="15" style="399" customWidth="1"/>
    <col min="13830" max="13845" width="10" style="399"/>
    <col min="13846" max="13847" width="1.59765625" style="399" bestFit="1" customWidth="1"/>
    <col min="13848" max="14079" width="10" style="399"/>
    <col min="14080" max="14080" width="7.09765625" style="399" customWidth="1"/>
    <col min="14081" max="14081" width="8.19921875" style="399" customWidth="1"/>
    <col min="14082" max="14082" width="35.19921875" style="399" customWidth="1"/>
    <col min="14083" max="14083" width="1.59765625" style="399" customWidth="1"/>
    <col min="14084" max="14084" width="40.3984375" style="399" customWidth="1"/>
    <col min="14085" max="14085" width="15" style="399" customWidth="1"/>
    <col min="14086" max="14101" width="10" style="399"/>
    <col min="14102" max="14103" width="1.59765625" style="399" bestFit="1" customWidth="1"/>
    <col min="14104" max="14335" width="10" style="399"/>
    <col min="14336" max="14336" width="7.09765625" style="399" customWidth="1"/>
    <col min="14337" max="14337" width="8.19921875" style="399" customWidth="1"/>
    <col min="14338" max="14338" width="35.19921875" style="399" customWidth="1"/>
    <col min="14339" max="14339" width="1.59765625" style="399" customWidth="1"/>
    <col min="14340" max="14340" width="40.3984375" style="399" customWidth="1"/>
    <col min="14341" max="14341" width="15" style="399" customWidth="1"/>
    <col min="14342" max="14357" width="10" style="399"/>
    <col min="14358" max="14359" width="1.59765625" style="399" bestFit="1" customWidth="1"/>
    <col min="14360" max="14591" width="10" style="399"/>
    <col min="14592" max="14592" width="7.09765625" style="399" customWidth="1"/>
    <col min="14593" max="14593" width="8.19921875" style="399" customWidth="1"/>
    <col min="14594" max="14594" width="35.19921875" style="399" customWidth="1"/>
    <col min="14595" max="14595" width="1.59765625" style="399" customWidth="1"/>
    <col min="14596" max="14596" width="40.3984375" style="399" customWidth="1"/>
    <col min="14597" max="14597" width="15" style="399" customWidth="1"/>
    <col min="14598" max="14613" width="10" style="399"/>
    <col min="14614" max="14615" width="1.59765625" style="399" bestFit="1" customWidth="1"/>
    <col min="14616" max="14847" width="10" style="399"/>
    <col min="14848" max="14848" width="7.09765625" style="399" customWidth="1"/>
    <col min="14849" max="14849" width="8.19921875" style="399" customWidth="1"/>
    <col min="14850" max="14850" width="35.19921875" style="399" customWidth="1"/>
    <col min="14851" max="14851" width="1.59765625" style="399" customWidth="1"/>
    <col min="14852" max="14852" width="40.3984375" style="399" customWidth="1"/>
    <col min="14853" max="14853" width="15" style="399" customWidth="1"/>
    <col min="14854" max="14869" width="10" style="399"/>
    <col min="14870" max="14871" width="1.59765625" style="399" bestFit="1" customWidth="1"/>
    <col min="14872" max="15103" width="10" style="399"/>
    <col min="15104" max="15104" width="7.09765625" style="399" customWidth="1"/>
    <col min="15105" max="15105" width="8.19921875" style="399" customWidth="1"/>
    <col min="15106" max="15106" width="35.19921875" style="399" customWidth="1"/>
    <col min="15107" max="15107" width="1.59765625" style="399" customWidth="1"/>
    <col min="15108" max="15108" width="40.3984375" style="399" customWidth="1"/>
    <col min="15109" max="15109" width="15" style="399" customWidth="1"/>
    <col min="15110" max="15125" width="10" style="399"/>
    <col min="15126" max="15127" width="1.59765625" style="399" bestFit="1" customWidth="1"/>
    <col min="15128" max="15359" width="10" style="399"/>
    <col min="15360" max="15360" width="7.09765625" style="399" customWidth="1"/>
    <col min="15361" max="15361" width="8.19921875" style="399" customWidth="1"/>
    <col min="15362" max="15362" width="35.19921875" style="399" customWidth="1"/>
    <col min="15363" max="15363" width="1.59765625" style="399" customWidth="1"/>
    <col min="15364" max="15364" width="40.3984375" style="399" customWidth="1"/>
    <col min="15365" max="15365" width="15" style="399" customWidth="1"/>
    <col min="15366" max="15381" width="10" style="399"/>
    <col min="15382" max="15383" width="1.59765625" style="399" bestFit="1" customWidth="1"/>
    <col min="15384" max="15615" width="10" style="399"/>
    <col min="15616" max="15616" width="7.09765625" style="399" customWidth="1"/>
    <col min="15617" max="15617" width="8.19921875" style="399" customWidth="1"/>
    <col min="15618" max="15618" width="35.19921875" style="399" customWidth="1"/>
    <col min="15619" max="15619" width="1.59765625" style="399" customWidth="1"/>
    <col min="15620" max="15620" width="40.3984375" style="399" customWidth="1"/>
    <col min="15621" max="15621" width="15" style="399" customWidth="1"/>
    <col min="15622" max="15637" width="10" style="399"/>
    <col min="15638" max="15639" width="1.59765625" style="399" bestFit="1" customWidth="1"/>
    <col min="15640" max="15871" width="10" style="399"/>
    <col min="15872" max="15872" width="7.09765625" style="399" customWidth="1"/>
    <col min="15873" max="15873" width="8.19921875" style="399" customWidth="1"/>
    <col min="15874" max="15874" width="35.19921875" style="399" customWidth="1"/>
    <col min="15875" max="15875" width="1.59765625" style="399" customWidth="1"/>
    <col min="15876" max="15876" width="40.3984375" style="399" customWidth="1"/>
    <col min="15877" max="15877" width="15" style="399" customWidth="1"/>
    <col min="15878" max="15893" width="10" style="399"/>
    <col min="15894" max="15895" width="1.59765625" style="399" bestFit="1" customWidth="1"/>
    <col min="15896" max="16127" width="10" style="399"/>
    <col min="16128" max="16128" width="7.09765625" style="399" customWidth="1"/>
    <col min="16129" max="16129" width="8.19921875" style="399" customWidth="1"/>
    <col min="16130" max="16130" width="35.19921875" style="399" customWidth="1"/>
    <col min="16131" max="16131" width="1.59765625" style="399" customWidth="1"/>
    <col min="16132" max="16132" width="40.3984375" style="399" customWidth="1"/>
    <col min="16133" max="16133" width="15" style="399" customWidth="1"/>
    <col min="16134" max="16149" width="10" style="399"/>
    <col min="16150" max="16151" width="1.59765625" style="399" bestFit="1" customWidth="1"/>
    <col min="16152" max="16384" width="10" style="399"/>
  </cols>
  <sheetData>
    <row r="1" spans="1:11" s="558" customFormat="1" ht="36" customHeight="1" x14ac:dyDescent="0.25">
      <c r="A1" s="1816" t="s">
        <v>632</v>
      </c>
      <c r="B1" s="1816"/>
      <c r="C1" s="1816"/>
      <c r="D1" s="1816"/>
    </row>
    <row r="2" spans="1:11" s="558" customFormat="1" ht="36" customHeight="1" x14ac:dyDescent="0.25">
      <c r="A2" s="1817" t="s">
        <v>760</v>
      </c>
      <c r="B2" s="1817"/>
      <c r="C2" s="1817"/>
      <c r="D2" s="1817"/>
    </row>
    <row r="3" spans="1:11" s="499" customFormat="1" ht="51" customHeight="1" x14ac:dyDescent="0.25">
      <c r="A3" s="500" t="s">
        <v>628</v>
      </c>
      <c r="B3" s="500" t="s">
        <v>631</v>
      </c>
      <c r="C3" s="500" t="s">
        <v>629</v>
      </c>
      <c r="D3" s="500" t="s">
        <v>630</v>
      </c>
    </row>
    <row r="4" spans="1:11" s="559" customFormat="1" ht="27" customHeight="1" x14ac:dyDescent="0.25">
      <c r="A4" s="561">
        <v>1</v>
      </c>
      <c r="B4" s="562" t="s">
        <v>636</v>
      </c>
      <c r="C4" s="1315" t="s">
        <v>635</v>
      </c>
      <c r="D4" s="562" t="s">
        <v>720</v>
      </c>
    </row>
    <row r="5" spans="1:11" s="559" customFormat="1" ht="27" customHeight="1" x14ac:dyDescent="0.25">
      <c r="A5" s="563">
        <v>2</v>
      </c>
      <c r="B5" s="564" t="s">
        <v>159</v>
      </c>
      <c r="C5" s="1316" t="s">
        <v>643</v>
      </c>
      <c r="D5" s="564" t="s">
        <v>721</v>
      </c>
    </row>
    <row r="6" spans="1:11" s="559" customFormat="1" ht="27" customHeight="1" x14ac:dyDescent="0.25">
      <c r="A6" s="563">
        <v>3</v>
      </c>
      <c r="B6" s="564" t="s">
        <v>699</v>
      </c>
      <c r="C6" s="1317" t="s">
        <v>722</v>
      </c>
      <c r="D6" s="564" t="s">
        <v>723</v>
      </c>
    </row>
    <row r="7" spans="1:11" s="559" customFormat="1" ht="27" customHeight="1" x14ac:dyDescent="0.25">
      <c r="A7" s="563">
        <v>4</v>
      </c>
      <c r="B7" s="564" t="s">
        <v>160</v>
      </c>
      <c r="C7" s="1316" t="s">
        <v>543</v>
      </c>
      <c r="D7" s="564" t="s">
        <v>724</v>
      </c>
    </row>
    <row r="8" spans="1:11" s="559" customFormat="1" ht="27" customHeight="1" x14ac:dyDescent="0.25">
      <c r="A8" s="563">
        <v>5</v>
      </c>
      <c r="B8" s="564" t="s">
        <v>161</v>
      </c>
      <c r="C8" s="1316" t="s">
        <v>725</v>
      </c>
      <c r="D8" s="564" t="s">
        <v>726</v>
      </c>
    </row>
    <row r="9" spans="1:11" s="559" customFormat="1" ht="27" customHeight="1" x14ac:dyDescent="0.25">
      <c r="A9" s="563">
        <v>6</v>
      </c>
      <c r="B9" s="564" t="s">
        <v>162</v>
      </c>
      <c r="C9" s="1317" t="s">
        <v>727</v>
      </c>
      <c r="D9" s="564" t="s">
        <v>728</v>
      </c>
    </row>
    <row r="10" spans="1:11" s="559" customFormat="1" ht="27" customHeight="1" x14ac:dyDescent="0.25">
      <c r="A10" s="563">
        <v>7</v>
      </c>
      <c r="B10" s="564" t="s">
        <v>163</v>
      </c>
      <c r="C10" s="1317" t="s">
        <v>729</v>
      </c>
      <c r="D10" s="564" t="s">
        <v>730</v>
      </c>
    </row>
    <row r="11" spans="1:11" s="559" customFormat="1" ht="27" customHeight="1" x14ac:dyDescent="0.25">
      <c r="A11" s="563">
        <v>8</v>
      </c>
      <c r="B11" s="565" t="s">
        <v>164</v>
      </c>
      <c r="C11" s="1318" t="s">
        <v>731</v>
      </c>
      <c r="D11" s="565" t="s">
        <v>732</v>
      </c>
    </row>
    <row r="12" spans="1:11" s="559" customFormat="1" ht="27" customHeight="1" x14ac:dyDescent="0.25">
      <c r="A12" s="563">
        <v>9</v>
      </c>
      <c r="B12" s="564" t="s">
        <v>165</v>
      </c>
      <c r="C12" s="1317" t="s">
        <v>733</v>
      </c>
      <c r="D12" s="564" t="s">
        <v>734</v>
      </c>
    </row>
    <row r="13" spans="1:11" s="559" customFormat="1" ht="27" customHeight="1" x14ac:dyDescent="0.25">
      <c r="A13" s="563">
        <v>10</v>
      </c>
      <c r="B13" s="564" t="s">
        <v>166</v>
      </c>
      <c r="C13" s="1317" t="s">
        <v>735</v>
      </c>
      <c r="D13" s="564" t="s">
        <v>736</v>
      </c>
    </row>
    <row r="14" spans="1:11" s="559" customFormat="1" ht="27" customHeight="1" x14ac:dyDescent="0.25">
      <c r="A14" s="563">
        <v>11</v>
      </c>
      <c r="B14" s="564" t="s">
        <v>690</v>
      </c>
      <c r="C14" s="1318" t="s">
        <v>737</v>
      </c>
      <c r="D14" s="565" t="s">
        <v>738</v>
      </c>
    </row>
    <row r="15" spans="1:11" s="559" customFormat="1" ht="27" customHeight="1" x14ac:dyDescent="0.25">
      <c r="A15" s="563">
        <v>12</v>
      </c>
      <c r="B15" s="564" t="s">
        <v>167</v>
      </c>
      <c r="C15" s="1317" t="s">
        <v>739</v>
      </c>
      <c r="D15" s="564" t="s">
        <v>740</v>
      </c>
      <c r="G15" s="560"/>
      <c r="K15" s="401"/>
    </row>
    <row r="16" spans="1:11" s="559" customFormat="1" ht="27" customHeight="1" x14ac:dyDescent="0.25">
      <c r="A16" s="563">
        <v>13</v>
      </c>
      <c r="B16" s="564" t="s">
        <v>168</v>
      </c>
      <c r="C16" s="1317" t="s">
        <v>741</v>
      </c>
      <c r="D16" s="564" t="s">
        <v>742</v>
      </c>
    </row>
    <row r="17" spans="1:5" s="559" customFormat="1" ht="27" customHeight="1" x14ac:dyDescent="0.25">
      <c r="A17" s="563">
        <v>14</v>
      </c>
      <c r="B17" s="565" t="s">
        <v>169</v>
      </c>
      <c r="C17" s="1318" t="s">
        <v>743</v>
      </c>
      <c r="D17" s="565" t="s">
        <v>744</v>
      </c>
    </row>
    <row r="18" spans="1:5" s="559" customFormat="1" ht="27" customHeight="1" x14ac:dyDescent="0.25">
      <c r="A18" s="563">
        <v>15</v>
      </c>
      <c r="B18" s="564" t="s">
        <v>170</v>
      </c>
      <c r="C18" s="1317" t="s">
        <v>745</v>
      </c>
      <c r="D18" s="564" t="s">
        <v>746</v>
      </c>
    </row>
    <row r="19" spans="1:5" s="559" customFormat="1" ht="27" customHeight="1" x14ac:dyDescent="0.25">
      <c r="A19" s="563">
        <v>16</v>
      </c>
      <c r="B19" s="564" t="s">
        <v>171</v>
      </c>
      <c r="C19" s="1317" t="s">
        <v>747</v>
      </c>
      <c r="D19" s="564" t="s">
        <v>748</v>
      </c>
    </row>
    <row r="20" spans="1:5" s="559" customFormat="1" ht="27" hidden="1" customHeight="1" x14ac:dyDescent="0.25">
      <c r="A20" s="563">
        <v>17</v>
      </c>
      <c r="B20" s="564" t="s">
        <v>172</v>
      </c>
      <c r="C20" s="1317" t="s">
        <v>749</v>
      </c>
      <c r="D20" s="564" t="s">
        <v>750</v>
      </c>
    </row>
    <row r="21" spans="1:5" s="559" customFormat="1" ht="27" customHeight="1" x14ac:dyDescent="0.25">
      <c r="A21" s="563">
        <v>17</v>
      </c>
      <c r="B21" s="564" t="s">
        <v>700</v>
      </c>
      <c r="C21" s="1317" t="s">
        <v>751</v>
      </c>
      <c r="D21" s="564" t="s">
        <v>752</v>
      </c>
    </row>
    <row r="22" spans="1:5" s="559" customFormat="1" ht="27" customHeight="1" x14ac:dyDescent="0.25">
      <c r="A22" s="563">
        <v>18</v>
      </c>
      <c r="B22" s="564" t="s">
        <v>894</v>
      </c>
      <c r="C22" s="1317" t="s">
        <v>753</v>
      </c>
      <c r="D22" s="564" t="s">
        <v>754</v>
      </c>
    </row>
    <row r="23" spans="1:5" s="559" customFormat="1" ht="27" customHeight="1" x14ac:dyDescent="0.25">
      <c r="A23" s="563">
        <v>19</v>
      </c>
      <c r="B23" s="564" t="s">
        <v>173</v>
      </c>
      <c r="C23" s="1317" t="s">
        <v>544</v>
      </c>
      <c r="D23" s="564" t="s">
        <v>755</v>
      </c>
    </row>
    <row r="24" spans="1:5" s="559" customFormat="1" ht="27" customHeight="1" x14ac:dyDescent="0.25">
      <c r="A24" s="563">
        <v>20</v>
      </c>
      <c r="B24" s="564" t="s">
        <v>174</v>
      </c>
      <c r="C24" s="1319" t="s">
        <v>756</v>
      </c>
      <c r="D24" s="564" t="s">
        <v>757</v>
      </c>
    </row>
    <row r="25" spans="1:5" s="559" customFormat="1" ht="27" customHeight="1" x14ac:dyDescent="0.25">
      <c r="A25" s="563">
        <v>21</v>
      </c>
      <c r="B25" s="564" t="s">
        <v>691</v>
      </c>
      <c r="C25" s="1317" t="s">
        <v>763</v>
      </c>
      <c r="D25" s="564" t="s">
        <v>764</v>
      </c>
    </row>
    <row r="26" spans="1:5" s="559" customFormat="1" ht="27" customHeight="1" x14ac:dyDescent="0.25">
      <c r="A26" s="566">
        <v>22</v>
      </c>
      <c r="B26" s="567" t="s">
        <v>178</v>
      </c>
      <c r="C26" s="1320" t="s">
        <v>758</v>
      </c>
      <c r="D26" s="567" t="s">
        <v>759</v>
      </c>
    </row>
    <row r="27" spans="1:5" s="558" customFormat="1" ht="15" customHeight="1" x14ac:dyDescent="0.25"/>
    <row r="28" spans="1:5" s="568" customFormat="1" ht="26.25" customHeight="1" x14ac:dyDescent="0.25">
      <c r="A28" s="1815" t="s">
        <v>545</v>
      </c>
      <c r="B28" s="1815"/>
      <c r="C28" s="1815"/>
      <c r="D28" s="1815"/>
    </row>
    <row r="29" spans="1:5" s="568" customFormat="1" ht="26.25" customHeight="1" x14ac:dyDescent="0.25">
      <c r="A29" s="1815"/>
      <c r="B29" s="1815"/>
      <c r="C29" s="1815"/>
      <c r="D29" s="1815"/>
      <c r="E29" s="569"/>
    </row>
    <row r="30" spans="1:5" x14ac:dyDescent="0.35">
      <c r="D30" s="400"/>
    </row>
    <row r="57" spans="22:23" x14ac:dyDescent="0.35">
      <c r="V57" s="399">
        <v>0</v>
      </c>
      <c r="W57" s="399">
        <v>0</v>
      </c>
    </row>
  </sheetData>
  <mergeCells count="4">
    <mergeCell ref="A29:D29"/>
    <mergeCell ref="A1:D1"/>
    <mergeCell ref="A2:D2"/>
    <mergeCell ref="A28:D28"/>
  </mergeCells>
  <printOptions horizontalCentered="1"/>
  <pageMargins left="0.7" right="0.7" top="0.7" bottom="0.7" header="0.3" footer="0.3"/>
  <pageSetup paperSize="9" scale="80" orientation="portrait" r:id="rId1"/>
  <headerFooter alignWithMargins="0">
    <oddFooter>&amp;C&amp;14 55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  <pageSetUpPr fitToPage="1"/>
  </sheetPr>
  <dimension ref="A1:G43"/>
  <sheetViews>
    <sheetView showGridLines="0" topLeftCell="A20" zoomScaleSheetLayoutView="80" workbookViewId="0">
      <selection activeCell="C37" activeCellId="7" sqref="C6 C10 C18 C19 C20 C23 C26 C37"/>
    </sheetView>
  </sheetViews>
  <sheetFormatPr defaultColWidth="9" defaultRowHeight="18" x14ac:dyDescent="0.25"/>
  <cols>
    <col min="1" max="1" width="66.3984375" style="327" customWidth="1"/>
    <col min="2" max="2" width="14.3984375" style="328" hidden="1" customWidth="1"/>
    <col min="3" max="3" width="22.8984375" style="326" customWidth="1"/>
    <col min="4" max="4" width="13.8984375" style="326" customWidth="1"/>
    <col min="5" max="5" width="9" style="326"/>
    <col min="6" max="16384" width="9" style="297"/>
  </cols>
  <sheetData>
    <row r="1" spans="1:7" s="293" customFormat="1" ht="23.4" x14ac:dyDescent="0.25">
      <c r="A1" s="1821" t="s">
        <v>517</v>
      </c>
      <c r="B1" s="1821"/>
      <c r="C1" s="1821"/>
      <c r="D1" s="292"/>
      <c r="E1" s="292"/>
    </row>
    <row r="2" spans="1:7" s="293" customFormat="1" ht="23.4" x14ac:dyDescent="0.25">
      <c r="A2" s="1820" t="s">
        <v>518</v>
      </c>
      <c r="B2" s="1820"/>
      <c r="C2" s="1820"/>
      <c r="D2" s="295" t="s">
        <v>158</v>
      </c>
      <c r="E2" s="294"/>
    </row>
    <row r="3" spans="1:7" ht="54" x14ac:dyDescent="0.25">
      <c r="A3" s="1822" t="s">
        <v>516</v>
      </c>
      <c r="B3" s="1822"/>
      <c r="C3" s="1822"/>
      <c r="D3" s="255" t="s">
        <v>179</v>
      </c>
      <c r="E3" s="296"/>
    </row>
    <row r="4" spans="1:7" s="298" customFormat="1" ht="60" customHeight="1" x14ac:dyDescent="0.25">
      <c r="A4" s="1818" t="s">
        <v>0</v>
      </c>
      <c r="B4" s="1819"/>
      <c r="C4" s="351" t="s">
        <v>175</v>
      </c>
      <c r="D4" s="351" t="s">
        <v>177</v>
      </c>
    </row>
    <row r="5" spans="1:7" s="303" customFormat="1" x14ac:dyDescent="0.25">
      <c r="A5" s="299" t="s">
        <v>68</v>
      </c>
      <c r="B5" s="300"/>
      <c r="C5" s="301"/>
      <c r="D5" s="302"/>
    </row>
    <row r="6" spans="1:7" s="303" customFormat="1" x14ac:dyDescent="0.25">
      <c r="A6" s="304" t="s">
        <v>69</v>
      </c>
      <c r="B6" s="300"/>
      <c r="C6" s="305" t="e">
        <f>SUM(C7:C9)</f>
        <v>#REF!</v>
      </c>
      <c r="D6" s="305" t="e">
        <f>(C6/$C$39)*100</f>
        <v>#REF!</v>
      </c>
    </row>
    <row r="7" spans="1:7" s="298" customFormat="1" x14ac:dyDescent="0.25">
      <c r="A7" s="306" t="s">
        <v>70</v>
      </c>
      <c r="B7" s="307"/>
      <c r="C7" s="302" t="e">
        <f>SUM(#REF!)</f>
        <v>#REF!</v>
      </c>
      <c r="D7" s="308">
        <v>0</v>
      </c>
    </row>
    <row r="8" spans="1:7" s="309" customFormat="1" x14ac:dyDescent="0.25">
      <c r="A8" s="306" t="s">
        <v>77</v>
      </c>
      <c r="B8" s="307"/>
      <c r="C8" s="302" t="e">
        <f>SUM(#REF!)</f>
        <v>#REF!</v>
      </c>
      <c r="D8" s="308">
        <v>0</v>
      </c>
      <c r="F8" s="298"/>
      <c r="G8" s="298"/>
    </row>
    <row r="9" spans="1:7" s="309" customFormat="1" x14ac:dyDescent="0.25">
      <c r="A9" s="304" t="s">
        <v>81</v>
      </c>
      <c r="C9" s="302" t="e">
        <f>SUM(#REF!)</f>
        <v>#REF!</v>
      </c>
      <c r="D9" s="308">
        <v>0</v>
      </c>
      <c r="F9" s="298"/>
      <c r="G9" s="298"/>
    </row>
    <row r="10" spans="1:7" s="309" customFormat="1" x14ac:dyDescent="0.25">
      <c r="A10" s="304" t="s">
        <v>88</v>
      </c>
      <c r="C10" s="305" t="e">
        <f>SUM(C11:C17)</f>
        <v>#REF!</v>
      </c>
      <c r="D10" s="305" t="e">
        <f>(C10/$C$39)*100</f>
        <v>#REF!</v>
      </c>
      <c r="F10" s="298"/>
      <c r="G10" s="298"/>
    </row>
    <row r="11" spans="1:7" s="309" customFormat="1" x14ac:dyDescent="0.25">
      <c r="A11" s="304" t="s">
        <v>89</v>
      </c>
      <c r="B11" s="307" t="s">
        <v>90</v>
      </c>
      <c r="C11" s="302" t="e">
        <f>#REF!</f>
        <v>#REF!</v>
      </c>
      <c r="D11" s="308">
        <v>0</v>
      </c>
      <c r="F11" s="298"/>
      <c r="G11" s="298"/>
    </row>
    <row r="12" spans="1:7" s="309" customFormat="1" x14ac:dyDescent="0.25">
      <c r="A12" s="310" t="s">
        <v>91</v>
      </c>
      <c r="B12" s="307"/>
      <c r="C12" s="302" t="e">
        <f>#REF!</f>
        <v>#REF!</v>
      </c>
      <c r="D12" s="308">
        <v>0</v>
      </c>
      <c r="F12" s="298"/>
      <c r="G12" s="298"/>
    </row>
    <row r="13" spans="1:7" s="309" customFormat="1" x14ac:dyDescent="0.25">
      <c r="A13" s="304" t="s">
        <v>92</v>
      </c>
      <c r="C13" s="302" t="e">
        <f>#REF!+#REF!</f>
        <v>#REF!</v>
      </c>
      <c r="D13" s="308">
        <v>0</v>
      </c>
      <c r="F13" s="298"/>
      <c r="G13" s="298"/>
    </row>
    <row r="14" spans="1:7" s="309" customFormat="1" x14ac:dyDescent="0.25">
      <c r="A14" s="304" t="s">
        <v>96</v>
      </c>
      <c r="B14" s="311" t="s">
        <v>97</v>
      </c>
      <c r="C14" s="302" t="e">
        <f>#REF!</f>
        <v>#REF!</v>
      </c>
      <c r="D14" s="308">
        <v>0</v>
      </c>
      <c r="F14" s="298"/>
      <c r="G14" s="298"/>
    </row>
    <row r="15" spans="1:7" s="309" customFormat="1" x14ac:dyDescent="0.25">
      <c r="A15" s="304" t="s">
        <v>98</v>
      </c>
      <c r="B15" s="311" t="s">
        <v>99</v>
      </c>
      <c r="C15" s="302" t="e">
        <f>#REF!</f>
        <v>#REF!</v>
      </c>
      <c r="D15" s="308">
        <v>0</v>
      </c>
      <c r="F15" s="298"/>
      <c r="G15" s="298"/>
    </row>
    <row r="16" spans="1:7" s="309" customFormat="1" x14ac:dyDescent="0.25">
      <c r="A16" s="304" t="s">
        <v>100</v>
      </c>
      <c r="B16" s="307" t="s">
        <v>101</v>
      </c>
      <c r="C16" s="302" t="e">
        <f>#REF!</f>
        <v>#REF!</v>
      </c>
      <c r="D16" s="308">
        <v>0</v>
      </c>
      <c r="F16" s="298"/>
      <c r="G16" s="298"/>
    </row>
    <row r="17" spans="1:7" s="309" customFormat="1" x14ac:dyDescent="0.25">
      <c r="A17" s="304" t="s">
        <v>102</v>
      </c>
      <c r="B17" s="307" t="s">
        <v>103</v>
      </c>
      <c r="C17" s="302" t="e">
        <f>#REF!</f>
        <v>#REF!</v>
      </c>
      <c r="D17" s="308">
        <v>0</v>
      </c>
      <c r="F17" s="298"/>
      <c r="G17" s="298"/>
    </row>
    <row r="18" spans="1:7" s="309" customFormat="1" x14ac:dyDescent="0.25">
      <c r="A18" s="304" t="s">
        <v>104</v>
      </c>
      <c r="B18" s="307" t="s">
        <v>105</v>
      </c>
      <c r="C18" s="305" t="e">
        <f>#REF!</f>
        <v>#REF!</v>
      </c>
      <c r="D18" s="305" t="e">
        <f t="shared" ref="D18:D20" si="0">(C18/$C$39)*100</f>
        <v>#REF!</v>
      </c>
      <c r="F18" s="298"/>
      <c r="G18" s="298"/>
    </row>
    <row r="19" spans="1:7" s="309" customFormat="1" x14ac:dyDescent="0.25">
      <c r="A19" s="306" t="s">
        <v>106</v>
      </c>
      <c r="B19" s="312" t="s">
        <v>107</v>
      </c>
      <c r="C19" s="305" t="e">
        <f>#REF!</f>
        <v>#REF!</v>
      </c>
      <c r="D19" s="305" t="e">
        <f t="shared" si="0"/>
        <v>#REF!</v>
      </c>
      <c r="F19" s="298"/>
      <c r="G19" s="298"/>
    </row>
    <row r="20" spans="1:7" s="309" customFormat="1" x14ac:dyDescent="0.25">
      <c r="A20" s="304" t="s">
        <v>108</v>
      </c>
      <c r="B20" s="312"/>
      <c r="C20" s="305" t="e">
        <f>SUM(C21:C22)</f>
        <v>#REF!</v>
      </c>
      <c r="D20" s="305" t="e">
        <f t="shared" si="0"/>
        <v>#REF!</v>
      </c>
      <c r="F20" s="298"/>
      <c r="G20" s="298"/>
    </row>
    <row r="21" spans="1:7" s="309" customFormat="1" x14ac:dyDescent="0.25">
      <c r="A21" s="304" t="s">
        <v>109</v>
      </c>
      <c r="B21" s="313" t="s">
        <v>110</v>
      </c>
      <c r="C21" s="302" t="e">
        <f>#REF!</f>
        <v>#REF!</v>
      </c>
      <c r="D21" s="308">
        <v>0</v>
      </c>
      <c r="F21" s="298"/>
      <c r="G21" s="298"/>
    </row>
    <row r="22" spans="1:7" s="309" customFormat="1" x14ac:dyDescent="0.25">
      <c r="A22" s="304" t="s">
        <v>111</v>
      </c>
      <c r="B22" s="313" t="s">
        <v>112</v>
      </c>
      <c r="C22" s="302" t="e">
        <f>#REF!</f>
        <v>#REF!</v>
      </c>
      <c r="D22" s="308">
        <v>0</v>
      </c>
      <c r="F22" s="298"/>
      <c r="G22" s="298"/>
    </row>
    <row r="23" spans="1:7" s="309" customFormat="1" x14ac:dyDescent="0.25">
      <c r="A23" s="304" t="s">
        <v>113</v>
      </c>
      <c r="B23" s="313"/>
      <c r="C23" s="305" t="e">
        <f>SUM(C24:C25)</f>
        <v>#REF!</v>
      </c>
      <c r="D23" s="305" t="e">
        <f t="shared" ref="D23" si="1">(C23/$C$39)*100</f>
        <v>#REF!</v>
      </c>
      <c r="F23" s="298"/>
      <c r="G23" s="298"/>
    </row>
    <row r="24" spans="1:7" s="309" customFormat="1" x14ac:dyDescent="0.25">
      <c r="A24" s="304" t="s">
        <v>114</v>
      </c>
      <c r="B24" s="313" t="s">
        <v>115</v>
      </c>
      <c r="C24" s="302" t="e">
        <f>#REF!</f>
        <v>#REF!</v>
      </c>
      <c r="D24" s="308">
        <v>0</v>
      </c>
      <c r="F24" s="298"/>
      <c r="G24" s="298"/>
    </row>
    <row r="25" spans="1:7" s="309" customFormat="1" x14ac:dyDescent="0.25">
      <c r="A25" s="306" t="s">
        <v>116</v>
      </c>
      <c r="B25" s="314" t="s">
        <v>117</v>
      </c>
      <c r="C25" s="302" t="e">
        <f>#REF!</f>
        <v>#REF!</v>
      </c>
      <c r="D25" s="308">
        <v>0</v>
      </c>
      <c r="F25" s="298"/>
      <c r="G25" s="298"/>
    </row>
    <row r="26" spans="1:7" s="309" customFormat="1" x14ac:dyDescent="0.25">
      <c r="A26" s="304" t="s">
        <v>118</v>
      </c>
      <c r="C26" s="305" t="e">
        <f>SUM(C27:C30)</f>
        <v>#REF!</v>
      </c>
      <c r="D26" s="305" t="e">
        <f t="shared" ref="D26" si="2">(C26/$C$39)*100</f>
        <v>#REF!</v>
      </c>
      <c r="F26" s="298"/>
      <c r="G26" s="298"/>
    </row>
    <row r="27" spans="1:7" s="309" customFormat="1" x14ac:dyDescent="0.25">
      <c r="A27" s="304" t="s">
        <v>119</v>
      </c>
      <c r="B27" s="313" t="s">
        <v>20</v>
      </c>
      <c r="C27" s="302" t="e">
        <f>#REF!</f>
        <v>#REF!</v>
      </c>
      <c r="D27" s="308">
        <v>0</v>
      </c>
      <c r="F27" s="298"/>
      <c r="G27" s="298"/>
    </row>
    <row r="28" spans="1:7" s="298" customFormat="1" x14ac:dyDescent="0.25">
      <c r="A28" s="304" t="s">
        <v>120</v>
      </c>
      <c r="B28" s="313" t="s">
        <v>22</v>
      </c>
      <c r="C28" s="302" t="e">
        <f>#REF!</f>
        <v>#REF!</v>
      </c>
      <c r="D28" s="308">
        <v>0</v>
      </c>
      <c r="E28" s="309"/>
    </row>
    <row r="29" spans="1:7" s="298" customFormat="1" x14ac:dyDescent="0.25">
      <c r="A29" s="304" t="s">
        <v>121</v>
      </c>
      <c r="B29" s="313" t="s">
        <v>4</v>
      </c>
      <c r="C29" s="302" t="e">
        <f>#REF!</f>
        <v>#REF!</v>
      </c>
      <c r="D29" s="308">
        <v>0</v>
      </c>
      <c r="E29" s="309"/>
    </row>
    <row r="30" spans="1:7" s="298" customFormat="1" x14ac:dyDescent="0.25">
      <c r="A30" s="304" t="s">
        <v>122</v>
      </c>
      <c r="B30" s="309"/>
      <c r="C30" s="302" t="e">
        <f>#REF!</f>
        <v>#REF!</v>
      </c>
      <c r="D30" s="308">
        <v>0</v>
      </c>
      <c r="E30" s="309"/>
    </row>
    <row r="31" spans="1:7" s="298" customFormat="1" x14ac:dyDescent="0.25">
      <c r="A31" s="315" t="s">
        <v>123</v>
      </c>
      <c r="B31" s="313" t="s">
        <v>124</v>
      </c>
      <c r="C31" s="305" t="e">
        <f>#REF!</f>
        <v>#REF!</v>
      </c>
      <c r="D31" s="305" t="e">
        <f t="shared" ref="D31:D38" si="3">(C31/$C$39)*100</f>
        <v>#REF!</v>
      </c>
      <c r="E31" s="330"/>
      <c r="F31" s="331"/>
    </row>
    <row r="32" spans="1:7" s="298" customFormat="1" x14ac:dyDescent="0.25">
      <c r="A32" s="304" t="s">
        <v>125</v>
      </c>
      <c r="B32" s="313"/>
      <c r="C32" s="305" t="e">
        <f>#REF!</f>
        <v>#REF!</v>
      </c>
      <c r="D32" s="305" t="e">
        <f t="shared" si="3"/>
        <v>#REF!</v>
      </c>
      <c r="E32" s="309"/>
    </row>
    <row r="33" spans="1:5" s="317" customFormat="1" x14ac:dyDescent="0.25">
      <c r="A33" s="315" t="s">
        <v>126</v>
      </c>
      <c r="B33" s="313" t="s">
        <v>127</v>
      </c>
      <c r="C33" s="305" t="e">
        <f>#REF!</f>
        <v>#REF!</v>
      </c>
      <c r="D33" s="305" t="e">
        <f t="shared" si="3"/>
        <v>#REF!</v>
      </c>
      <c r="E33" s="316"/>
    </row>
    <row r="34" spans="1:5" s="298" customFormat="1" x14ac:dyDescent="0.25">
      <c r="A34" s="304" t="s">
        <v>128</v>
      </c>
      <c r="B34" s="309"/>
      <c r="C34" s="305" t="e">
        <f>#REF!</f>
        <v>#REF!</v>
      </c>
      <c r="D34" s="305" t="e">
        <f t="shared" si="3"/>
        <v>#REF!</v>
      </c>
      <c r="E34" s="332"/>
    </row>
    <row r="35" spans="1:5" s="298" customFormat="1" x14ac:dyDescent="0.25">
      <c r="A35" s="304" t="s">
        <v>129</v>
      </c>
      <c r="B35" s="318" t="s">
        <v>33</v>
      </c>
      <c r="C35" s="305" t="e">
        <f>#REF!</f>
        <v>#REF!</v>
      </c>
      <c r="D35" s="305" t="e">
        <f t="shared" si="3"/>
        <v>#REF!</v>
      </c>
      <c r="E35" s="309"/>
    </row>
    <row r="36" spans="1:5" s="298" customFormat="1" x14ac:dyDescent="0.25">
      <c r="A36" s="304" t="s">
        <v>130</v>
      </c>
      <c r="B36" s="313" t="s">
        <v>131</v>
      </c>
      <c r="C36" s="305" t="e">
        <f>#REF!</f>
        <v>#REF!</v>
      </c>
      <c r="D36" s="305" t="e">
        <f t="shared" si="3"/>
        <v>#REF!</v>
      </c>
      <c r="E36" s="309"/>
    </row>
    <row r="37" spans="1:5" s="298" customFormat="1" x14ac:dyDescent="0.25">
      <c r="A37" s="304" t="s">
        <v>132</v>
      </c>
      <c r="B37" s="313" t="s">
        <v>133</v>
      </c>
      <c r="C37" s="305" t="e">
        <f>#REF!</f>
        <v>#REF!</v>
      </c>
      <c r="D37" s="305" t="e">
        <f t="shared" si="3"/>
        <v>#REF!</v>
      </c>
      <c r="E37" s="309"/>
    </row>
    <row r="38" spans="1:5" s="298" customFormat="1" x14ac:dyDescent="0.25">
      <c r="A38" s="306" t="s">
        <v>134</v>
      </c>
      <c r="B38" s="318"/>
      <c r="C38" s="305" t="e">
        <f>#REF!</f>
        <v>#REF!</v>
      </c>
      <c r="D38" s="305" t="e">
        <f t="shared" si="3"/>
        <v>#REF!</v>
      </c>
      <c r="E38" s="309"/>
    </row>
    <row r="39" spans="1:5" s="298" customFormat="1" x14ac:dyDescent="0.25">
      <c r="A39" s="319" t="s">
        <v>135</v>
      </c>
      <c r="B39" s="320"/>
      <c r="C39" s="301" t="e">
        <f>SUM(C31:C38)+C26+C23+C20+C19+C10+C6</f>
        <v>#REF!</v>
      </c>
      <c r="D39" s="321" t="e">
        <f>SUM(D31:D38)+D26+D23+D20+D19+D10+D6</f>
        <v>#REF!</v>
      </c>
      <c r="E39" s="309"/>
    </row>
    <row r="40" spans="1:5" s="298" customFormat="1" x14ac:dyDescent="0.25">
      <c r="A40" s="289" t="s">
        <v>66</v>
      </c>
      <c r="B40" s="318"/>
      <c r="C40" s="322"/>
      <c r="D40" s="323"/>
      <c r="E40" s="309"/>
    </row>
    <row r="41" spans="1:5" ht="17.100000000000001" customHeight="1" x14ac:dyDescent="0.25">
      <c r="A41" s="324"/>
      <c r="B41" s="325"/>
    </row>
    <row r="42" spans="1:5" ht="17.100000000000001" customHeight="1" x14ac:dyDescent="0.25">
      <c r="A42" s="324"/>
      <c r="B42" s="325"/>
    </row>
    <row r="43" spans="1:5" ht="17.100000000000001" customHeight="1" x14ac:dyDescent="0.25">
      <c r="A43" s="324"/>
      <c r="B43" s="325"/>
    </row>
  </sheetData>
  <sheetProtection formatColumns="0" formatRows="0" sort="0" autoFilter="0"/>
  <protectedRanges>
    <protectedRange sqref="E5:E40" name="Range2"/>
    <protectedRange sqref="A1 C11:C12" name="Range1"/>
  </protectedRanges>
  <mergeCells count="4">
    <mergeCell ref="A4:B4"/>
    <mergeCell ref="A2:C2"/>
    <mergeCell ref="A1:C1"/>
    <mergeCell ref="A3:C3"/>
  </mergeCells>
  <pageMargins left="0.9055118110236221" right="0.19685039370078741" top="0.59055118110236227" bottom="0" header="0.19685039370078741" footer="0.19685039370078741"/>
  <pageSetup paperSize="9" scale="86" orientation="portrait" cellComments="asDisplayed" horizontalDpi="4294967295" verticalDpi="4294967295" r:id="rId1"/>
  <headerFooter alignWithMargins="0">
    <oddHeader>&amp;R&amp;A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  <pageSetUpPr fitToPage="1"/>
  </sheetPr>
  <dimension ref="A1:D56"/>
  <sheetViews>
    <sheetView showGridLines="0" topLeftCell="A25" zoomScaleSheetLayoutView="110" workbookViewId="0">
      <selection sqref="A1:D1"/>
    </sheetView>
  </sheetViews>
  <sheetFormatPr defaultColWidth="19.3984375" defaultRowHeight="30" customHeight="1" x14ac:dyDescent="0.25"/>
  <cols>
    <col min="1" max="1" width="81.69921875" style="291" customWidth="1"/>
    <col min="2" max="2" width="6.69921875" style="290" hidden="1" customWidth="1"/>
    <col min="3" max="3" width="30.8984375" style="290" customWidth="1"/>
    <col min="4" max="4" width="22.19921875" style="290" customWidth="1"/>
    <col min="5" max="16384" width="19.3984375" style="252"/>
  </cols>
  <sheetData>
    <row r="1" spans="1:4" ht="23.4" x14ac:dyDescent="0.25">
      <c r="A1" s="1821" t="s">
        <v>520</v>
      </c>
      <c r="B1" s="1821"/>
      <c r="C1" s="1821"/>
      <c r="D1" s="350"/>
    </row>
    <row r="2" spans="1:4" s="253" customFormat="1" ht="23.4" x14ac:dyDescent="0.25">
      <c r="A2" s="1820" t="s">
        <v>521</v>
      </c>
      <c r="B2" s="1820"/>
      <c r="C2" s="1820"/>
      <c r="D2" s="254" t="s">
        <v>67</v>
      </c>
    </row>
    <row r="3" spans="1:4" ht="47.25" customHeight="1" x14ac:dyDescent="0.25">
      <c r="A3" s="1823" t="s">
        <v>519</v>
      </c>
      <c r="B3" s="1823"/>
      <c r="C3" s="1823"/>
      <c r="D3" s="255" t="s">
        <v>179</v>
      </c>
    </row>
    <row r="4" spans="1:4" s="256" customFormat="1" ht="60" customHeight="1" x14ac:dyDescent="0.25">
      <c r="A4" s="1818" t="s">
        <v>0</v>
      </c>
      <c r="B4" s="1819"/>
      <c r="C4" s="351" t="s">
        <v>175</v>
      </c>
      <c r="D4" s="351" t="s">
        <v>177</v>
      </c>
    </row>
    <row r="5" spans="1:4" s="260" customFormat="1" ht="21" customHeight="1" x14ac:dyDescent="0.25">
      <c r="A5" s="257" t="s">
        <v>1</v>
      </c>
      <c r="B5" s="258"/>
      <c r="C5" s="259">
        <v>0</v>
      </c>
      <c r="D5" s="259">
        <v>0</v>
      </c>
    </row>
    <row r="6" spans="1:4" ht="18.75" customHeight="1" x14ac:dyDescent="0.25">
      <c r="A6" s="261" t="s">
        <v>2</v>
      </c>
      <c r="B6" s="262"/>
      <c r="C6" s="259">
        <f>SUM(C7:C8)</f>
        <v>3139781.1537371506</v>
      </c>
      <c r="D6" s="263">
        <f>C6/$C$27*100</f>
        <v>91.165757852784068</v>
      </c>
    </row>
    <row r="7" spans="1:4" ht="18.75" customHeight="1" x14ac:dyDescent="0.25">
      <c r="A7" s="264" t="s">
        <v>3</v>
      </c>
      <c r="B7" s="262" t="s">
        <v>4</v>
      </c>
      <c r="C7" s="265">
        <f>'T15 Liabilities'!AB8</f>
        <v>3083471.9310582126</v>
      </c>
      <c r="D7" s="266">
        <v>0</v>
      </c>
    </row>
    <row r="8" spans="1:4" ht="18.75" customHeight="1" x14ac:dyDescent="0.25">
      <c r="A8" s="264" t="s">
        <v>5</v>
      </c>
      <c r="B8" s="262"/>
      <c r="C8" s="265">
        <f>'T15 Liabilities'!AB10+'T15 Liabilities'!AB11</f>
        <v>56309.22267893784</v>
      </c>
      <c r="D8" s="266">
        <v>0</v>
      </c>
    </row>
    <row r="9" spans="1:4" ht="18" x14ac:dyDescent="0.25">
      <c r="A9" s="267" t="s">
        <v>8</v>
      </c>
      <c r="B9" s="262" t="s">
        <v>9</v>
      </c>
      <c r="C9" s="259">
        <f>'T15 Liabilities'!AB12</f>
        <v>17166.669606466094</v>
      </c>
      <c r="D9" s="268">
        <f t="shared" ref="D9:D12" si="0">C9/$C$27*100</f>
        <v>0.49844634637005414</v>
      </c>
    </row>
    <row r="10" spans="1:4" ht="18" x14ac:dyDescent="0.25">
      <c r="A10" s="267" t="s">
        <v>10</v>
      </c>
      <c r="B10" s="262" t="s">
        <v>11</v>
      </c>
      <c r="C10" s="259">
        <f>'T15 Liabilities'!AB13</f>
        <v>121933.9787277898</v>
      </c>
      <c r="D10" s="268">
        <f t="shared" si="0"/>
        <v>3.5404389778864225</v>
      </c>
    </row>
    <row r="11" spans="1:4" ht="18" x14ac:dyDescent="0.25">
      <c r="A11" s="267" t="s">
        <v>12</v>
      </c>
      <c r="B11" s="269" t="s">
        <v>13</v>
      </c>
      <c r="C11" s="259">
        <f>+'T15 Liabilities'!AB14</f>
        <v>56.598550619999983</v>
      </c>
      <c r="D11" s="263">
        <f t="shared" si="0"/>
        <v>1.6433787923403216E-3</v>
      </c>
    </row>
    <row r="12" spans="1:4" ht="24.9" customHeight="1" x14ac:dyDescent="0.25">
      <c r="A12" s="267" t="s">
        <v>14</v>
      </c>
      <c r="B12" s="262"/>
      <c r="C12" s="259">
        <f>SUM(C13:C14)</f>
        <v>37374.667796740003</v>
      </c>
      <c r="D12" s="263">
        <f t="shared" si="0"/>
        <v>1.0851998108627063</v>
      </c>
    </row>
    <row r="13" spans="1:4" ht="18.75" customHeight="1" x14ac:dyDescent="0.25">
      <c r="A13" s="267" t="s">
        <v>15</v>
      </c>
      <c r="B13" s="262" t="s">
        <v>16</v>
      </c>
      <c r="C13" s="265">
        <f>'T15 Liabilities'!AB16</f>
        <v>0</v>
      </c>
      <c r="D13" s="266">
        <v>0</v>
      </c>
    </row>
    <row r="14" spans="1:4" ht="18" x14ac:dyDescent="0.25">
      <c r="A14" s="267" t="s">
        <v>17</v>
      </c>
      <c r="B14" s="262" t="s">
        <v>16</v>
      </c>
      <c r="C14" s="265">
        <f>'T15 Liabilities'!AB17</f>
        <v>37374.667796740003</v>
      </c>
      <c r="D14" s="266">
        <v>0</v>
      </c>
    </row>
    <row r="15" spans="1:4" ht="18" x14ac:dyDescent="0.25">
      <c r="A15" s="267" t="s">
        <v>18</v>
      </c>
      <c r="B15" s="270"/>
      <c r="C15" s="259">
        <f>SUM(C16:C18)</f>
        <v>9530.0714387918379</v>
      </c>
      <c r="D15" s="263">
        <f t="shared" ref="D15" si="1">C15/$C$27*100</f>
        <v>0.27671233839801684</v>
      </c>
    </row>
    <row r="16" spans="1:4" ht="18" x14ac:dyDescent="0.25">
      <c r="A16" s="267" t="s">
        <v>19</v>
      </c>
      <c r="B16" s="262" t="s">
        <v>20</v>
      </c>
      <c r="C16" s="265">
        <f>'T15 Liabilities'!AB19</f>
        <v>1006.3658629500001</v>
      </c>
      <c r="D16" s="266">
        <v>0</v>
      </c>
    </row>
    <row r="17" spans="1:4" ht="18" x14ac:dyDescent="0.25">
      <c r="A17" s="267" t="s">
        <v>21</v>
      </c>
      <c r="B17" s="262" t="s">
        <v>22</v>
      </c>
      <c r="C17" s="265">
        <f>'T15 Liabilities'!AB20</f>
        <v>8313.9546422288367</v>
      </c>
      <c r="D17" s="266">
        <v>0</v>
      </c>
    </row>
    <row r="18" spans="1:4" ht="18" x14ac:dyDescent="0.25">
      <c r="A18" s="267" t="s">
        <v>23</v>
      </c>
      <c r="B18" s="262"/>
      <c r="C18" s="265">
        <f>'T15 Liabilities'!AB21</f>
        <v>209.7509336130004</v>
      </c>
      <c r="D18" s="266">
        <v>0</v>
      </c>
    </row>
    <row r="19" spans="1:4" ht="18" x14ac:dyDescent="0.25">
      <c r="A19" s="261" t="s">
        <v>24</v>
      </c>
      <c r="B19" s="262"/>
      <c r="C19" s="259">
        <f>'T15 Liabilities'!AB22</f>
        <v>0</v>
      </c>
      <c r="D19" s="263">
        <f t="shared" ref="D19:D21" si="2">C19/$C$27*100</f>
        <v>0</v>
      </c>
    </row>
    <row r="20" spans="1:4" ht="18" x14ac:dyDescent="0.25">
      <c r="A20" s="261" t="s">
        <v>25</v>
      </c>
      <c r="B20" s="262"/>
      <c r="C20" s="259">
        <f>'T15 Liabilities'!AB23</f>
        <v>4635.9818458340014</v>
      </c>
      <c r="D20" s="263">
        <f t="shared" si="2"/>
        <v>0.13460899905846987</v>
      </c>
    </row>
    <row r="21" spans="1:4" ht="18" x14ac:dyDescent="0.25">
      <c r="A21" s="261" t="s">
        <v>26</v>
      </c>
      <c r="B21" s="262"/>
      <c r="C21" s="259">
        <f>SUM(C22:C24)</f>
        <v>96994.526295764575</v>
      </c>
      <c r="D21" s="263">
        <f t="shared" si="2"/>
        <v>2.8163044060571596</v>
      </c>
    </row>
    <row r="22" spans="1:4" ht="18" x14ac:dyDescent="0.25">
      <c r="A22" s="261" t="s">
        <v>27</v>
      </c>
      <c r="B22" s="262" t="s">
        <v>28</v>
      </c>
      <c r="C22" s="265">
        <f>'T15 Liabilities'!AB25</f>
        <v>48854.646636586949</v>
      </c>
      <c r="D22" s="266">
        <v>0</v>
      </c>
    </row>
    <row r="23" spans="1:4" ht="18" x14ac:dyDescent="0.25">
      <c r="A23" s="261" t="s">
        <v>29</v>
      </c>
      <c r="B23" s="262" t="s">
        <v>28</v>
      </c>
      <c r="C23" s="265">
        <f>'T15 Liabilities'!AB26</f>
        <v>9556.3920061600002</v>
      </c>
      <c r="D23" s="266">
        <v>0</v>
      </c>
    </row>
    <row r="24" spans="1:4" ht="18" x14ac:dyDescent="0.25">
      <c r="A24" s="261" t="s">
        <v>30</v>
      </c>
      <c r="B24" s="262" t="s">
        <v>31</v>
      </c>
      <c r="C24" s="265">
        <f>'T15 Liabilities'!AB27</f>
        <v>38583.487653017626</v>
      </c>
      <c r="D24" s="266">
        <v>0</v>
      </c>
    </row>
    <row r="25" spans="1:4" ht="18" x14ac:dyDescent="0.25">
      <c r="A25" s="267" t="s">
        <v>32</v>
      </c>
      <c r="B25" s="271" t="s">
        <v>33</v>
      </c>
      <c r="C25" s="259">
        <f>'T15 Liabilities'!AB28</f>
        <v>16229.485262346872</v>
      </c>
      <c r="D25" s="263">
        <f t="shared" ref="D25:D26" si="3">C25/$C$27*100</f>
        <v>0.47123453866883946</v>
      </c>
    </row>
    <row r="26" spans="1:4" ht="18" x14ac:dyDescent="0.25">
      <c r="A26" s="267" t="s">
        <v>34</v>
      </c>
      <c r="B26" s="272"/>
      <c r="C26" s="259">
        <f>'T15 Liabilities'!AB30</f>
        <v>332.46484905</v>
      </c>
      <c r="D26" s="259">
        <f t="shared" si="3"/>
        <v>9.6533511219336673E-3</v>
      </c>
    </row>
    <row r="27" spans="1:4" ht="18" x14ac:dyDescent="0.25">
      <c r="A27" s="273" t="s">
        <v>35</v>
      </c>
      <c r="B27" s="274"/>
      <c r="C27" s="259">
        <f>'T15 Liabilities'!AB31</f>
        <v>3444035.5981105533</v>
      </c>
      <c r="D27" s="259">
        <f>C27/$C$27*100</f>
        <v>100</v>
      </c>
    </row>
    <row r="28" spans="1:4" ht="18" x14ac:dyDescent="0.25">
      <c r="A28" s="257" t="s">
        <v>36</v>
      </c>
      <c r="B28" s="275"/>
      <c r="C28" s="259">
        <f>'T15 Liabilities'!AB32</f>
        <v>0</v>
      </c>
      <c r="D28" s="276">
        <v>0</v>
      </c>
    </row>
    <row r="29" spans="1:4" ht="18" x14ac:dyDescent="0.25">
      <c r="A29" s="277" t="s">
        <v>37</v>
      </c>
      <c r="B29" s="275"/>
      <c r="C29" s="259">
        <f>SUM(C30:C32)</f>
        <v>102121.25122627999</v>
      </c>
      <c r="D29" s="276">
        <f>C29/$C$49*100</f>
        <v>14.638594211203987</v>
      </c>
    </row>
    <row r="30" spans="1:4" ht="18" x14ac:dyDescent="0.25">
      <c r="A30" s="264" t="s">
        <v>38</v>
      </c>
      <c r="B30" s="262" t="s">
        <v>39</v>
      </c>
      <c r="C30" s="265">
        <f>'T15 Liabilities'!AB34</f>
        <v>102121.25122627999</v>
      </c>
      <c r="D30" s="266">
        <v>0</v>
      </c>
    </row>
    <row r="31" spans="1:4" ht="18" x14ac:dyDescent="0.25">
      <c r="A31" s="264" t="s">
        <v>40</v>
      </c>
      <c r="B31" s="262" t="s">
        <v>39</v>
      </c>
      <c r="C31" s="265">
        <f>'T15 Liabilities'!AB35</f>
        <v>0</v>
      </c>
      <c r="D31" s="266">
        <v>0</v>
      </c>
    </row>
    <row r="32" spans="1:4" ht="18" x14ac:dyDescent="0.25">
      <c r="A32" s="264" t="s">
        <v>41</v>
      </c>
      <c r="B32" s="262" t="s">
        <v>39</v>
      </c>
      <c r="C32" s="265">
        <f>'T15 Liabilities'!AB36</f>
        <v>0</v>
      </c>
      <c r="D32" s="266">
        <v>0</v>
      </c>
    </row>
    <row r="33" spans="1:4" ht="18" x14ac:dyDescent="0.25">
      <c r="A33" s="264" t="s">
        <v>42</v>
      </c>
      <c r="B33" s="262"/>
      <c r="C33" s="259">
        <f>'T15 Liabilities'!AB37</f>
        <v>102121.25122627999</v>
      </c>
      <c r="D33" s="263">
        <f>C33/$C$49*100</f>
        <v>14.638594211203987</v>
      </c>
    </row>
    <row r="34" spans="1:4" ht="18" x14ac:dyDescent="0.25">
      <c r="A34" s="264" t="s">
        <v>43</v>
      </c>
      <c r="B34" s="262" t="s">
        <v>39</v>
      </c>
      <c r="C34" s="259">
        <f>'T15 Liabilities'!AB38</f>
        <v>0</v>
      </c>
      <c r="D34" s="263">
        <f t="shared" ref="D34:D37" si="4">C34/$C$49*100</f>
        <v>0</v>
      </c>
    </row>
    <row r="35" spans="1:4" ht="18" x14ac:dyDescent="0.25">
      <c r="A35" s="278" t="s">
        <v>44</v>
      </c>
      <c r="B35" s="262" t="s">
        <v>39</v>
      </c>
      <c r="C35" s="259">
        <f>'T15 Liabilities'!AB39</f>
        <v>124.72580887999999</v>
      </c>
      <c r="D35" s="263">
        <f t="shared" si="4"/>
        <v>1.7878849719661943E-2</v>
      </c>
    </row>
    <row r="36" spans="1:4" ht="18" x14ac:dyDescent="0.25">
      <c r="A36" s="278" t="s">
        <v>45</v>
      </c>
      <c r="B36" s="262" t="s">
        <v>39</v>
      </c>
      <c r="C36" s="259">
        <f>'T15 Liabilities'!AB40</f>
        <v>27017.370208754997</v>
      </c>
      <c r="D36" s="263">
        <f t="shared" si="4"/>
        <v>3.8728111376494629</v>
      </c>
    </row>
    <row r="37" spans="1:4" ht="18" x14ac:dyDescent="0.25">
      <c r="A37" s="278" t="s">
        <v>46</v>
      </c>
      <c r="B37" s="262"/>
      <c r="C37" s="259" t="e">
        <f>SUM(C38:C44)</f>
        <v>#REF!</v>
      </c>
      <c r="D37" s="263" t="e">
        <f t="shared" si="4"/>
        <v>#REF!</v>
      </c>
    </row>
    <row r="38" spans="1:4" ht="18" x14ac:dyDescent="0.25">
      <c r="A38" s="278" t="s">
        <v>47</v>
      </c>
      <c r="B38" s="262" t="s">
        <v>39</v>
      </c>
      <c r="C38" s="265" t="e">
        <f>'T15 Liabilities'!#REF!</f>
        <v>#REF!</v>
      </c>
      <c r="D38" s="266">
        <v>0</v>
      </c>
    </row>
    <row r="39" spans="1:4" ht="18" x14ac:dyDescent="0.25">
      <c r="A39" s="278" t="s">
        <v>48</v>
      </c>
      <c r="B39" s="262" t="s">
        <v>39</v>
      </c>
      <c r="C39" s="265" t="e">
        <f>'T15 Liabilities'!#REF!</f>
        <v>#REF!</v>
      </c>
      <c r="D39" s="266">
        <v>0</v>
      </c>
    </row>
    <row r="40" spans="1:4" ht="18" x14ac:dyDescent="0.25">
      <c r="A40" s="278" t="s">
        <v>49</v>
      </c>
      <c r="B40" s="262" t="s">
        <v>39</v>
      </c>
      <c r="C40" s="265" t="e">
        <f>'T15 Liabilities'!#REF!</f>
        <v>#REF!</v>
      </c>
      <c r="D40" s="266">
        <v>0</v>
      </c>
    </row>
    <row r="41" spans="1:4" ht="18" x14ac:dyDescent="0.25">
      <c r="A41" s="278" t="s">
        <v>50</v>
      </c>
      <c r="B41" s="262" t="s">
        <v>39</v>
      </c>
      <c r="C41" s="265" t="e">
        <f>'T15 Liabilities'!#REF!</f>
        <v>#REF!</v>
      </c>
      <c r="D41" s="266">
        <v>0</v>
      </c>
    </row>
    <row r="42" spans="1:4" ht="18" x14ac:dyDescent="0.25">
      <c r="A42" s="278" t="s">
        <v>51</v>
      </c>
      <c r="B42" s="262" t="s">
        <v>39</v>
      </c>
      <c r="C42" s="265" t="e">
        <f>'T15 Liabilities'!#REF!</f>
        <v>#REF!</v>
      </c>
      <c r="D42" s="266">
        <v>0</v>
      </c>
    </row>
    <row r="43" spans="1:4" ht="18" x14ac:dyDescent="0.25">
      <c r="A43" s="278" t="s">
        <v>52</v>
      </c>
      <c r="B43" s="262" t="s">
        <v>39</v>
      </c>
      <c r="C43" s="265" t="e">
        <f>'T15 Liabilities'!#REF!</f>
        <v>#REF!</v>
      </c>
      <c r="D43" s="266">
        <v>0</v>
      </c>
    </row>
    <row r="44" spans="1:4" ht="18" x14ac:dyDescent="0.25">
      <c r="A44" s="278" t="s">
        <v>53</v>
      </c>
      <c r="B44" s="262" t="s">
        <v>39</v>
      </c>
      <c r="C44" s="265" t="e">
        <f>'T15 Liabilities'!#REF!</f>
        <v>#REF!</v>
      </c>
      <c r="D44" s="266">
        <v>0</v>
      </c>
    </row>
    <row r="45" spans="1:4" ht="18" x14ac:dyDescent="0.25">
      <c r="A45" s="278" t="s">
        <v>54</v>
      </c>
      <c r="B45" s="279"/>
      <c r="C45" s="259">
        <f>SUM(C46:C47)</f>
        <v>583042.7802911218</v>
      </c>
      <c r="D45" s="280">
        <f>C45/$C$49*100</f>
        <v>83.576401248181213</v>
      </c>
    </row>
    <row r="46" spans="1:4" ht="18" x14ac:dyDescent="0.25">
      <c r="A46" s="278" t="s">
        <v>55</v>
      </c>
      <c r="B46" s="262" t="s">
        <v>39</v>
      </c>
      <c r="C46" s="265">
        <f>'T15 Liabilities'!AB55</f>
        <v>5609.6268469230008</v>
      </c>
      <c r="D46" s="266">
        <v>0</v>
      </c>
    </row>
    <row r="47" spans="1:4" ht="18" x14ac:dyDescent="0.25">
      <c r="A47" s="278" t="s">
        <v>56</v>
      </c>
      <c r="B47" s="262" t="s">
        <v>39</v>
      </c>
      <c r="C47" s="265">
        <f>'T15 Liabilities'!AB56</f>
        <v>577433.15344419878</v>
      </c>
      <c r="D47" s="266">
        <v>0</v>
      </c>
    </row>
    <row r="48" spans="1:4" ht="18" x14ac:dyDescent="0.25">
      <c r="A48" s="278" t="s">
        <v>57</v>
      </c>
      <c r="B48" s="262" t="s">
        <v>39</v>
      </c>
      <c r="C48" s="259">
        <f>'T15 Liabilities'!AB57</f>
        <v>0</v>
      </c>
      <c r="D48" s="263">
        <f t="shared" ref="D48" si="5">C48/$C$49*100</f>
        <v>0</v>
      </c>
    </row>
    <row r="49" spans="1:4" ht="18" x14ac:dyDescent="0.25">
      <c r="A49" s="273" t="s">
        <v>58</v>
      </c>
      <c r="B49" s="274"/>
      <c r="C49" s="259">
        <f>'T15 Liabilities'!AB58</f>
        <v>697616.51804050361</v>
      </c>
      <c r="D49" s="259">
        <f>C49/$C$49*100</f>
        <v>100</v>
      </c>
    </row>
    <row r="50" spans="1:4" ht="18" x14ac:dyDescent="0.25">
      <c r="A50" s="281" t="s">
        <v>59</v>
      </c>
      <c r="B50" s="282"/>
      <c r="C50" s="259">
        <f>'T15 Liabilities'!AB59</f>
        <v>4141652.1161510572</v>
      </c>
      <c r="D50" s="259">
        <f>C50/$C$50*100</f>
        <v>100</v>
      </c>
    </row>
    <row r="51" spans="1:4" s="285" customFormat="1" ht="18" x14ac:dyDescent="0.25">
      <c r="A51" s="283" t="s">
        <v>60</v>
      </c>
      <c r="B51" s="284"/>
      <c r="C51" s="259"/>
      <c r="D51" s="280">
        <v>0</v>
      </c>
    </row>
    <row r="52" spans="1:4" ht="18" x14ac:dyDescent="0.25">
      <c r="A52" s="286" t="s">
        <v>61</v>
      </c>
      <c r="B52" s="262" t="s">
        <v>62</v>
      </c>
      <c r="C52" s="259">
        <f>'T15 Liabilities'!AB61</f>
        <v>0</v>
      </c>
      <c r="D52" s="263">
        <v>0</v>
      </c>
    </row>
    <row r="53" spans="1:4" ht="18" x14ac:dyDescent="0.25">
      <c r="A53" s="286" t="s">
        <v>63</v>
      </c>
      <c r="B53" s="262" t="s">
        <v>64</v>
      </c>
      <c r="C53" s="259">
        <f>'T15 Liabilities'!AB62</f>
        <v>384.30155662999999</v>
      </c>
      <c r="D53" s="263">
        <v>0</v>
      </c>
    </row>
    <row r="54" spans="1:4" ht="18" x14ac:dyDescent="0.25">
      <c r="A54" s="287" t="s">
        <v>65</v>
      </c>
      <c r="B54" s="288"/>
      <c r="C54" s="259">
        <f>'T15 Liabilities'!AB63</f>
        <v>4357.9327084191</v>
      </c>
      <c r="D54" s="280">
        <v>0</v>
      </c>
    </row>
    <row r="55" spans="1:4" ht="18" x14ac:dyDescent="0.25">
      <c r="A55" s="289" t="s">
        <v>66</v>
      </c>
      <c r="B55" s="289"/>
      <c r="C55" s="289"/>
      <c r="D55" s="289"/>
    </row>
    <row r="56" spans="1:4" ht="30" customHeight="1" x14ac:dyDescent="0.25">
      <c r="A56" s="289"/>
    </row>
  </sheetData>
  <sheetProtection formatColumns="0" formatRows="0" sort="0" autoFilter="0"/>
  <protectedRanges>
    <protectedRange sqref="A1" name="Range1_1"/>
  </protectedRanges>
  <mergeCells count="4">
    <mergeCell ref="A4:B4"/>
    <mergeCell ref="A1:C1"/>
    <mergeCell ref="A2:C2"/>
    <mergeCell ref="A3:C3"/>
  </mergeCells>
  <pageMargins left="0.82677165354330717" right="0.19685039370078741" top="0.59055118110236227" bottom="0.39370078740157483" header="0.19685039370078741" footer="0.19685039370078741"/>
  <pageSetup paperSize="9" scale="67" orientation="portrait" cellComments="asDisplayed" horizontalDpi="4294967295" verticalDpi="4294967295" r:id="rId1"/>
  <headerFooter alignWithMargins="0"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</sheetPr>
  <dimension ref="A1:I85"/>
  <sheetViews>
    <sheetView view="pageBreakPreview" zoomScale="40" zoomScaleNormal="55" zoomScaleSheetLayoutView="40" workbookViewId="0">
      <pane ySplit="4" topLeftCell="A5" activePane="bottomLeft" state="frozen"/>
      <selection activeCell="H33" sqref="H33"/>
      <selection pane="bottomLeft" activeCell="H33" sqref="H33"/>
    </sheetView>
  </sheetViews>
  <sheetFormatPr defaultRowHeight="36" x14ac:dyDescent="0.65"/>
  <cols>
    <col min="1" max="1" width="14.59765625" style="937" customWidth="1"/>
    <col min="2" max="2" width="10.8984375" style="991" customWidth="1"/>
    <col min="3" max="3" width="3.19921875" style="937" customWidth="1"/>
    <col min="4" max="4" width="105.19921875" style="937" customWidth="1"/>
    <col min="5" max="6" width="21.69921875" style="937" customWidth="1"/>
    <col min="7" max="7" width="28.8984375" style="1001" customWidth="1"/>
    <col min="8" max="8" width="9.69921875" style="937" bestFit="1" customWidth="1"/>
    <col min="9" max="9" width="9" style="937"/>
    <col min="10" max="10" width="9.69921875" style="937" bestFit="1" customWidth="1"/>
    <col min="11" max="256" width="9" style="937"/>
    <col min="257" max="257" width="9.09765625" style="937" customWidth="1"/>
    <col min="258" max="258" width="4.19921875" style="937" customWidth="1"/>
    <col min="259" max="259" width="3.19921875" style="937" customWidth="1"/>
    <col min="260" max="260" width="53.8984375" style="937" customWidth="1"/>
    <col min="261" max="261" width="12.3984375" style="937" customWidth="1"/>
    <col min="262" max="263" width="11.69921875" style="937" customWidth="1"/>
    <col min="264" max="512" width="9" style="937"/>
    <col min="513" max="513" width="9.09765625" style="937" customWidth="1"/>
    <col min="514" max="514" width="4.19921875" style="937" customWidth="1"/>
    <col min="515" max="515" width="3.19921875" style="937" customWidth="1"/>
    <col min="516" max="516" width="53.8984375" style="937" customWidth="1"/>
    <col min="517" max="517" width="12.3984375" style="937" customWidth="1"/>
    <col min="518" max="519" width="11.69921875" style="937" customWidth="1"/>
    <col min="520" max="768" width="9" style="937"/>
    <col min="769" max="769" width="9.09765625" style="937" customWidth="1"/>
    <col min="770" max="770" width="4.19921875" style="937" customWidth="1"/>
    <col min="771" max="771" width="3.19921875" style="937" customWidth="1"/>
    <col min="772" max="772" width="53.8984375" style="937" customWidth="1"/>
    <col min="773" max="773" width="12.3984375" style="937" customWidth="1"/>
    <col min="774" max="775" width="11.69921875" style="937" customWidth="1"/>
    <col min="776" max="1024" width="9" style="937"/>
    <col min="1025" max="1025" width="9.09765625" style="937" customWidth="1"/>
    <col min="1026" max="1026" width="4.19921875" style="937" customWidth="1"/>
    <col min="1027" max="1027" width="3.19921875" style="937" customWidth="1"/>
    <col min="1028" max="1028" width="53.8984375" style="937" customWidth="1"/>
    <col min="1029" max="1029" width="12.3984375" style="937" customWidth="1"/>
    <col min="1030" max="1031" width="11.69921875" style="937" customWidth="1"/>
    <col min="1032" max="1280" width="9" style="937"/>
    <col min="1281" max="1281" width="9.09765625" style="937" customWidth="1"/>
    <col min="1282" max="1282" width="4.19921875" style="937" customWidth="1"/>
    <col min="1283" max="1283" width="3.19921875" style="937" customWidth="1"/>
    <col min="1284" max="1284" width="53.8984375" style="937" customWidth="1"/>
    <col min="1285" max="1285" width="12.3984375" style="937" customWidth="1"/>
    <col min="1286" max="1287" width="11.69921875" style="937" customWidth="1"/>
    <col min="1288" max="1536" width="9" style="937"/>
    <col min="1537" max="1537" width="9.09765625" style="937" customWidth="1"/>
    <col min="1538" max="1538" width="4.19921875" style="937" customWidth="1"/>
    <col min="1539" max="1539" width="3.19921875" style="937" customWidth="1"/>
    <col min="1540" max="1540" width="53.8984375" style="937" customWidth="1"/>
    <col min="1541" max="1541" width="12.3984375" style="937" customWidth="1"/>
    <col min="1542" max="1543" width="11.69921875" style="937" customWidth="1"/>
    <col min="1544" max="1792" width="9" style="937"/>
    <col min="1793" max="1793" width="9.09765625" style="937" customWidth="1"/>
    <col min="1794" max="1794" width="4.19921875" style="937" customWidth="1"/>
    <col min="1795" max="1795" width="3.19921875" style="937" customWidth="1"/>
    <col min="1796" max="1796" width="53.8984375" style="937" customWidth="1"/>
    <col min="1797" max="1797" width="12.3984375" style="937" customWidth="1"/>
    <col min="1798" max="1799" width="11.69921875" style="937" customWidth="1"/>
    <col min="1800" max="2048" width="9" style="937"/>
    <col min="2049" max="2049" width="9.09765625" style="937" customWidth="1"/>
    <col min="2050" max="2050" width="4.19921875" style="937" customWidth="1"/>
    <col min="2051" max="2051" width="3.19921875" style="937" customWidth="1"/>
    <col min="2052" max="2052" width="53.8984375" style="937" customWidth="1"/>
    <col min="2053" max="2053" width="12.3984375" style="937" customWidth="1"/>
    <col min="2054" max="2055" width="11.69921875" style="937" customWidth="1"/>
    <col min="2056" max="2304" width="9" style="937"/>
    <col min="2305" max="2305" width="9.09765625" style="937" customWidth="1"/>
    <col min="2306" max="2306" width="4.19921875" style="937" customWidth="1"/>
    <col min="2307" max="2307" width="3.19921875" style="937" customWidth="1"/>
    <col min="2308" max="2308" width="53.8984375" style="937" customWidth="1"/>
    <col min="2309" max="2309" width="12.3984375" style="937" customWidth="1"/>
    <col min="2310" max="2311" width="11.69921875" style="937" customWidth="1"/>
    <col min="2312" max="2560" width="9" style="937"/>
    <col min="2561" max="2561" width="9.09765625" style="937" customWidth="1"/>
    <col min="2562" max="2562" width="4.19921875" style="937" customWidth="1"/>
    <col min="2563" max="2563" width="3.19921875" style="937" customWidth="1"/>
    <col min="2564" max="2564" width="53.8984375" style="937" customWidth="1"/>
    <col min="2565" max="2565" width="12.3984375" style="937" customWidth="1"/>
    <col min="2566" max="2567" width="11.69921875" style="937" customWidth="1"/>
    <col min="2568" max="2816" width="9" style="937"/>
    <col min="2817" max="2817" width="9.09765625" style="937" customWidth="1"/>
    <col min="2818" max="2818" width="4.19921875" style="937" customWidth="1"/>
    <col min="2819" max="2819" width="3.19921875" style="937" customWidth="1"/>
    <col min="2820" max="2820" width="53.8984375" style="937" customWidth="1"/>
    <col min="2821" max="2821" width="12.3984375" style="937" customWidth="1"/>
    <col min="2822" max="2823" width="11.69921875" style="937" customWidth="1"/>
    <col min="2824" max="3072" width="9" style="937"/>
    <col min="3073" max="3073" width="9.09765625" style="937" customWidth="1"/>
    <col min="3074" max="3074" width="4.19921875" style="937" customWidth="1"/>
    <col min="3075" max="3075" width="3.19921875" style="937" customWidth="1"/>
    <col min="3076" max="3076" width="53.8984375" style="937" customWidth="1"/>
    <col min="3077" max="3077" width="12.3984375" style="937" customWidth="1"/>
    <col min="3078" max="3079" width="11.69921875" style="937" customWidth="1"/>
    <col min="3080" max="3328" width="9" style="937"/>
    <col min="3329" max="3329" width="9.09765625" style="937" customWidth="1"/>
    <col min="3330" max="3330" width="4.19921875" style="937" customWidth="1"/>
    <col min="3331" max="3331" width="3.19921875" style="937" customWidth="1"/>
    <col min="3332" max="3332" width="53.8984375" style="937" customWidth="1"/>
    <col min="3333" max="3333" width="12.3984375" style="937" customWidth="1"/>
    <col min="3334" max="3335" width="11.69921875" style="937" customWidth="1"/>
    <col min="3336" max="3584" width="9" style="937"/>
    <col min="3585" max="3585" width="9.09765625" style="937" customWidth="1"/>
    <col min="3586" max="3586" width="4.19921875" style="937" customWidth="1"/>
    <col min="3587" max="3587" width="3.19921875" style="937" customWidth="1"/>
    <col min="3588" max="3588" width="53.8984375" style="937" customWidth="1"/>
    <col min="3589" max="3589" width="12.3984375" style="937" customWidth="1"/>
    <col min="3590" max="3591" width="11.69921875" style="937" customWidth="1"/>
    <col min="3592" max="3840" width="9" style="937"/>
    <col min="3841" max="3841" width="9.09765625" style="937" customWidth="1"/>
    <col min="3842" max="3842" width="4.19921875" style="937" customWidth="1"/>
    <col min="3843" max="3843" width="3.19921875" style="937" customWidth="1"/>
    <col min="3844" max="3844" width="53.8984375" style="937" customWidth="1"/>
    <col min="3845" max="3845" width="12.3984375" style="937" customWidth="1"/>
    <col min="3846" max="3847" width="11.69921875" style="937" customWidth="1"/>
    <col min="3848" max="4096" width="9" style="937"/>
    <col min="4097" max="4097" width="9.09765625" style="937" customWidth="1"/>
    <col min="4098" max="4098" width="4.19921875" style="937" customWidth="1"/>
    <col min="4099" max="4099" width="3.19921875" style="937" customWidth="1"/>
    <col min="4100" max="4100" width="53.8984375" style="937" customWidth="1"/>
    <col min="4101" max="4101" width="12.3984375" style="937" customWidth="1"/>
    <col min="4102" max="4103" width="11.69921875" style="937" customWidth="1"/>
    <col min="4104" max="4352" width="9" style="937"/>
    <col min="4353" max="4353" width="9.09765625" style="937" customWidth="1"/>
    <col min="4354" max="4354" width="4.19921875" style="937" customWidth="1"/>
    <col min="4355" max="4355" width="3.19921875" style="937" customWidth="1"/>
    <col min="4356" max="4356" width="53.8984375" style="937" customWidth="1"/>
    <col min="4357" max="4357" width="12.3984375" style="937" customWidth="1"/>
    <col min="4358" max="4359" width="11.69921875" style="937" customWidth="1"/>
    <col min="4360" max="4608" width="9" style="937"/>
    <col min="4609" max="4609" width="9.09765625" style="937" customWidth="1"/>
    <col min="4610" max="4610" width="4.19921875" style="937" customWidth="1"/>
    <col min="4611" max="4611" width="3.19921875" style="937" customWidth="1"/>
    <col min="4612" max="4612" width="53.8984375" style="937" customWidth="1"/>
    <col min="4613" max="4613" width="12.3984375" style="937" customWidth="1"/>
    <col min="4614" max="4615" width="11.69921875" style="937" customWidth="1"/>
    <col min="4616" max="4864" width="9" style="937"/>
    <col min="4865" max="4865" width="9.09765625" style="937" customWidth="1"/>
    <col min="4866" max="4866" width="4.19921875" style="937" customWidth="1"/>
    <col min="4867" max="4867" width="3.19921875" style="937" customWidth="1"/>
    <col min="4868" max="4868" width="53.8984375" style="937" customWidth="1"/>
    <col min="4869" max="4869" width="12.3984375" style="937" customWidth="1"/>
    <col min="4870" max="4871" width="11.69921875" style="937" customWidth="1"/>
    <col min="4872" max="5120" width="9" style="937"/>
    <col min="5121" max="5121" width="9.09765625" style="937" customWidth="1"/>
    <col min="5122" max="5122" width="4.19921875" style="937" customWidth="1"/>
    <col min="5123" max="5123" width="3.19921875" style="937" customWidth="1"/>
    <col min="5124" max="5124" width="53.8984375" style="937" customWidth="1"/>
    <col min="5125" max="5125" width="12.3984375" style="937" customWidth="1"/>
    <col min="5126" max="5127" width="11.69921875" style="937" customWidth="1"/>
    <col min="5128" max="5376" width="9" style="937"/>
    <col min="5377" max="5377" width="9.09765625" style="937" customWidth="1"/>
    <col min="5378" max="5378" width="4.19921875" style="937" customWidth="1"/>
    <col min="5379" max="5379" width="3.19921875" style="937" customWidth="1"/>
    <col min="5380" max="5380" width="53.8984375" style="937" customWidth="1"/>
    <col min="5381" max="5381" width="12.3984375" style="937" customWidth="1"/>
    <col min="5382" max="5383" width="11.69921875" style="937" customWidth="1"/>
    <col min="5384" max="5632" width="9" style="937"/>
    <col min="5633" max="5633" width="9.09765625" style="937" customWidth="1"/>
    <col min="5634" max="5634" width="4.19921875" style="937" customWidth="1"/>
    <col min="5635" max="5635" width="3.19921875" style="937" customWidth="1"/>
    <col min="5636" max="5636" width="53.8984375" style="937" customWidth="1"/>
    <col min="5637" max="5637" width="12.3984375" style="937" customWidth="1"/>
    <col min="5638" max="5639" width="11.69921875" style="937" customWidth="1"/>
    <col min="5640" max="5888" width="9" style="937"/>
    <col min="5889" max="5889" width="9.09765625" style="937" customWidth="1"/>
    <col min="5890" max="5890" width="4.19921875" style="937" customWidth="1"/>
    <col min="5891" max="5891" width="3.19921875" style="937" customWidth="1"/>
    <col min="5892" max="5892" width="53.8984375" style="937" customWidth="1"/>
    <col min="5893" max="5893" width="12.3984375" style="937" customWidth="1"/>
    <col min="5894" max="5895" width="11.69921875" style="937" customWidth="1"/>
    <col min="5896" max="6144" width="9" style="937"/>
    <col min="6145" max="6145" width="9.09765625" style="937" customWidth="1"/>
    <col min="6146" max="6146" width="4.19921875" style="937" customWidth="1"/>
    <col min="6147" max="6147" width="3.19921875" style="937" customWidth="1"/>
    <col min="6148" max="6148" width="53.8984375" style="937" customWidth="1"/>
    <col min="6149" max="6149" width="12.3984375" style="937" customWidth="1"/>
    <col min="6150" max="6151" width="11.69921875" style="937" customWidth="1"/>
    <col min="6152" max="6400" width="9" style="937"/>
    <col min="6401" max="6401" width="9.09765625" style="937" customWidth="1"/>
    <col min="6402" max="6402" width="4.19921875" style="937" customWidth="1"/>
    <col min="6403" max="6403" width="3.19921875" style="937" customWidth="1"/>
    <col min="6404" max="6404" width="53.8984375" style="937" customWidth="1"/>
    <col min="6405" max="6405" width="12.3984375" style="937" customWidth="1"/>
    <col min="6406" max="6407" width="11.69921875" style="937" customWidth="1"/>
    <col min="6408" max="6656" width="9" style="937"/>
    <col min="6657" max="6657" width="9.09765625" style="937" customWidth="1"/>
    <col min="6658" max="6658" width="4.19921875" style="937" customWidth="1"/>
    <col min="6659" max="6659" width="3.19921875" style="937" customWidth="1"/>
    <col min="6660" max="6660" width="53.8984375" style="937" customWidth="1"/>
    <col min="6661" max="6661" width="12.3984375" style="937" customWidth="1"/>
    <col min="6662" max="6663" width="11.69921875" style="937" customWidth="1"/>
    <col min="6664" max="6912" width="9" style="937"/>
    <col min="6913" max="6913" width="9.09765625" style="937" customWidth="1"/>
    <col min="6914" max="6914" width="4.19921875" style="937" customWidth="1"/>
    <col min="6915" max="6915" width="3.19921875" style="937" customWidth="1"/>
    <col min="6916" max="6916" width="53.8984375" style="937" customWidth="1"/>
    <col min="6917" max="6917" width="12.3984375" style="937" customWidth="1"/>
    <col min="6918" max="6919" width="11.69921875" style="937" customWidth="1"/>
    <col min="6920" max="7168" width="9" style="937"/>
    <col min="7169" max="7169" width="9.09765625" style="937" customWidth="1"/>
    <col min="7170" max="7170" width="4.19921875" style="937" customWidth="1"/>
    <col min="7171" max="7171" width="3.19921875" style="937" customWidth="1"/>
    <col min="7172" max="7172" width="53.8984375" style="937" customWidth="1"/>
    <col min="7173" max="7173" width="12.3984375" style="937" customWidth="1"/>
    <col min="7174" max="7175" width="11.69921875" style="937" customWidth="1"/>
    <col min="7176" max="7424" width="9" style="937"/>
    <col min="7425" max="7425" width="9.09765625" style="937" customWidth="1"/>
    <col min="7426" max="7426" width="4.19921875" style="937" customWidth="1"/>
    <col min="7427" max="7427" width="3.19921875" style="937" customWidth="1"/>
    <col min="7428" max="7428" width="53.8984375" style="937" customWidth="1"/>
    <col min="7429" max="7429" width="12.3984375" style="937" customWidth="1"/>
    <col min="7430" max="7431" width="11.69921875" style="937" customWidth="1"/>
    <col min="7432" max="7680" width="9" style="937"/>
    <col min="7681" max="7681" width="9.09765625" style="937" customWidth="1"/>
    <col min="7682" max="7682" width="4.19921875" style="937" customWidth="1"/>
    <col min="7683" max="7683" width="3.19921875" style="937" customWidth="1"/>
    <col min="7684" max="7684" width="53.8984375" style="937" customWidth="1"/>
    <col min="7685" max="7685" width="12.3984375" style="937" customWidth="1"/>
    <col min="7686" max="7687" width="11.69921875" style="937" customWidth="1"/>
    <col min="7688" max="7936" width="9" style="937"/>
    <col min="7937" max="7937" width="9.09765625" style="937" customWidth="1"/>
    <col min="7938" max="7938" width="4.19921875" style="937" customWidth="1"/>
    <col min="7939" max="7939" width="3.19921875" style="937" customWidth="1"/>
    <col min="7940" max="7940" width="53.8984375" style="937" customWidth="1"/>
    <col min="7941" max="7941" width="12.3984375" style="937" customWidth="1"/>
    <col min="7942" max="7943" width="11.69921875" style="937" customWidth="1"/>
    <col min="7944" max="8192" width="9" style="937"/>
    <col min="8193" max="8193" width="9.09765625" style="937" customWidth="1"/>
    <col min="8194" max="8194" width="4.19921875" style="937" customWidth="1"/>
    <col min="8195" max="8195" width="3.19921875" style="937" customWidth="1"/>
    <col min="8196" max="8196" width="53.8984375" style="937" customWidth="1"/>
    <col min="8197" max="8197" width="12.3984375" style="937" customWidth="1"/>
    <col min="8198" max="8199" width="11.69921875" style="937" customWidth="1"/>
    <col min="8200" max="8448" width="9" style="937"/>
    <col min="8449" max="8449" width="9.09765625" style="937" customWidth="1"/>
    <col min="8450" max="8450" width="4.19921875" style="937" customWidth="1"/>
    <col min="8451" max="8451" width="3.19921875" style="937" customWidth="1"/>
    <col min="8452" max="8452" width="53.8984375" style="937" customWidth="1"/>
    <col min="8453" max="8453" width="12.3984375" style="937" customWidth="1"/>
    <col min="8454" max="8455" width="11.69921875" style="937" customWidth="1"/>
    <col min="8456" max="8704" width="9" style="937"/>
    <col min="8705" max="8705" width="9.09765625" style="937" customWidth="1"/>
    <col min="8706" max="8706" width="4.19921875" style="937" customWidth="1"/>
    <col min="8707" max="8707" width="3.19921875" style="937" customWidth="1"/>
    <col min="8708" max="8708" width="53.8984375" style="937" customWidth="1"/>
    <col min="8709" max="8709" width="12.3984375" style="937" customWidth="1"/>
    <col min="8710" max="8711" width="11.69921875" style="937" customWidth="1"/>
    <col min="8712" max="8960" width="9" style="937"/>
    <col min="8961" max="8961" width="9.09765625" style="937" customWidth="1"/>
    <col min="8962" max="8962" width="4.19921875" style="937" customWidth="1"/>
    <col min="8963" max="8963" width="3.19921875" style="937" customWidth="1"/>
    <col min="8964" max="8964" width="53.8984375" style="937" customWidth="1"/>
    <col min="8965" max="8965" width="12.3984375" style="937" customWidth="1"/>
    <col min="8966" max="8967" width="11.69921875" style="937" customWidth="1"/>
    <col min="8968" max="9216" width="9" style="937"/>
    <col min="9217" max="9217" width="9.09765625" style="937" customWidth="1"/>
    <col min="9218" max="9218" width="4.19921875" style="937" customWidth="1"/>
    <col min="9219" max="9219" width="3.19921875" style="937" customWidth="1"/>
    <col min="9220" max="9220" width="53.8984375" style="937" customWidth="1"/>
    <col min="9221" max="9221" width="12.3984375" style="937" customWidth="1"/>
    <col min="9222" max="9223" width="11.69921875" style="937" customWidth="1"/>
    <col min="9224" max="9472" width="9" style="937"/>
    <col min="9473" max="9473" width="9.09765625" style="937" customWidth="1"/>
    <col min="9474" max="9474" width="4.19921875" style="937" customWidth="1"/>
    <col min="9475" max="9475" width="3.19921875" style="937" customWidth="1"/>
    <col min="9476" max="9476" width="53.8984375" style="937" customWidth="1"/>
    <col min="9477" max="9477" width="12.3984375" style="937" customWidth="1"/>
    <col min="9478" max="9479" width="11.69921875" style="937" customWidth="1"/>
    <col min="9480" max="9728" width="9" style="937"/>
    <col min="9729" max="9729" width="9.09765625" style="937" customWidth="1"/>
    <col min="9730" max="9730" width="4.19921875" style="937" customWidth="1"/>
    <col min="9731" max="9731" width="3.19921875" style="937" customWidth="1"/>
    <col min="9732" max="9732" width="53.8984375" style="937" customWidth="1"/>
    <col min="9733" max="9733" width="12.3984375" style="937" customWidth="1"/>
    <col min="9734" max="9735" width="11.69921875" style="937" customWidth="1"/>
    <col min="9736" max="9984" width="9" style="937"/>
    <col min="9985" max="9985" width="9.09765625" style="937" customWidth="1"/>
    <col min="9986" max="9986" width="4.19921875" style="937" customWidth="1"/>
    <col min="9987" max="9987" width="3.19921875" style="937" customWidth="1"/>
    <col min="9988" max="9988" width="53.8984375" style="937" customWidth="1"/>
    <col min="9989" max="9989" width="12.3984375" style="937" customWidth="1"/>
    <col min="9990" max="9991" width="11.69921875" style="937" customWidth="1"/>
    <col min="9992" max="10240" width="9" style="937"/>
    <col min="10241" max="10241" width="9.09765625" style="937" customWidth="1"/>
    <col min="10242" max="10242" width="4.19921875" style="937" customWidth="1"/>
    <col min="10243" max="10243" width="3.19921875" style="937" customWidth="1"/>
    <col min="10244" max="10244" width="53.8984375" style="937" customWidth="1"/>
    <col min="10245" max="10245" width="12.3984375" style="937" customWidth="1"/>
    <col min="10246" max="10247" width="11.69921875" style="937" customWidth="1"/>
    <col min="10248" max="10496" width="9" style="937"/>
    <col min="10497" max="10497" width="9.09765625" style="937" customWidth="1"/>
    <col min="10498" max="10498" width="4.19921875" style="937" customWidth="1"/>
    <col min="10499" max="10499" width="3.19921875" style="937" customWidth="1"/>
    <col min="10500" max="10500" width="53.8984375" style="937" customWidth="1"/>
    <col min="10501" max="10501" width="12.3984375" style="937" customWidth="1"/>
    <col min="10502" max="10503" width="11.69921875" style="937" customWidth="1"/>
    <col min="10504" max="10752" width="9" style="937"/>
    <col min="10753" max="10753" width="9.09765625" style="937" customWidth="1"/>
    <col min="10754" max="10754" width="4.19921875" style="937" customWidth="1"/>
    <col min="10755" max="10755" width="3.19921875" style="937" customWidth="1"/>
    <col min="10756" max="10756" width="53.8984375" style="937" customWidth="1"/>
    <col min="10757" max="10757" width="12.3984375" style="937" customWidth="1"/>
    <col min="10758" max="10759" width="11.69921875" style="937" customWidth="1"/>
    <col min="10760" max="11008" width="9" style="937"/>
    <col min="11009" max="11009" width="9.09765625" style="937" customWidth="1"/>
    <col min="11010" max="11010" width="4.19921875" style="937" customWidth="1"/>
    <col min="11011" max="11011" width="3.19921875" style="937" customWidth="1"/>
    <col min="11012" max="11012" width="53.8984375" style="937" customWidth="1"/>
    <col min="11013" max="11013" width="12.3984375" style="937" customWidth="1"/>
    <col min="11014" max="11015" width="11.69921875" style="937" customWidth="1"/>
    <col min="11016" max="11264" width="9" style="937"/>
    <col min="11265" max="11265" width="9.09765625" style="937" customWidth="1"/>
    <col min="11266" max="11266" width="4.19921875" style="937" customWidth="1"/>
    <col min="11267" max="11267" width="3.19921875" style="937" customWidth="1"/>
    <col min="11268" max="11268" width="53.8984375" style="937" customWidth="1"/>
    <col min="11269" max="11269" width="12.3984375" style="937" customWidth="1"/>
    <col min="11270" max="11271" width="11.69921875" style="937" customWidth="1"/>
    <col min="11272" max="11520" width="9" style="937"/>
    <col min="11521" max="11521" width="9.09765625" style="937" customWidth="1"/>
    <col min="11522" max="11522" width="4.19921875" style="937" customWidth="1"/>
    <col min="11523" max="11523" width="3.19921875" style="937" customWidth="1"/>
    <col min="11524" max="11524" width="53.8984375" style="937" customWidth="1"/>
    <col min="11525" max="11525" width="12.3984375" style="937" customWidth="1"/>
    <col min="11526" max="11527" width="11.69921875" style="937" customWidth="1"/>
    <col min="11528" max="11776" width="9" style="937"/>
    <col min="11777" max="11777" width="9.09765625" style="937" customWidth="1"/>
    <col min="11778" max="11778" width="4.19921875" style="937" customWidth="1"/>
    <col min="11779" max="11779" width="3.19921875" style="937" customWidth="1"/>
    <col min="11780" max="11780" width="53.8984375" style="937" customWidth="1"/>
    <col min="11781" max="11781" width="12.3984375" style="937" customWidth="1"/>
    <col min="11782" max="11783" width="11.69921875" style="937" customWidth="1"/>
    <col min="11784" max="12032" width="9" style="937"/>
    <col min="12033" max="12033" width="9.09765625" style="937" customWidth="1"/>
    <col min="12034" max="12034" width="4.19921875" style="937" customWidth="1"/>
    <col min="12035" max="12035" width="3.19921875" style="937" customWidth="1"/>
    <col min="12036" max="12036" width="53.8984375" style="937" customWidth="1"/>
    <col min="12037" max="12037" width="12.3984375" style="937" customWidth="1"/>
    <col min="12038" max="12039" width="11.69921875" style="937" customWidth="1"/>
    <col min="12040" max="12288" width="9" style="937"/>
    <col min="12289" max="12289" width="9.09765625" style="937" customWidth="1"/>
    <col min="12290" max="12290" width="4.19921875" style="937" customWidth="1"/>
    <col min="12291" max="12291" width="3.19921875" style="937" customWidth="1"/>
    <col min="12292" max="12292" width="53.8984375" style="937" customWidth="1"/>
    <col min="12293" max="12293" width="12.3984375" style="937" customWidth="1"/>
    <col min="12294" max="12295" width="11.69921875" style="937" customWidth="1"/>
    <col min="12296" max="12544" width="9" style="937"/>
    <col min="12545" max="12545" width="9.09765625" style="937" customWidth="1"/>
    <col min="12546" max="12546" width="4.19921875" style="937" customWidth="1"/>
    <col min="12547" max="12547" width="3.19921875" style="937" customWidth="1"/>
    <col min="12548" max="12548" width="53.8984375" style="937" customWidth="1"/>
    <col min="12549" max="12549" width="12.3984375" style="937" customWidth="1"/>
    <col min="12550" max="12551" width="11.69921875" style="937" customWidth="1"/>
    <col min="12552" max="12800" width="9" style="937"/>
    <col min="12801" max="12801" width="9.09765625" style="937" customWidth="1"/>
    <col min="12802" max="12802" width="4.19921875" style="937" customWidth="1"/>
    <col min="12803" max="12803" width="3.19921875" style="937" customWidth="1"/>
    <col min="12804" max="12804" width="53.8984375" style="937" customWidth="1"/>
    <col min="12805" max="12805" width="12.3984375" style="937" customWidth="1"/>
    <col min="12806" max="12807" width="11.69921875" style="937" customWidth="1"/>
    <col min="12808" max="13056" width="9" style="937"/>
    <col min="13057" max="13057" width="9.09765625" style="937" customWidth="1"/>
    <col min="13058" max="13058" width="4.19921875" style="937" customWidth="1"/>
    <col min="13059" max="13059" width="3.19921875" style="937" customWidth="1"/>
    <col min="13060" max="13060" width="53.8984375" style="937" customWidth="1"/>
    <col min="13061" max="13061" width="12.3984375" style="937" customWidth="1"/>
    <col min="13062" max="13063" width="11.69921875" style="937" customWidth="1"/>
    <col min="13064" max="13312" width="9" style="937"/>
    <col min="13313" max="13313" width="9.09765625" style="937" customWidth="1"/>
    <col min="13314" max="13314" width="4.19921875" style="937" customWidth="1"/>
    <col min="13315" max="13315" width="3.19921875" style="937" customWidth="1"/>
    <col min="13316" max="13316" width="53.8984375" style="937" customWidth="1"/>
    <col min="13317" max="13317" width="12.3984375" style="937" customWidth="1"/>
    <col min="13318" max="13319" width="11.69921875" style="937" customWidth="1"/>
    <col min="13320" max="13568" width="9" style="937"/>
    <col min="13569" max="13569" width="9.09765625" style="937" customWidth="1"/>
    <col min="13570" max="13570" width="4.19921875" style="937" customWidth="1"/>
    <col min="13571" max="13571" width="3.19921875" style="937" customWidth="1"/>
    <col min="13572" max="13572" width="53.8984375" style="937" customWidth="1"/>
    <col min="13573" max="13573" width="12.3984375" style="937" customWidth="1"/>
    <col min="13574" max="13575" width="11.69921875" style="937" customWidth="1"/>
    <col min="13576" max="13824" width="9" style="937"/>
    <col min="13825" max="13825" width="9.09765625" style="937" customWidth="1"/>
    <col min="13826" max="13826" width="4.19921875" style="937" customWidth="1"/>
    <col min="13827" max="13827" width="3.19921875" style="937" customWidth="1"/>
    <col min="13828" max="13828" width="53.8984375" style="937" customWidth="1"/>
    <col min="13829" max="13829" width="12.3984375" style="937" customWidth="1"/>
    <col min="13830" max="13831" width="11.69921875" style="937" customWidth="1"/>
    <col min="13832" max="14080" width="9" style="937"/>
    <col min="14081" max="14081" width="9.09765625" style="937" customWidth="1"/>
    <col min="14082" max="14082" width="4.19921875" style="937" customWidth="1"/>
    <col min="14083" max="14083" width="3.19921875" style="937" customWidth="1"/>
    <col min="14084" max="14084" width="53.8984375" style="937" customWidth="1"/>
    <col min="14085" max="14085" width="12.3984375" style="937" customWidth="1"/>
    <col min="14086" max="14087" width="11.69921875" style="937" customWidth="1"/>
    <col min="14088" max="14336" width="9" style="937"/>
    <col min="14337" max="14337" width="9.09765625" style="937" customWidth="1"/>
    <col min="14338" max="14338" width="4.19921875" style="937" customWidth="1"/>
    <col min="14339" max="14339" width="3.19921875" style="937" customWidth="1"/>
    <col min="14340" max="14340" width="53.8984375" style="937" customWidth="1"/>
    <col min="14341" max="14341" width="12.3984375" style="937" customWidth="1"/>
    <col min="14342" max="14343" width="11.69921875" style="937" customWidth="1"/>
    <col min="14344" max="14592" width="9" style="937"/>
    <col min="14593" max="14593" width="9.09765625" style="937" customWidth="1"/>
    <col min="14594" max="14594" width="4.19921875" style="937" customWidth="1"/>
    <col min="14595" max="14595" width="3.19921875" style="937" customWidth="1"/>
    <col min="14596" max="14596" width="53.8984375" style="937" customWidth="1"/>
    <col min="14597" max="14597" width="12.3984375" style="937" customWidth="1"/>
    <col min="14598" max="14599" width="11.69921875" style="937" customWidth="1"/>
    <col min="14600" max="14848" width="9" style="937"/>
    <col min="14849" max="14849" width="9.09765625" style="937" customWidth="1"/>
    <col min="14850" max="14850" width="4.19921875" style="937" customWidth="1"/>
    <col min="14851" max="14851" width="3.19921875" style="937" customWidth="1"/>
    <col min="14852" max="14852" width="53.8984375" style="937" customWidth="1"/>
    <col min="14853" max="14853" width="12.3984375" style="937" customWidth="1"/>
    <col min="14854" max="14855" width="11.69921875" style="937" customWidth="1"/>
    <col min="14856" max="15104" width="9" style="937"/>
    <col min="15105" max="15105" width="9.09765625" style="937" customWidth="1"/>
    <col min="15106" max="15106" width="4.19921875" style="937" customWidth="1"/>
    <col min="15107" max="15107" width="3.19921875" style="937" customWidth="1"/>
    <col min="15108" max="15108" width="53.8984375" style="937" customWidth="1"/>
    <col min="15109" max="15109" width="12.3984375" style="937" customWidth="1"/>
    <col min="15110" max="15111" width="11.69921875" style="937" customWidth="1"/>
    <col min="15112" max="15360" width="9" style="937"/>
    <col min="15361" max="15361" width="9.09765625" style="937" customWidth="1"/>
    <col min="15362" max="15362" width="4.19921875" style="937" customWidth="1"/>
    <col min="15363" max="15363" width="3.19921875" style="937" customWidth="1"/>
    <col min="15364" max="15364" width="53.8984375" style="937" customWidth="1"/>
    <col min="15365" max="15365" width="12.3984375" style="937" customWidth="1"/>
    <col min="15366" max="15367" width="11.69921875" style="937" customWidth="1"/>
    <col min="15368" max="15616" width="9" style="937"/>
    <col min="15617" max="15617" width="9.09765625" style="937" customWidth="1"/>
    <col min="15618" max="15618" width="4.19921875" style="937" customWidth="1"/>
    <col min="15619" max="15619" width="3.19921875" style="937" customWidth="1"/>
    <col min="15620" max="15620" width="53.8984375" style="937" customWidth="1"/>
    <col min="15621" max="15621" width="12.3984375" style="937" customWidth="1"/>
    <col min="15622" max="15623" width="11.69921875" style="937" customWidth="1"/>
    <col min="15624" max="15872" width="9" style="937"/>
    <col min="15873" max="15873" width="9.09765625" style="937" customWidth="1"/>
    <col min="15874" max="15874" width="4.19921875" style="937" customWidth="1"/>
    <col min="15875" max="15875" width="3.19921875" style="937" customWidth="1"/>
    <col min="15876" max="15876" width="53.8984375" style="937" customWidth="1"/>
    <col min="15877" max="15877" width="12.3984375" style="937" customWidth="1"/>
    <col min="15878" max="15879" width="11.69921875" style="937" customWidth="1"/>
    <col min="15880" max="16128" width="9" style="937"/>
    <col min="16129" max="16129" width="9.09765625" style="937" customWidth="1"/>
    <col min="16130" max="16130" width="4.19921875" style="937" customWidth="1"/>
    <col min="16131" max="16131" width="3.19921875" style="937" customWidth="1"/>
    <col min="16132" max="16132" width="53.8984375" style="937" customWidth="1"/>
    <col min="16133" max="16133" width="12.3984375" style="937" customWidth="1"/>
    <col min="16134" max="16135" width="11.69921875" style="937" customWidth="1"/>
    <col min="16136" max="16384" width="9" style="937"/>
  </cols>
  <sheetData>
    <row r="1" spans="1:9" x14ac:dyDescent="0.65">
      <c r="A1" s="1539" t="s">
        <v>943</v>
      </c>
      <c r="B1" s="1539"/>
      <c r="C1" s="1539"/>
      <c r="D1" s="1539"/>
      <c r="E1" s="935"/>
      <c r="F1" s="935"/>
      <c r="G1" s="992"/>
      <c r="H1" s="936"/>
      <c r="I1" s="936"/>
    </row>
    <row r="2" spans="1:9" x14ac:dyDescent="0.65">
      <c r="A2" s="1540" t="s">
        <v>944</v>
      </c>
      <c r="B2" s="1540"/>
      <c r="C2" s="1540"/>
      <c r="D2" s="1540"/>
      <c r="E2" s="938"/>
      <c r="F2" s="938"/>
      <c r="G2" s="993"/>
      <c r="H2" s="936"/>
      <c r="I2" s="936"/>
    </row>
    <row r="3" spans="1:9" ht="66" x14ac:dyDescent="0.65">
      <c r="A3" s="1418" t="s">
        <v>622</v>
      </c>
      <c r="B3" s="1419"/>
      <c r="C3" s="1541" t="s">
        <v>0</v>
      </c>
      <c r="D3" s="1542"/>
      <c r="E3" s="1543" t="s">
        <v>502</v>
      </c>
      <c r="F3" s="1544"/>
      <c r="G3" s="1420" t="s">
        <v>888</v>
      </c>
    </row>
    <row r="4" spans="1:9" ht="66" x14ac:dyDescent="0.65">
      <c r="A4" s="1421" t="s">
        <v>885</v>
      </c>
      <c r="B4" s="1422"/>
      <c r="C4" s="1545" t="s">
        <v>882</v>
      </c>
      <c r="D4" s="1545"/>
      <c r="E4" s="1423" t="s">
        <v>945</v>
      </c>
      <c r="F4" s="1423" t="s">
        <v>698</v>
      </c>
      <c r="G4" s="1424" t="s">
        <v>886</v>
      </c>
    </row>
    <row r="5" spans="1:9" s="944" customFormat="1" x14ac:dyDescent="0.65">
      <c r="A5" s="939" t="s">
        <v>208</v>
      </c>
      <c r="B5" s="940" t="s">
        <v>210</v>
      </c>
      <c r="C5" s="941"/>
      <c r="D5" s="941"/>
      <c r="E5" s="942">
        <v>608656.2937210392</v>
      </c>
      <c r="F5" s="943">
        <v>589816.31101494282</v>
      </c>
      <c r="G5" s="994">
        <v>3.194211884998051</v>
      </c>
    </row>
    <row r="6" spans="1:9" x14ac:dyDescent="0.65">
      <c r="A6" s="945"/>
      <c r="B6" s="1027">
        <v>4.0999999999999996</v>
      </c>
      <c r="C6" s="768" t="s">
        <v>211</v>
      </c>
      <c r="D6" s="768"/>
      <c r="E6" s="946">
        <v>107992.40574581151</v>
      </c>
      <c r="F6" s="947">
        <v>100885.02520852853</v>
      </c>
      <c r="G6" s="995"/>
    </row>
    <row r="7" spans="1:9" x14ac:dyDescent="0.65">
      <c r="A7" s="945"/>
      <c r="B7" s="1027">
        <v>4.2</v>
      </c>
      <c r="C7" s="948" t="s">
        <v>212</v>
      </c>
      <c r="D7" s="768"/>
      <c r="E7" s="946">
        <v>436642.79401438375</v>
      </c>
      <c r="F7" s="947">
        <v>426067.67916877422</v>
      </c>
      <c r="G7" s="995"/>
    </row>
    <row r="8" spans="1:9" x14ac:dyDescent="0.65">
      <c r="A8" s="945"/>
      <c r="B8" s="1027">
        <v>4.3</v>
      </c>
      <c r="C8" s="948" t="s">
        <v>213</v>
      </c>
      <c r="D8" s="768"/>
      <c r="E8" s="946">
        <v>64021.093960843995</v>
      </c>
      <c r="F8" s="947">
        <v>62863.606637639998</v>
      </c>
      <c r="G8" s="995"/>
    </row>
    <row r="9" spans="1:9" s="944" customFormat="1" x14ac:dyDescent="0.65">
      <c r="A9" s="949" t="s">
        <v>209</v>
      </c>
      <c r="B9" s="950" t="s">
        <v>210</v>
      </c>
      <c r="C9" s="951"/>
      <c r="D9" s="952"/>
      <c r="E9" s="953"/>
      <c r="F9" s="954"/>
      <c r="G9" s="996"/>
    </row>
    <row r="10" spans="1:9" s="944" customFormat="1" x14ac:dyDescent="0.65">
      <c r="A10" s="955"/>
      <c r="B10" s="1027">
        <v>5.0999999999999996</v>
      </c>
      <c r="C10" s="951" t="s">
        <v>215</v>
      </c>
      <c r="D10" s="952"/>
      <c r="E10" s="953">
        <v>374345.47757078725</v>
      </c>
      <c r="F10" s="956">
        <v>361900.52858521004</v>
      </c>
      <c r="G10" s="996">
        <v>3.4387761284098346</v>
      </c>
    </row>
    <row r="11" spans="1:9" x14ac:dyDescent="0.65">
      <c r="A11" s="945"/>
      <c r="B11" s="1027"/>
      <c r="C11" s="768" t="s">
        <v>211</v>
      </c>
      <c r="D11" s="957"/>
      <c r="E11" s="946">
        <v>64231.475446523094</v>
      </c>
      <c r="F11" s="947">
        <v>57872.101932819372</v>
      </c>
      <c r="G11" s="995"/>
    </row>
    <row r="12" spans="1:9" x14ac:dyDescent="0.65">
      <c r="A12" s="945"/>
      <c r="B12" s="1027"/>
      <c r="C12" s="948" t="s">
        <v>212</v>
      </c>
      <c r="D12" s="957"/>
      <c r="E12" s="946">
        <v>293160.06744092412</v>
      </c>
      <c r="F12" s="947">
        <v>291025.39702383068</v>
      </c>
      <c r="G12" s="995"/>
    </row>
    <row r="13" spans="1:9" x14ac:dyDescent="0.65">
      <c r="A13" s="945"/>
      <c r="B13" s="1027"/>
      <c r="C13" s="948" t="s">
        <v>213</v>
      </c>
      <c r="D13" s="957"/>
      <c r="E13" s="946">
        <v>16953.934683339998</v>
      </c>
      <c r="F13" s="947">
        <v>13003.029628560002</v>
      </c>
      <c r="G13" s="995"/>
    </row>
    <row r="14" spans="1:9" s="944" customFormat="1" x14ac:dyDescent="0.65">
      <c r="A14" s="955"/>
      <c r="B14" s="1027">
        <v>5.2</v>
      </c>
      <c r="C14" s="951" t="s">
        <v>216</v>
      </c>
      <c r="D14" s="952"/>
      <c r="E14" s="953">
        <v>4085.18065626</v>
      </c>
      <c r="F14" s="956">
        <v>4526.5096130500006</v>
      </c>
      <c r="G14" s="996">
        <v>-9.7498734017407589</v>
      </c>
    </row>
    <row r="15" spans="1:9" x14ac:dyDescent="0.65">
      <c r="A15" s="945"/>
      <c r="B15" s="1027"/>
      <c r="C15" s="768" t="s">
        <v>211</v>
      </c>
      <c r="D15" s="957"/>
      <c r="E15" s="946">
        <v>153.03837779</v>
      </c>
      <c r="F15" s="947">
        <v>204.01544148000002</v>
      </c>
      <c r="G15" s="995"/>
    </row>
    <row r="16" spans="1:9" x14ac:dyDescent="0.65">
      <c r="A16" s="945"/>
      <c r="B16" s="1027"/>
      <c r="C16" s="948" t="s">
        <v>212</v>
      </c>
      <c r="D16" s="957"/>
      <c r="E16" s="946">
        <v>3932.1422784699998</v>
      </c>
      <c r="F16" s="947">
        <v>4322.4941715700006</v>
      </c>
      <c r="G16" s="995"/>
    </row>
    <row r="17" spans="1:7" x14ac:dyDescent="0.65">
      <c r="A17" s="945"/>
      <c r="B17" s="1027"/>
      <c r="C17" s="948" t="s">
        <v>213</v>
      </c>
      <c r="D17" s="957"/>
      <c r="E17" s="946">
        <v>0</v>
      </c>
      <c r="F17" s="947">
        <v>0</v>
      </c>
      <c r="G17" s="995"/>
    </row>
    <row r="18" spans="1:7" s="944" customFormat="1" x14ac:dyDescent="0.65">
      <c r="A18" s="955"/>
      <c r="B18" s="1027">
        <v>5.3</v>
      </c>
      <c r="C18" s="951" t="s">
        <v>217</v>
      </c>
      <c r="D18" s="952"/>
      <c r="E18" s="953">
        <v>44833.459276473994</v>
      </c>
      <c r="F18" s="956">
        <v>42590.504541680006</v>
      </c>
      <c r="G18" s="996">
        <v>5.2663258135366364</v>
      </c>
    </row>
    <row r="19" spans="1:7" x14ac:dyDescent="0.65">
      <c r="A19" s="945"/>
      <c r="B19" s="1027"/>
      <c r="C19" s="768" t="s">
        <v>211</v>
      </c>
      <c r="D19" s="957"/>
      <c r="E19" s="946">
        <v>6451.7030611786859</v>
      </c>
      <c r="F19" s="947">
        <v>5195.2289978455392</v>
      </c>
      <c r="G19" s="995"/>
    </row>
    <row r="20" spans="1:7" x14ac:dyDescent="0.65">
      <c r="A20" s="945"/>
      <c r="B20" s="1027"/>
      <c r="C20" s="948" t="s">
        <v>212</v>
      </c>
      <c r="D20" s="957"/>
      <c r="E20" s="946">
        <v>6426.7742305113143</v>
      </c>
      <c r="F20" s="947">
        <v>6199.0042987544657</v>
      </c>
      <c r="G20" s="995"/>
    </row>
    <row r="21" spans="1:7" x14ac:dyDescent="0.65">
      <c r="A21" s="945"/>
      <c r="B21" s="1027"/>
      <c r="C21" s="948" t="s">
        <v>213</v>
      </c>
      <c r="D21" s="957"/>
      <c r="E21" s="946">
        <v>31954.981984783994</v>
      </c>
      <c r="F21" s="947">
        <v>31196.271245080003</v>
      </c>
      <c r="G21" s="995"/>
    </row>
    <row r="22" spans="1:7" x14ac:dyDescent="0.65">
      <c r="A22" s="945"/>
      <c r="B22" s="1027">
        <v>5.4</v>
      </c>
      <c r="C22" s="951" t="s">
        <v>503</v>
      </c>
      <c r="D22" s="952"/>
      <c r="E22" s="953">
        <v>17684.437506809991</v>
      </c>
      <c r="F22" s="958">
        <v>15734.677829969998</v>
      </c>
      <c r="G22" s="996">
        <v>12.391481401203308</v>
      </c>
    </row>
    <row r="23" spans="1:7" x14ac:dyDescent="0.65">
      <c r="A23" s="945"/>
      <c r="B23" s="1027"/>
      <c r="C23" s="768" t="s">
        <v>211</v>
      </c>
      <c r="D23" s="957"/>
      <c r="E23" s="946">
        <v>3605.1309439199999</v>
      </c>
      <c r="F23" s="959">
        <v>2657.4330271700001</v>
      </c>
      <c r="G23" s="995"/>
    </row>
    <row r="24" spans="1:7" x14ac:dyDescent="0.65">
      <c r="A24" s="945"/>
      <c r="B24" s="1027"/>
      <c r="C24" s="948" t="s">
        <v>212</v>
      </c>
      <c r="D24" s="957"/>
      <c r="E24" s="946">
        <v>13849.81680534999</v>
      </c>
      <c r="F24" s="959">
        <v>12877.428915469998</v>
      </c>
      <c r="G24" s="995"/>
    </row>
    <row r="25" spans="1:7" x14ac:dyDescent="0.65">
      <c r="A25" s="945"/>
      <c r="B25" s="1027"/>
      <c r="C25" s="948" t="s">
        <v>213</v>
      </c>
      <c r="D25" s="957"/>
      <c r="E25" s="946">
        <v>229.48975754000003</v>
      </c>
      <c r="F25" s="959">
        <v>199.81588733000004</v>
      </c>
      <c r="G25" s="995"/>
    </row>
    <row r="26" spans="1:7" x14ac:dyDescent="0.65">
      <c r="A26" s="945"/>
      <c r="B26" s="1027">
        <v>5.5</v>
      </c>
      <c r="C26" s="951" t="s">
        <v>504</v>
      </c>
      <c r="D26" s="952"/>
      <c r="E26" s="953">
        <v>31208.636270159994</v>
      </c>
      <c r="F26" s="958">
        <v>34900.462864642788</v>
      </c>
      <c r="G26" s="996">
        <v>-10.578159403790993</v>
      </c>
    </row>
    <row r="27" spans="1:7" x14ac:dyDescent="0.65">
      <c r="A27" s="945"/>
      <c r="B27" s="1027"/>
      <c r="C27" s="768" t="s">
        <v>211</v>
      </c>
      <c r="D27" s="957"/>
      <c r="E27" s="946">
        <v>6588.9975520199996</v>
      </c>
      <c r="F27" s="959">
        <v>9366.9485694099985</v>
      </c>
      <c r="G27" s="995"/>
    </row>
    <row r="28" spans="1:7" x14ac:dyDescent="0.65">
      <c r="A28" s="945"/>
      <c r="B28" s="1027"/>
      <c r="C28" s="948" t="s">
        <v>212</v>
      </c>
      <c r="D28" s="957"/>
      <c r="E28" s="946">
        <v>23355.037222019997</v>
      </c>
      <c r="F28" s="959">
        <v>20719.248481532788</v>
      </c>
      <c r="G28" s="995"/>
    </row>
    <row r="29" spans="1:7" x14ac:dyDescent="0.65">
      <c r="A29" s="960"/>
      <c r="B29" s="1028"/>
      <c r="C29" s="961" t="s">
        <v>213</v>
      </c>
      <c r="D29" s="962"/>
      <c r="E29" s="963">
        <v>1264.6014961199999</v>
      </c>
      <c r="F29" s="964">
        <v>4814.2658137000008</v>
      </c>
      <c r="G29" s="997"/>
    </row>
    <row r="30" spans="1:7" x14ac:dyDescent="0.65">
      <c r="A30" s="945"/>
      <c r="B30" s="1027">
        <v>5.6</v>
      </c>
      <c r="C30" s="951" t="s">
        <v>505</v>
      </c>
      <c r="D30" s="952"/>
      <c r="E30" s="953">
        <v>2662.21111716</v>
      </c>
      <c r="F30" s="958">
        <v>2873.25453741</v>
      </c>
      <c r="G30" s="996">
        <v>-7.345100042554467</v>
      </c>
    </row>
    <row r="31" spans="1:7" x14ac:dyDescent="0.65">
      <c r="A31" s="945"/>
      <c r="B31" s="1027"/>
      <c r="C31" s="768" t="s">
        <v>211</v>
      </c>
      <c r="D31" s="957"/>
      <c r="E31" s="946">
        <v>341.00452562999999</v>
      </c>
      <c r="F31" s="959">
        <v>413.78654302000001</v>
      </c>
      <c r="G31" s="995"/>
    </row>
    <row r="32" spans="1:7" x14ac:dyDescent="0.65">
      <c r="A32" s="945"/>
      <c r="B32" s="1027"/>
      <c r="C32" s="948" t="s">
        <v>212</v>
      </c>
      <c r="D32" s="957"/>
      <c r="E32" s="946">
        <v>2047.5666978100001</v>
      </c>
      <c r="F32" s="959">
        <v>1892.4509097600001</v>
      </c>
      <c r="G32" s="995"/>
    </row>
    <row r="33" spans="1:7" x14ac:dyDescent="0.65">
      <c r="A33" s="945"/>
      <c r="B33" s="1027"/>
      <c r="C33" s="948" t="s">
        <v>213</v>
      </c>
      <c r="D33" s="957"/>
      <c r="E33" s="946">
        <v>273.63989371999998</v>
      </c>
      <c r="F33" s="959">
        <v>567.01708462999989</v>
      </c>
      <c r="G33" s="995"/>
    </row>
    <row r="34" spans="1:7" s="944" customFormat="1" x14ac:dyDescent="0.65">
      <c r="A34" s="955"/>
      <c r="B34" s="1027">
        <v>5.7</v>
      </c>
      <c r="C34" s="951" t="s">
        <v>218</v>
      </c>
      <c r="D34" s="965"/>
      <c r="E34" s="953">
        <v>4363.2962042900008</v>
      </c>
      <c r="F34" s="956">
        <v>4296.2353990100009</v>
      </c>
      <c r="G34" s="996">
        <v>1.5609201789886313</v>
      </c>
    </row>
    <row r="35" spans="1:7" x14ac:dyDescent="0.65">
      <c r="A35" s="945"/>
      <c r="B35" s="1027"/>
      <c r="C35" s="768" t="s">
        <v>211</v>
      </c>
      <c r="D35" s="957"/>
      <c r="E35" s="946">
        <v>4316.7805935700007</v>
      </c>
      <c r="F35" s="947">
        <v>4252.3125940900009</v>
      </c>
      <c r="G35" s="995"/>
    </row>
    <row r="36" spans="1:7" x14ac:dyDescent="0.65">
      <c r="A36" s="945"/>
      <c r="B36" s="1027"/>
      <c r="C36" s="948" t="s">
        <v>212</v>
      </c>
      <c r="D36" s="957"/>
      <c r="E36" s="946">
        <v>46.517507739999999</v>
      </c>
      <c r="F36" s="947">
        <v>43.922804919999997</v>
      </c>
      <c r="G36" s="995"/>
    </row>
    <row r="37" spans="1:7" x14ac:dyDescent="0.65">
      <c r="A37" s="945"/>
      <c r="B37" s="1027"/>
      <c r="C37" s="948" t="s">
        <v>213</v>
      </c>
      <c r="D37" s="957"/>
      <c r="E37" s="946">
        <v>-1.8970199999999999E-3</v>
      </c>
      <c r="F37" s="947">
        <v>0</v>
      </c>
      <c r="G37" s="995"/>
    </row>
    <row r="38" spans="1:7" s="944" customFormat="1" x14ac:dyDescent="0.65">
      <c r="A38" s="955"/>
      <c r="B38" s="1027">
        <v>5.8</v>
      </c>
      <c r="C38" s="951" t="s">
        <v>506</v>
      </c>
      <c r="D38" s="965"/>
      <c r="E38" s="953">
        <v>20370.256702710001</v>
      </c>
      <c r="F38" s="956">
        <v>20696.652991479998</v>
      </c>
      <c r="G38" s="996">
        <v>-1.5770486604977187</v>
      </c>
    </row>
    <row r="39" spans="1:7" x14ac:dyDescent="0.65">
      <c r="A39" s="945"/>
      <c r="B39" s="1027"/>
      <c r="C39" s="768" t="s">
        <v>211</v>
      </c>
      <c r="D39" s="957"/>
      <c r="E39" s="946">
        <v>1914.0822690099999</v>
      </c>
      <c r="F39" s="947">
        <v>2119.5925471099999</v>
      </c>
      <c r="G39" s="995"/>
    </row>
    <row r="40" spans="1:7" x14ac:dyDescent="0.65">
      <c r="A40" s="945"/>
      <c r="B40" s="1027"/>
      <c r="C40" s="948" t="s">
        <v>212</v>
      </c>
      <c r="D40" s="957"/>
      <c r="E40" s="946">
        <v>9110.5534159100007</v>
      </c>
      <c r="F40" s="947">
        <v>9016.2054788200021</v>
      </c>
      <c r="G40" s="995"/>
    </row>
    <row r="41" spans="1:7" x14ac:dyDescent="0.65">
      <c r="A41" s="945"/>
      <c r="B41" s="1027"/>
      <c r="C41" s="948" t="s">
        <v>213</v>
      </c>
      <c r="D41" s="957"/>
      <c r="E41" s="946">
        <v>9345.6210177900011</v>
      </c>
      <c r="F41" s="947">
        <v>9560.8549655499974</v>
      </c>
      <c r="G41" s="995"/>
    </row>
    <row r="42" spans="1:7" s="944" customFormat="1" x14ac:dyDescent="0.65">
      <c r="A42" s="955"/>
      <c r="B42" s="1027">
        <v>5.9</v>
      </c>
      <c r="C42" s="951" t="s">
        <v>507</v>
      </c>
      <c r="D42" s="965"/>
      <c r="E42" s="953">
        <v>99917.984928258025</v>
      </c>
      <c r="F42" s="956">
        <v>93534.467258009987</v>
      </c>
      <c r="G42" s="996">
        <v>6.8247757830698239</v>
      </c>
    </row>
    <row r="43" spans="1:7" x14ac:dyDescent="0.65">
      <c r="A43" s="945"/>
      <c r="B43" s="1027"/>
      <c r="C43" s="768" t="s">
        <v>211</v>
      </c>
      <c r="D43" s="957"/>
      <c r="E43" s="946">
        <v>19377.762272420478</v>
      </c>
      <c r="F43" s="947">
        <v>17883.078314276692</v>
      </c>
      <c r="G43" s="995"/>
    </row>
    <row r="44" spans="1:7" x14ac:dyDescent="0.65">
      <c r="A44" s="945"/>
      <c r="B44" s="1027"/>
      <c r="C44" s="948" t="s">
        <v>212</v>
      </c>
      <c r="D44" s="957"/>
      <c r="E44" s="946">
        <v>80042.556619127557</v>
      </c>
      <c r="F44" s="947">
        <v>75124.805323603301</v>
      </c>
      <c r="G44" s="995"/>
    </row>
    <row r="45" spans="1:7" x14ac:dyDescent="0.65">
      <c r="A45" s="945"/>
      <c r="B45" s="1027"/>
      <c r="C45" s="948" t="s">
        <v>213</v>
      </c>
      <c r="D45" s="957"/>
      <c r="E45" s="946">
        <v>497.66603670999996</v>
      </c>
      <c r="F45" s="947">
        <v>526.5836201300001</v>
      </c>
      <c r="G45" s="995"/>
    </row>
    <row r="46" spans="1:7" s="944" customFormat="1" x14ac:dyDescent="0.65">
      <c r="A46" s="955"/>
      <c r="B46" s="1029">
        <v>5.0999999999999996</v>
      </c>
      <c r="C46" s="951" t="s">
        <v>508</v>
      </c>
      <c r="D46" s="965"/>
      <c r="E46" s="953">
        <v>9185.3534881299984</v>
      </c>
      <c r="F46" s="956">
        <v>8763.025056479999</v>
      </c>
      <c r="G46" s="996">
        <v>4.819436540783367</v>
      </c>
    </row>
    <row r="47" spans="1:7" x14ac:dyDescent="0.65">
      <c r="A47" s="945"/>
      <c r="B47" s="1027"/>
      <c r="C47" s="768" t="s">
        <v>211</v>
      </c>
      <c r="D47" s="957"/>
      <c r="E47" s="946">
        <v>1012.4307037492368</v>
      </c>
      <c r="F47" s="947">
        <v>920.52724130695776</v>
      </c>
      <c r="G47" s="995"/>
    </row>
    <row r="48" spans="1:7" x14ac:dyDescent="0.65">
      <c r="A48" s="945"/>
      <c r="B48" s="1027"/>
      <c r="C48" s="948" t="s">
        <v>212</v>
      </c>
      <c r="D48" s="957"/>
      <c r="E48" s="946">
        <v>4671.761796520761</v>
      </c>
      <c r="F48" s="947">
        <v>4846.7217605130418</v>
      </c>
      <c r="G48" s="995"/>
    </row>
    <row r="49" spans="1:7" x14ac:dyDescent="0.65">
      <c r="A49" s="960"/>
      <c r="B49" s="1028"/>
      <c r="C49" s="961" t="s">
        <v>213</v>
      </c>
      <c r="D49" s="962"/>
      <c r="E49" s="963">
        <v>3501.1609878599998</v>
      </c>
      <c r="F49" s="966">
        <v>2995.7760546599998</v>
      </c>
      <c r="G49" s="997"/>
    </row>
    <row r="50" spans="1:7" s="944" customFormat="1" x14ac:dyDescent="0.65">
      <c r="A50" s="949" t="s">
        <v>214</v>
      </c>
      <c r="B50" s="967" t="s">
        <v>220</v>
      </c>
      <c r="C50" s="951"/>
      <c r="D50" s="968"/>
      <c r="E50" s="969">
        <v>386277.7170868151</v>
      </c>
      <c r="F50" s="970">
        <v>374891.22947158595</v>
      </c>
      <c r="G50" s="996">
        <v>3.0372776741879388</v>
      </c>
    </row>
    <row r="51" spans="1:7" x14ac:dyDescent="0.65">
      <c r="A51" s="945"/>
      <c r="B51" s="1027">
        <v>6.1</v>
      </c>
      <c r="C51" s="768" t="s">
        <v>221</v>
      </c>
      <c r="D51" s="971"/>
      <c r="E51" s="972">
        <v>217389.70627529008</v>
      </c>
      <c r="F51" s="973">
        <v>209556.14997219996</v>
      </c>
      <c r="G51" s="995"/>
    </row>
    <row r="52" spans="1:7" x14ac:dyDescent="0.65">
      <c r="A52" s="945"/>
      <c r="B52" s="1027">
        <v>6.2</v>
      </c>
      <c r="C52" s="768" t="s">
        <v>222</v>
      </c>
      <c r="D52" s="971"/>
      <c r="E52" s="972">
        <v>34918.209622065013</v>
      </c>
      <c r="F52" s="973">
        <v>34965.108477894923</v>
      </c>
      <c r="G52" s="995"/>
    </row>
    <row r="53" spans="1:7" x14ac:dyDescent="0.65">
      <c r="A53" s="945"/>
      <c r="B53" s="1027">
        <v>6.3</v>
      </c>
      <c r="C53" s="768" t="s">
        <v>223</v>
      </c>
      <c r="D53" s="971"/>
      <c r="E53" s="972">
        <v>93659.25358651999</v>
      </c>
      <c r="F53" s="973">
        <v>86793.511201190006</v>
      </c>
      <c r="G53" s="995"/>
    </row>
    <row r="54" spans="1:7" x14ac:dyDescent="0.65">
      <c r="A54" s="945"/>
      <c r="B54" s="1027">
        <v>6.4</v>
      </c>
      <c r="C54" s="948" t="s">
        <v>224</v>
      </c>
      <c r="D54" s="971"/>
      <c r="E54" s="972">
        <v>8533.8574382599982</v>
      </c>
      <c r="F54" s="973">
        <v>8591.1248481600014</v>
      </c>
      <c r="G54" s="995"/>
    </row>
    <row r="55" spans="1:7" x14ac:dyDescent="0.65">
      <c r="A55" s="945"/>
      <c r="B55" s="1027">
        <v>6.5</v>
      </c>
      <c r="C55" s="948" t="s">
        <v>225</v>
      </c>
      <c r="D55" s="971"/>
      <c r="E55" s="972">
        <v>0</v>
      </c>
      <c r="F55" s="973">
        <v>0</v>
      </c>
      <c r="G55" s="995"/>
    </row>
    <row r="56" spans="1:7" x14ac:dyDescent="0.65">
      <c r="A56" s="945"/>
      <c r="B56" s="1027">
        <v>6.6</v>
      </c>
      <c r="C56" s="948" t="s">
        <v>226</v>
      </c>
      <c r="D56" s="971"/>
      <c r="E56" s="972">
        <v>0</v>
      </c>
      <c r="F56" s="973">
        <v>0</v>
      </c>
      <c r="G56" s="995"/>
    </row>
    <row r="57" spans="1:7" x14ac:dyDescent="0.65">
      <c r="A57" s="945"/>
      <c r="B57" s="1027">
        <v>6.7</v>
      </c>
      <c r="C57" s="948" t="s">
        <v>687</v>
      </c>
      <c r="D57" s="971"/>
      <c r="E57" s="972">
        <v>7888.4557453200323</v>
      </c>
      <c r="F57" s="973">
        <v>8414.2010691599953</v>
      </c>
      <c r="G57" s="995"/>
    </row>
    <row r="58" spans="1:7" x14ac:dyDescent="0.65">
      <c r="A58" s="945"/>
      <c r="B58" s="1027">
        <v>6.8</v>
      </c>
      <c r="C58" s="948" t="s">
        <v>239</v>
      </c>
      <c r="D58" s="971"/>
      <c r="E58" s="972">
        <v>23888.23441936</v>
      </c>
      <c r="F58" s="973">
        <v>26571.133902980997</v>
      </c>
      <c r="G58" s="995"/>
    </row>
    <row r="59" spans="1:7" s="944" customFormat="1" x14ac:dyDescent="0.65">
      <c r="A59" s="949" t="s">
        <v>219</v>
      </c>
      <c r="B59" s="967" t="s">
        <v>228</v>
      </c>
      <c r="C59" s="951"/>
      <c r="D59" s="951"/>
      <c r="E59" s="969">
        <v>705680.9381980258</v>
      </c>
      <c r="F59" s="970">
        <v>682132.90071859653</v>
      </c>
      <c r="G59" s="996">
        <v>3.4521187080439115</v>
      </c>
    </row>
    <row r="60" spans="1:7" x14ac:dyDescent="0.65">
      <c r="A60" s="945"/>
      <c r="B60" s="1027">
        <v>7.1</v>
      </c>
      <c r="C60" s="768" t="s">
        <v>229</v>
      </c>
      <c r="D60" s="768"/>
      <c r="E60" s="972">
        <v>579336.97617488122</v>
      </c>
      <c r="F60" s="947">
        <v>557318.73981678975</v>
      </c>
      <c r="G60" s="995"/>
    </row>
    <row r="61" spans="1:7" x14ac:dyDescent="0.65">
      <c r="A61" s="945"/>
      <c r="B61" s="1027">
        <v>7.2</v>
      </c>
      <c r="C61" s="768" t="s">
        <v>230</v>
      </c>
      <c r="D61" s="768"/>
      <c r="E61" s="972">
        <v>124924.01546526021</v>
      </c>
      <c r="F61" s="947">
        <v>123309.99438689681</v>
      </c>
      <c r="G61" s="995"/>
    </row>
    <row r="62" spans="1:7" x14ac:dyDescent="0.65">
      <c r="A62" s="960"/>
      <c r="B62" s="1028">
        <v>7.3</v>
      </c>
      <c r="C62" s="974" t="s">
        <v>231</v>
      </c>
      <c r="D62" s="974"/>
      <c r="E62" s="975">
        <v>1419.9465578843656</v>
      </c>
      <c r="F62" s="966">
        <v>1504.1665149100002</v>
      </c>
      <c r="G62" s="997"/>
    </row>
    <row r="63" spans="1:7" s="978" customFormat="1" ht="75" customHeight="1" x14ac:dyDescent="0.25">
      <c r="A63" s="976" t="s">
        <v>227</v>
      </c>
      <c r="B63" s="1530" t="s">
        <v>233</v>
      </c>
      <c r="C63" s="1531"/>
      <c r="D63" s="1532"/>
      <c r="E63" s="977">
        <v>149225.68501153571</v>
      </c>
      <c r="F63" s="977">
        <v>141390.45827952752</v>
      </c>
      <c r="G63" s="998">
        <v>5.5415526813825178</v>
      </c>
    </row>
    <row r="64" spans="1:7" x14ac:dyDescent="0.65">
      <c r="A64" s="945"/>
      <c r="B64" s="1027">
        <v>8.1</v>
      </c>
      <c r="C64" s="768" t="s">
        <v>234</v>
      </c>
      <c r="D64" s="768"/>
      <c r="E64" s="972">
        <v>68997.527468875982</v>
      </c>
      <c r="F64" s="947">
        <v>66445.089037878337</v>
      </c>
      <c r="G64" s="995"/>
    </row>
    <row r="65" spans="1:7" x14ac:dyDescent="0.65">
      <c r="A65" s="945"/>
      <c r="B65" s="1027">
        <v>8.1999999999999993</v>
      </c>
      <c r="C65" s="768" t="s">
        <v>235</v>
      </c>
      <c r="D65" s="768"/>
      <c r="E65" s="972">
        <v>30344.405850057603</v>
      </c>
      <c r="F65" s="947">
        <v>27477.7421309768</v>
      </c>
      <c r="G65" s="995"/>
    </row>
    <row r="66" spans="1:7" x14ac:dyDescent="0.65">
      <c r="A66" s="945"/>
      <c r="B66" s="1027">
        <v>8.3000000000000007</v>
      </c>
      <c r="C66" s="768" t="s">
        <v>236</v>
      </c>
      <c r="D66" s="768"/>
      <c r="E66" s="972">
        <v>49883.751692602113</v>
      </c>
      <c r="F66" s="947">
        <v>47467.627110672387</v>
      </c>
      <c r="G66" s="995"/>
    </row>
    <row r="67" spans="1:7" s="944" customFormat="1" x14ac:dyDescent="0.65">
      <c r="A67" s="949" t="s">
        <v>232</v>
      </c>
      <c r="B67" s="979" t="s">
        <v>509</v>
      </c>
      <c r="C67" s="951"/>
      <c r="D67" s="980"/>
      <c r="E67" s="969">
        <v>4138560.1799391122</v>
      </c>
      <c r="F67" s="969">
        <v>405330.10078394751</v>
      </c>
      <c r="G67" s="996">
        <v>921.03450297294421</v>
      </c>
    </row>
    <row r="68" spans="1:7" x14ac:dyDescent="0.65">
      <c r="A68" s="945"/>
      <c r="B68" s="1027">
        <v>9.1</v>
      </c>
      <c r="C68" s="768" t="s">
        <v>238</v>
      </c>
      <c r="D68" s="768"/>
      <c r="E68" s="972">
        <v>4050591.3220973178</v>
      </c>
      <c r="F68" s="768">
        <v>324595.3644484675</v>
      </c>
      <c r="G68" s="995"/>
    </row>
    <row r="69" spans="1:7" x14ac:dyDescent="0.65">
      <c r="A69" s="945"/>
      <c r="B69" s="1027">
        <v>9.1999999999999993</v>
      </c>
      <c r="C69" s="768" t="s">
        <v>239</v>
      </c>
      <c r="D69" s="768"/>
      <c r="E69" s="972">
        <v>87968.857841794234</v>
      </c>
      <c r="F69" s="768">
        <v>80734.736335479975</v>
      </c>
      <c r="G69" s="995"/>
    </row>
    <row r="70" spans="1:7" s="944" customFormat="1" x14ac:dyDescent="0.65">
      <c r="A70" s="949" t="s">
        <v>237</v>
      </c>
      <c r="B70" s="981" t="s">
        <v>612</v>
      </c>
      <c r="C70" s="951"/>
      <c r="D70" s="951"/>
      <c r="E70" s="969">
        <v>4141652.1161510572</v>
      </c>
      <c r="F70" s="969">
        <v>4021211.7043667682</v>
      </c>
      <c r="G70" s="996">
        <v>2.9951273556052436</v>
      </c>
    </row>
    <row r="71" spans="1:7" x14ac:dyDescent="0.65">
      <c r="A71" s="945"/>
      <c r="B71" s="1027">
        <v>10.1</v>
      </c>
      <c r="C71" s="948" t="s">
        <v>241</v>
      </c>
      <c r="D71" s="768"/>
      <c r="E71" s="972">
        <v>3444035.5981105533</v>
      </c>
      <c r="F71" s="768">
        <v>3362400.0796764833</v>
      </c>
      <c r="G71" s="995"/>
    </row>
    <row r="72" spans="1:7" x14ac:dyDescent="0.65">
      <c r="A72" s="945"/>
      <c r="B72" s="1027">
        <v>10.199999999999999</v>
      </c>
      <c r="C72" s="768" t="s">
        <v>613</v>
      </c>
      <c r="D72" s="768"/>
      <c r="E72" s="972">
        <v>697616.51804050361</v>
      </c>
      <c r="F72" s="768">
        <v>658811.62469028495</v>
      </c>
      <c r="G72" s="995"/>
    </row>
    <row r="73" spans="1:7" s="944" customFormat="1" x14ac:dyDescent="0.65">
      <c r="A73" s="949" t="s">
        <v>240</v>
      </c>
      <c r="B73" s="1373" t="s">
        <v>766</v>
      </c>
      <c r="C73" s="951"/>
      <c r="D73" s="951"/>
      <c r="E73" s="969">
        <v>3929170.7073674588</v>
      </c>
      <c r="F73" s="969">
        <v>203639.56700992025</v>
      </c>
      <c r="G73" s="996">
        <v>1829.4731201113045</v>
      </c>
    </row>
    <row r="74" spans="1:7" x14ac:dyDescent="0.65">
      <c r="A74" s="945"/>
      <c r="B74" s="1027">
        <v>11.1</v>
      </c>
      <c r="C74" s="768" t="s">
        <v>510</v>
      </c>
      <c r="D74" s="768"/>
      <c r="E74" s="972">
        <v>3509876.5692287534</v>
      </c>
      <c r="F74" s="767">
        <v>2178.3468006799999</v>
      </c>
      <c r="G74" s="995"/>
    </row>
    <row r="75" spans="1:7" x14ac:dyDescent="0.65">
      <c r="A75" s="945"/>
      <c r="B75" s="1027">
        <v>11.2</v>
      </c>
      <c r="C75" s="948" t="s">
        <v>511</v>
      </c>
      <c r="D75" s="768"/>
      <c r="E75" s="972">
        <v>203641.35283656482</v>
      </c>
      <c r="F75" s="767">
        <v>14.388736961202643</v>
      </c>
      <c r="G75" s="995"/>
    </row>
    <row r="76" spans="1:7" x14ac:dyDescent="0.65">
      <c r="A76" s="945"/>
      <c r="B76" s="1027">
        <v>11.3</v>
      </c>
      <c r="C76" s="982" t="s">
        <v>512</v>
      </c>
      <c r="D76" s="768"/>
      <c r="E76" s="972">
        <v>0</v>
      </c>
      <c r="F76" s="767">
        <v>0</v>
      </c>
      <c r="G76" s="995"/>
    </row>
    <row r="77" spans="1:7" x14ac:dyDescent="0.65">
      <c r="A77" s="945"/>
      <c r="B77" s="1027">
        <v>11.4</v>
      </c>
      <c r="C77" s="768" t="s">
        <v>513</v>
      </c>
      <c r="D77" s="768"/>
      <c r="E77" s="972">
        <v>55747.86511867628</v>
      </c>
      <c r="F77" s="767">
        <v>54202.120668708711</v>
      </c>
      <c r="G77" s="995"/>
    </row>
    <row r="78" spans="1:7" x14ac:dyDescent="0.65">
      <c r="A78" s="945"/>
      <c r="B78" s="1027">
        <v>11.5</v>
      </c>
      <c r="C78" s="768" t="s">
        <v>523</v>
      </c>
      <c r="D78" s="768"/>
      <c r="E78" s="972">
        <v>32470.626142515917</v>
      </c>
      <c r="F78" s="767">
        <v>31032.153070536162</v>
      </c>
      <c r="G78" s="995"/>
    </row>
    <row r="79" spans="1:7" x14ac:dyDescent="0.65">
      <c r="A79" s="945"/>
      <c r="B79" s="1027">
        <v>11.6</v>
      </c>
      <c r="C79" s="768" t="s">
        <v>524</v>
      </c>
      <c r="D79" s="768"/>
      <c r="E79" s="972">
        <v>127434.29404094868</v>
      </c>
      <c r="F79" s="767">
        <v>116212.55773303418</v>
      </c>
      <c r="G79" s="995"/>
    </row>
    <row r="80" spans="1:7" x14ac:dyDescent="0.65">
      <c r="A80" s="949" t="s">
        <v>514</v>
      </c>
      <c r="B80" s="1536" t="s">
        <v>647</v>
      </c>
      <c r="C80" s="1537"/>
      <c r="D80" s="1538"/>
      <c r="E80" s="1049">
        <v>3.4842612729906546</v>
      </c>
      <c r="F80" s="1050">
        <v>3.4842612729906546</v>
      </c>
      <c r="G80" s="996">
        <v>0</v>
      </c>
    </row>
    <row r="81" spans="1:7" s="985" customFormat="1" x14ac:dyDescent="0.25">
      <c r="A81" s="983" t="s">
        <v>242</v>
      </c>
      <c r="B81" s="1533" t="s">
        <v>765</v>
      </c>
      <c r="C81" s="1534"/>
      <c r="D81" s="1535"/>
      <c r="E81" s="984">
        <v>45722.442142282176</v>
      </c>
      <c r="F81" s="984">
        <v>53763.959819761389</v>
      </c>
      <c r="G81" s="999">
        <v>-14.957078504703974</v>
      </c>
    </row>
    <row r="82" spans="1:7" s="944" customFormat="1" x14ac:dyDescent="0.65">
      <c r="A82" s="949" t="s">
        <v>243</v>
      </c>
      <c r="B82" s="950" t="s">
        <v>245</v>
      </c>
      <c r="C82" s="951"/>
      <c r="D82" s="968"/>
      <c r="E82" s="969">
        <v>8703.4995176200046</v>
      </c>
      <c r="F82" s="968">
        <v>9661.8243930999997</v>
      </c>
      <c r="G82" s="996">
        <v>-9.918674118775991</v>
      </c>
    </row>
    <row r="83" spans="1:7" s="944" customFormat="1" x14ac:dyDescent="0.65">
      <c r="A83" s="986" t="s">
        <v>244</v>
      </c>
      <c r="B83" s="987" t="s">
        <v>246</v>
      </c>
      <c r="C83" s="988"/>
      <c r="D83" s="989"/>
      <c r="E83" s="990">
        <v>37018.942624662181</v>
      </c>
      <c r="F83" s="989">
        <v>44102.135426661378</v>
      </c>
      <c r="G83" s="1000">
        <v>-16.06088397641885</v>
      </c>
    </row>
    <row r="84" spans="1:7" x14ac:dyDescent="0.65">
      <c r="A84" s="1529" t="s">
        <v>585</v>
      </c>
      <c r="B84" s="1529"/>
      <c r="C84" s="1529"/>
      <c r="D84" s="1529"/>
    </row>
    <row r="85" spans="1:7" x14ac:dyDescent="0.65">
      <c r="A85" s="1529" t="s">
        <v>662</v>
      </c>
      <c r="B85" s="1529"/>
      <c r="C85" s="1529"/>
      <c r="D85" s="1529"/>
    </row>
  </sheetData>
  <mergeCells count="10">
    <mergeCell ref="A1:D1"/>
    <mergeCell ref="A2:D2"/>
    <mergeCell ref="C3:D3"/>
    <mergeCell ref="E3:F3"/>
    <mergeCell ref="C4:D4"/>
    <mergeCell ref="A85:D85"/>
    <mergeCell ref="B63:D63"/>
    <mergeCell ref="B81:D81"/>
    <mergeCell ref="B80:D80"/>
    <mergeCell ref="A84:D84"/>
  </mergeCells>
  <printOptions horizontalCentered="1"/>
  <pageMargins left="0.25" right="0.25" top="0.75" bottom="0.75" header="0.3" footer="0.3"/>
  <pageSetup paperSize="9" scale="38" orientation="portrait" r:id="rId1"/>
  <headerFooter alignWithMargins="0"/>
  <rowBreaks count="1" manualBreakCount="1">
    <brk id="49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AA32"/>
  <sheetViews>
    <sheetView view="pageBreakPreview" zoomScale="55" zoomScaleNormal="40" zoomScaleSheetLayoutView="55" workbookViewId="0">
      <pane xSplit="1" ySplit="8" topLeftCell="B9" activePane="bottomRight" state="frozen"/>
      <selection activeCell="C45" sqref="C45"/>
      <selection pane="topRight" activeCell="C45" sqref="C45"/>
      <selection pane="bottomLeft" activeCell="C45" sqref="C45"/>
      <selection pane="bottomRight" activeCell="A2" sqref="A2:E2"/>
    </sheetView>
  </sheetViews>
  <sheetFormatPr defaultRowHeight="24.6" x14ac:dyDescent="0.7"/>
  <cols>
    <col min="1" max="1" width="17" style="143" customWidth="1"/>
    <col min="2" max="2" width="18.09765625" style="647" bestFit="1" customWidth="1"/>
    <col min="3" max="3" width="25.3984375" style="143" bestFit="1" customWidth="1"/>
    <col min="4" max="4" width="18.09765625" style="647" bestFit="1" customWidth="1"/>
    <col min="5" max="5" width="25.3984375" style="143" bestFit="1" customWidth="1"/>
    <col min="6" max="6" width="18.09765625" style="755" bestFit="1" customWidth="1"/>
    <col min="7" max="7" width="27.19921875" style="143" bestFit="1" customWidth="1"/>
    <col min="8" max="8" width="16.09765625" style="647" customWidth="1"/>
    <col min="9" max="9" width="19.8984375" style="143" bestFit="1" customWidth="1"/>
    <col min="10" max="10" width="18.09765625" style="647" bestFit="1" customWidth="1"/>
    <col min="11" max="11" width="25.3984375" style="143" bestFit="1" customWidth="1"/>
    <col min="12" max="12" width="18.09765625" style="647" bestFit="1" customWidth="1"/>
    <col min="13" max="13" width="21.3984375" style="143" bestFit="1" customWidth="1"/>
    <col min="14" max="14" width="18.09765625" style="647" bestFit="1" customWidth="1"/>
    <col min="15" max="15" width="27.09765625" style="143" bestFit="1" customWidth="1"/>
    <col min="16" max="16" width="16.19921875" style="647" bestFit="1" customWidth="1"/>
    <col min="17" max="17" width="25.59765625" style="143" bestFit="1" customWidth="1"/>
    <col min="18" max="18" width="16.19921875" style="647" bestFit="1" customWidth="1"/>
    <col min="19" max="19" width="23.09765625" style="143" bestFit="1" customWidth="1"/>
    <col min="20" max="20" width="14.09765625" style="647" bestFit="1" customWidth="1"/>
    <col min="21" max="21" width="21.3984375" style="143" bestFit="1" customWidth="1"/>
    <col min="22" max="22" width="18.69921875" style="647" bestFit="1" customWidth="1"/>
    <col min="23" max="23" width="25.3984375" style="143" bestFit="1" customWidth="1"/>
    <col min="24" max="24" width="17.3984375" style="647" bestFit="1" customWidth="1"/>
    <col min="25" max="25" width="13.8984375" style="143" customWidth="1"/>
    <col min="26" max="26" width="27.09765625" style="143" bestFit="1" customWidth="1"/>
    <col min="27" max="27" width="13.8984375" style="143" customWidth="1"/>
    <col min="28" max="264" width="9" style="143"/>
    <col min="265" max="265" width="14.09765625" style="143" customWidth="1"/>
    <col min="266" max="266" width="14.69921875" style="143" bestFit="1" customWidth="1"/>
    <col min="267" max="267" width="21.3984375" style="143" bestFit="1" customWidth="1"/>
    <col min="268" max="268" width="14.69921875" style="143" bestFit="1" customWidth="1"/>
    <col min="269" max="269" width="21.3984375" style="143" bestFit="1" customWidth="1"/>
    <col min="270" max="270" width="14.69921875" style="143" bestFit="1" customWidth="1"/>
    <col min="271" max="271" width="21.3984375" style="143" bestFit="1" customWidth="1"/>
    <col min="272" max="272" width="14.69921875" style="143" bestFit="1" customWidth="1"/>
    <col min="273" max="273" width="21.3984375" style="143" bestFit="1" customWidth="1"/>
    <col min="274" max="274" width="14.69921875" style="143" bestFit="1" customWidth="1"/>
    <col min="275" max="275" width="21.3984375" style="143" bestFit="1" customWidth="1"/>
    <col min="276" max="276" width="16.59765625" style="143" bestFit="1" customWidth="1"/>
    <col min="277" max="277" width="14.09765625" style="143" bestFit="1" customWidth="1"/>
    <col min="278" max="278" width="16.59765625" style="143" bestFit="1" customWidth="1"/>
    <col min="279" max="279" width="14.09765625" style="143" bestFit="1" customWidth="1"/>
    <col min="280" max="280" width="14.3984375" style="143" bestFit="1" customWidth="1"/>
    <col min="281" max="281" width="14.59765625" style="143" customWidth="1"/>
    <col min="282" max="282" width="13.8984375" style="143" bestFit="1" customWidth="1"/>
    <col min="283" max="283" width="14.59765625" style="143" customWidth="1"/>
    <col min="284" max="520" width="9" style="143"/>
    <col min="521" max="521" width="14.09765625" style="143" customWidth="1"/>
    <col min="522" max="522" width="14.69921875" style="143" bestFit="1" customWidth="1"/>
    <col min="523" max="523" width="21.3984375" style="143" bestFit="1" customWidth="1"/>
    <col min="524" max="524" width="14.69921875" style="143" bestFit="1" customWidth="1"/>
    <col min="525" max="525" width="21.3984375" style="143" bestFit="1" customWidth="1"/>
    <col min="526" max="526" width="14.69921875" style="143" bestFit="1" customWidth="1"/>
    <col min="527" max="527" width="21.3984375" style="143" bestFit="1" customWidth="1"/>
    <col min="528" max="528" width="14.69921875" style="143" bestFit="1" customWidth="1"/>
    <col min="529" max="529" width="21.3984375" style="143" bestFit="1" customWidth="1"/>
    <col min="530" max="530" width="14.69921875" style="143" bestFit="1" customWidth="1"/>
    <col min="531" max="531" width="21.3984375" style="143" bestFit="1" customWidth="1"/>
    <col min="532" max="532" width="16.59765625" style="143" bestFit="1" customWidth="1"/>
    <col min="533" max="533" width="14.09765625" style="143" bestFit="1" customWidth="1"/>
    <col min="534" max="534" width="16.59765625" style="143" bestFit="1" customWidth="1"/>
    <col min="535" max="535" width="14.09765625" style="143" bestFit="1" customWidth="1"/>
    <col min="536" max="536" width="14.3984375" style="143" bestFit="1" customWidth="1"/>
    <col min="537" max="537" width="14.59765625" style="143" customWidth="1"/>
    <col min="538" max="538" width="13.8984375" style="143" bestFit="1" customWidth="1"/>
    <col min="539" max="539" width="14.59765625" style="143" customWidth="1"/>
    <col min="540" max="776" width="9" style="143"/>
    <col min="777" max="777" width="14.09765625" style="143" customWidth="1"/>
    <col min="778" max="778" width="14.69921875" style="143" bestFit="1" customWidth="1"/>
    <col min="779" max="779" width="21.3984375" style="143" bestFit="1" customWidth="1"/>
    <col min="780" max="780" width="14.69921875" style="143" bestFit="1" customWidth="1"/>
    <col min="781" max="781" width="21.3984375" style="143" bestFit="1" customWidth="1"/>
    <col min="782" max="782" width="14.69921875" style="143" bestFit="1" customWidth="1"/>
    <col min="783" max="783" width="21.3984375" style="143" bestFit="1" customWidth="1"/>
    <col min="784" max="784" width="14.69921875" style="143" bestFit="1" customWidth="1"/>
    <col min="785" max="785" width="21.3984375" style="143" bestFit="1" customWidth="1"/>
    <col min="786" max="786" width="14.69921875" style="143" bestFit="1" customWidth="1"/>
    <col min="787" max="787" width="21.3984375" style="143" bestFit="1" customWidth="1"/>
    <col min="788" max="788" width="16.59765625" style="143" bestFit="1" customWidth="1"/>
    <col min="789" max="789" width="14.09765625" style="143" bestFit="1" customWidth="1"/>
    <col min="790" max="790" width="16.59765625" style="143" bestFit="1" customWidth="1"/>
    <col min="791" max="791" width="14.09765625" style="143" bestFit="1" customWidth="1"/>
    <col min="792" max="792" width="14.3984375" style="143" bestFit="1" customWidth="1"/>
    <col min="793" max="793" width="14.59765625" style="143" customWidth="1"/>
    <col min="794" max="794" width="13.8984375" style="143" bestFit="1" customWidth="1"/>
    <col min="795" max="795" width="14.59765625" style="143" customWidth="1"/>
    <col min="796" max="1032" width="9" style="143"/>
    <col min="1033" max="1033" width="14.09765625" style="143" customWidth="1"/>
    <col min="1034" max="1034" width="14.69921875" style="143" bestFit="1" customWidth="1"/>
    <col min="1035" max="1035" width="21.3984375" style="143" bestFit="1" customWidth="1"/>
    <col min="1036" max="1036" width="14.69921875" style="143" bestFit="1" customWidth="1"/>
    <col min="1037" max="1037" width="21.3984375" style="143" bestFit="1" customWidth="1"/>
    <col min="1038" max="1038" width="14.69921875" style="143" bestFit="1" customWidth="1"/>
    <col min="1039" max="1039" width="21.3984375" style="143" bestFit="1" customWidth="1"/>
    <col min="1040" max="1040" width="14.69921875" style="143" bestFit="1" customWidth="1"/>
    <col min="1041" max="1041" width="21.3984375" style="143" bestFit="1" customWidth="1"/>
    <col min="1042" max="1042" width="14.69921875" style="143" bestFit="1" customWidth="1"/>
    <col min="1043" max="1043" width="21.3984375" style="143" bestFit="1" customWidth="1"/>
    <col min="1044" max="1044" width="16.59765625" style="143" bestFit="1" customWidth="1"/>
    <col min="1045" max="1045" width="14.09765625" style="143" bestFit="1" customWidth="1"/>
    <col min="1046" max="1046" width="16.59765625" style="143" bestFit="1" customWidth="1"/>
    <col min="1047" max="1047" width="14.09765625" style="143" bestFit="1" customWidth="1"/>
    <col min="1048" max="1048" width="14.3984375" style="143" bestFit="1" customWidth="1"/>
    <col min="1049" max="1049" width="14.59765625" style="143" customWidth="1"/>
    <col min="1050" max="1050" width="13.8984375" style="143" bestFit="1" customWidth="1"/>
    <col min="1051" max="1051" width="14.59765625" style="143" customWidth="1"/>
    <col min="1052" max="1288" width="9" style="143"/>
    <col min="1289" max="1289" width="14.09765625" style="143" customWidth="1"/>
    <col min="1290" max="1290" width="14.69921875" style="143" bestFit="1" customWidth="1"/>
    <col min="1291" max="1291" width="21.3984375" style="143" bestFit="1" customWidth="1"/>
    <col min="1292" max="1292" width="14.69921875" style="143" bestFit="1" customWidth="1"/>
    <col min="1293" max="1293" width="21.3984375" style="143" bestFit="1" customWidth="1"/>
    <col min="1294" max="1294" width="14.69921875" style="143" bestFit="1" customWidth="1"/>
    <col min="1295" max="1295" width="21.3984375" style="143" bestFit="1" customWidth="1"/>
    <col min="1296" max="1296" width="14.69921875" style="143" bestFit="1" customWidth="1"/>
    <col min="1297" max="1297" width="21.3984375" style="143" bestFit="1" customWidth="1"/>
    <col min="1298" max="1298" width="14.69921875" style="143" bestFit="1" customWidth="1"/>
    <col min="1299" max="1299" width="21.3984375" style="143" bestFit="1" customWidth="1"/>
    <col min="1300" max="1300" width="16.59765625" style="143" bestFit="1" customWidth="1"/>
    <col min="1301" max="1301" width="14.09765625" style="143" bestFit="1" customWidth="1"/>
    <col min="1302" max="1302" width="16.59765625" style="143" bestFit="1" customWidth="1"/>
    <col min="1303" max="1303" width="14.09765625" style="143" bestFit="1" customWidth="1"/>
    <col min="1304" max="1304" width="14.3984375" style="143" bestFit="1" customWidth="1"/>
    <col min="1305" max="1305" width="14.59765625" style="143" customWidth="1"/>
    <col min="1306" max="1306" width="13.8984375" style="143" bestFit="1" customWidth="1"/>
    <col min="1307" max="1307" width="14.59765625" style="143" customWidth="1"/>
    <col min="1308" max="1544" width="9" style="143"/>
    <col min="1545" max="1545" width="14.09765625" style="143" customWidth="1"/>
    <col min="1546" max="1546" width="14.69921875" style="143" bestFit="1" customWidth="1"/>
    <col min="1547" max="1547" width="21.3984375" style="143" bestFit="1" customWidth="1"/>
    <col min="1548" max="1548" width="14.69921875" style="143" bestFit="1" customWidth="1"/>
    <col min="1549" max="1549" width="21.3984375" style="143" bestFit="1" customWidth="1"/>
    <col min="1550" max="1550" width="14.69921875" style="143" bestFit="1" customWidth="1"/>
    <col min="1551" max="1551" width="21.3984375" style="143" bestFit="1" customWidth="1"/>
    <col min="1552" max="1552" width="14.69921875" style="143" bestFit="1" customWidth="1"/>
    <col min="1553" max="1553" width="21.3984375" style="143" bestFit="1" customWidth="1"/>
    <col min="1554" max="1554" width="14.69921875" style="143" bestFit="1" customWidth="1"/>
    <col min="1555" max="1555" width="21.3984375" style="143" bestFit="1" customWidth="1"/>
    <col min="1556" max="1556" width="16.59765625" style="143" bestFit="1" customWidth="1"/>
    <col min="1557" max="1557" width="14.09765625" style="143" bestFit="1" customWidth="1"/>
    <col min="1558" max="1558" width="16.59765625" style="143" bestFit="1" customWidth="1"/>
    <col min="1559" max="1559" width="14.09765625" style="143" bestFit="1" customWidth="1"/>
    <col min="1560" max="1560" width="14.3984375" style="143" bestFit="1" customWidth="1"/>
    <col min="1561" max="1561" width="14.59765625" style="143" customWidth="1"/>
    <col min="1562" max="1562" width="13.8984375" style="143" bestFit="1" customWidth="1"/>
    <col min="1563" max="1563" width="14.59765625" style="143" customWidth="1"/>
    <col min="1564" max="1800" width="9" style="143"/>
    <col min="1801" max="1801" width="14.09765625" style="143" customWidth="1"/>
    <col min="1802" max="1802" width="14.69921875" style="143" bestFit="1" customWidth="1"/>
    <col min="1803" max="1803" width="21.3984375" style="143" bestFit="1" customWidth="1"/>
    <col min="1804" max="1804" width="14.69921875" style="143" bestFit="1" customWidth="1"/>
    <col min="1805" max="1805" width="21.3984375" style="143" bestFit="1" customWidth="1"/>
    <col min="1806" max="1806" width="14.69921875" style="143" bestFit="1" customWidth="1"/>
    <col min="1807" max="1807" width="21.3984375" style="143" bestFit="1" customWidth="1"/>
    <col min="1808" max="1808" width="14.69921875" style="143" bestFit="1" customWidth="1"/>
    <col min="1809" max="1809" width="21.3984375" style="143" bestFit="1" customWidth="1"/>
    <col min="1810" max="1810" width="14.69921875" style="143" bestFit="1" customWidth="1"/>
    <col min="1811" max="1811" width="21.3984375" style="143" bestFit="1" customWidth="1"/>
    <col min="1812" max="1812" width="16.59765625" style="143" bestFit="1" customWidth="1"/>
    <col min="1813" max="1813" width="14.09765625" style="143" bestFit="1" customWidth="1"/>
    <col min="1814" max="1814" width="16.59765625" style="143" bestFit="1" customWidth="1"/>
    <col min="1815" max="1815" width="14.09765625" style="143" bestFit="1" customWidth="1"/>
    <col min="1816" max="1816" width="14.3984375" style="143" bestFit="1" customWidth="1"/>
    <col min="1817" max="1817" width="14.59765625" style="143" customWidth="1"/>
    <col min="1818" max="1818" width="13.8984375" style="143" bestFit="1" customWidth="1"/>
    <col min="1819" max="1819" width="14.59765625" style="143" customWidth="1"/>
    <col min="1820" max="2056" width="9" style="143"/>
    <col min="2057" max="2057" width="14.09765625" style="143" customWidth="1"/>
    <col min="2058" max="2058" width="14.69921875" style="143" bestFit="1" customWidth="1"/>
    <col min="2059" max="2059" width="21.3984375" style="143" bestFit="1" customWidth="1"/>
    <col min="2060" max="2060" width="14.69921875" style="143" bestFit="1" customWidth="1"/>
    <col min="2061" max="2061" width="21.3984375" style="143" bestFit="1" customWidth="1"/>
    <col min="2062" max="2062" width="14.69921875" style="143" bestFit="1" customWidth="1"/>
    <col min="2063" max="2063" width="21.3984375" style="143" bestFit="1" customWidth="1"/>
    <col min="2064" max="2064" width="14.69921875" style="143" bestFit="1" customWidth="1"/>
    <col min="2065" max="2065" width="21.3984375" style="143" bestFit="1" customWidth="1"/>
    <col min="2066" max="2066" width="14.69921875" style="143" bestFit="1" customWidth="1"/>
    <col min="2067" max="2067" width="21.3984375" style="143" bestFit="1" customWidth="1"/>
    <col min="2068" max="2068" width="16.59765625" style="143" bestFit="1" customWidth="1"/>
    <col min="2069" max="2069" width="14.09765625" style="143" bestFit="1" customWidth="1"/>
    <col min="2070" max="2070" width="16.59765625" style="143" bestFit="1" customWidth="1"/>
    <col min="2071" max="2071" width="14.09765625" style="143" bestFit="1" customWidth="1"/>
    <col min="2072" max="2072" width="14.3984375" style="143" bestFit="1" customWidth="1"/>
    <col min="2073" max="2073" width="14.59765625" style="143" customWidth="1"/>
    <col min="2074" max="2074" width="13.8984375" style="143" bestFit="1" customWidth="1"/>
    <col min="2075" max="2075" width="14.59765625" style="143" customWidth="1"/>
    <col min="2076" max="2312" width="9" style="143"/>
    <col min="2313" max="2313" width="14.09765625" style="143" customWidth="1"/>
    <col min="2314" max="2314" width="14.69921875" style="143" bestFit="1" customWidth="1"/>
    <col min="2315" max="2315" width="21.3984375" style="143" bestFit="1" customWidth="1"/>
    <col min="2316" max="2316" width="14.69921875" style="143" bestFit="1" customWidth="1"/>
    <col min="2317" max="2317" width="21.3984375" style="143" bestFit="1" customWidth="1"/>
    <col min="2318" max="2318" width="14.69921875" style="143" bestFit="1" customWidth="1"/>
    <col min="2319" max="2319" width="21.3984375" style="143" bestFit="1" customWidth="1"/>
    <col min="2320" max="2320" width="14.69921875" style="143" bestFit="1" customWidth="1"/>
    <col min="2321" max="2321" width="21.3984375" style="143" bestFit="1" customWidth="1"/>
    <col min="2322" max="2322" width="14.69921875" style="143" bestFit="1" customWidth="1"/>
    <col min="2323" max="2323" width="21.3984375" style="143" bestFit="1" customWidth="1"/>
    <col min="2324" max="2324" width="16.59765625" style="143" bestFit="1" customWidth="1"/>
    <col min="2325" max="2325" width="14.09765625" style="143" bestFit="1" customWidth="1"/>
    <col min="2326" max="2326" width="16.59765625" style="143" bestFit="1" customWidth="1"/>
    <col min="2327" max="2327" width="14.09765625" style="143" bestFit="1" customWidth="1"/>
    <col min="2328" max="2328" width="14.3984375" style="143" bestFit="1" customWidth="1"/>
    <col min="2329" max="2329" width="14.59765625" style="143" customWidth="1"/>
    <col min="2330" max="2330" width="13.8984375" style="143" bestFit="1" customWidth="1"/>
    <col min="2331" max="2331" width="14.59765625" style="143" customWidth="1"/>
    <col min="2332" max="2568" width="9" style="143"/>
    <col min="2569" max="2569" width="14.09765625" style="143" customWidth="1"/>
    <col min="2570" max="2570" width="14.69921875" style="143" bestFit="1" customWidth="1"/>
    <col min="2571" max="2571" width="21.3984375" style="143" bestFit="1" customWidth="1"/>
    <col min="2572" max="2572" width="14.69921875" style="143" bestFit="1" customWidth="1"/>
    <col min="2573" max="2573" width="21.3984375" style="143" bestFit="1" customWidth="1"/>
    <col min="2574" max="2574" width="14.69921875" style="143" bestFit="1" customWidth="1"/>
    <col min="2575" max="2575" width="21.3984375" style="143" bestFit="1" customWidth="1"/>
    <col min="2576" max="2576" width="14.69921875" style="143" bestFit="1" customWidth="1"/>
    <col min="2577" max="2577" width="21.3984375" style="143" bestFit="1" customWidth="1"/>
    <col min="2578" max="2578" width="14.69921875" style="143" bestFit="1" customWidth="1"/>
    <col min="2579" max="2579" width="21.3984375" style="143" bestFit="1" customWidth="1"/>
    <col min="2580" max="2580" width="16.59765625" style="143" bestFit="1" customWidth="1"/>
    <col min="2581" max="2581" width="14.09765625" style="143" bestFit="1" customWidth="1"/>
    <col min="2582" max="2582" width="16.59765625" style="143" bestFit="1" customWidth="1"/>
    <col min="2583" max="2583" width="14.09765625" style="143" bestFit="1" customWidth="1"/>
    <col min="2584" max="2584" width="14.3984375" style="143" bestFit="1" customWidth="1"/>
    <col min="2585" max="2585" width="14.59765625" style="143" customWidth="1"/>
    <col min="2586" max="2586" width="13.8984375" style="143" bestFit="1" customWidth="1"/>
    <col min="2587" max="2587" width="14.59765625" style="143" customWidth="1"/>
    <col min="2588" max="2824" width="9" style="143"/>
    <col min="2825" max="2825" width="14.09765625" style="143" customWidth="1"/>
    <col min="2826" max="2826" width="14.69921875" style="143" bestFit="1" customWidth="1"/>
    <col min="2827" max="2827" width="21.3984375" style="143" bestFit="1" customWidth="1"/>
    <col min="2828" max="2828" width="14.69921875" style="143" bestFit="1" customWidth="1"/>
    <col min="2829" max="2829" width="21.3984375" style="143" bestFit="1" customWidth="1"/>
    <col min="2830" max="2830" width="14.69921875" style="143" bestFit="1" customWidth="1"/>
    <col min="2831" max="2831" width="21.3984375" style="143" bestFit="1" customWidth="1"/>
    <col min="2832" max="2832" width="14.69921875" style="143" bestFit="1" customWidth="1"/>
    <col min="2833" max="2833" width="21.3984375" style="143" bestFit="1" customWidth="1"/>
    <col min="2834" max="2834" width="14.69921875" style="143" bestFit="1" customWidth="1"/>
    <col min="2835" max="2835" width="21.3984375" style="143" bestFit="1" customWidth="1"/>
    <col min="2836" max="2836" width="16.59765625" style="143" bestFit="1" customWidth="1"/>
    <col min="2837" max="2837" width="14.09765625" style="143" bestFit="1" customWidth="1"/>
    <col min="2838" max="2838" width="16.59765625" style="143" bestFit="1" customWidth="1"/>
    <col min="2839" max="2839" width="14.09765625" style="143" bestFit="1" customWidth="1"/>
    <col min="2840" max="2840" width="14.3984375" style="143" bestFit="1" customWidth="1"/>
    <col min="2841" max="2841" width="14.59765625" style="143" customWidth="1"/>
    <col min="2842" max="2842" width="13.8984375" style="143" bestFit="1" customWidth="1"/>
    <col min="2843" max="2843" width="14.59765625" style="143" customWidth="1"/>
    <col min="2844" max="3080" width="9" style="143"/>
    <col min="3081" max="3081" width="14.09765625" style="143" customWidth="1"/>
    <col min="3082" max="3082" width="14.69921875" style="143" bestFit="1" customWidth="1"/>
    <col min="3083" max="3083" width="21.3984375" style="143" bestFit="1" customWidth="1"/>
    <col min="3084" max="3084" width="14.69921875" style="143" bestFit="1" customWidth="1"/>
    <col min="3085" max="3085" width="21.3984375" style="143" bestFit="1" customWidth="1"/>
    <col min="3086" max="3086" width="14.69921875" style="143" bestFit="1" customWidth="1"/>
    <col min="3087" max="3087" width="21.3984375" style="143" bestFit="1" customWidth="1"/>
    <col min="3088" max="3088" width="14.69921875" style="143" bestFit="1" customWidth="1"/>
    <col min="3089" max="3089" width="21.3984375" style="143" bestFit="1" customWidth="1"/>
    <col min="3090" max="3090" width="14.69921875" style="143" bestFit="1" customWidth="1"/>
    <col min="3091" max="3091" width="21.3984375" style="143" bestFit="1" customWidth="1"/>
    <col min="3092" max="3092" width="16.59765625" style="143" bestFit="1" customWidth="1"/>
    <col min="3093" max="3093" width="14.09765625" style="143" bestFit="1" customWidth="1"/>
    <col min="3094" max="3094" width="16.59765625" style="143" bestFit="1" customWidth="1"/>
    <col min="3095" max="3095" width="14.09765625" style="143" bestFit="1" customWidth="1"/>
    <col min="3096" max="3096" width="14.3984375" style="143" bestFit="1" customWidth="1"/>
    <col min="3097" max="3097" width="14.59765625" style="143" customWidth="1"/>
    <col min="3098" max="3098" width="13.8984375" style="143" bestFit="1" customWidth="1"/>
    <col min="3099" max="3099" width="14.59765625" style="143" customWidth="1"/>
    <col min="3100" max="3336" width="9" style="143"/>
    <col min="3337" max="3337" width="14.09765625" style="143" customWidth="1"/>
    <col min="3338" max="3338" width="14.69921875" style="143" bestFit="1" customWidth="1"/>
    <col min="3339" max="3339" width="21.3984375" style="143" bestFit="1" customWidth="1"/>
    <col min="3340" max="3340" width="14.69921875" style="143" bestFit="1" customWidth="1"/>
    <col min="3341" max="3341" width="21.3984375" style="143" bestFit="1" customWidth="1"/>
    <col min="3342" max="3342" width="14.69921875" style="143" bestFit="1" customWidth="1"/>
    <col min="3343" max="3343" width="21.3984375" style="143" bestFit="1" customWidth="1"/>
    <col min="3344" max="3344" width="14.69921875" style="143" bestFit="1" customWidth="1"/>
    <col min="3345" max="3345" width="21.3984375" style="143" bestFit="1" customWidth="1"/>
    <col min="3346" max="3346" width="14.69921875" style="143" bestFit="1" customWidth="1"/>
    <col min="3347" max="3347" width="21.3984375" style="143" bestFit="1" customWidth="1"/>
    <col min="3348" max="3348" width="16.59765625" style="143" bestFit="1" customWidth="1"/>
    <col min="3349" max="3349" width="14.09765625" style="143" bestFit="1" customWidth="1"/>
    <col min="3350" max="3350" width="16.59765625" style="143" bestFit="1" customWidth="1"/>
    <col min="3351" max="3351" width="14.09765625" style="143" bestFit="1" customWidth="1"/>
    <col min="3352" max="3352" width="14.3984375" style="143" bestFit="1" customWidth="1"/>
    <col min="3353" max="3353" width="14.59765625" style="143" customWidth="1"/>
    <col min="3354" max="3354" width="13.8984375" style="143" bestFit="1" customWidth="1"/>
    <col min="3355" max="3355" width="14.59765625" style="143" customWidth="1"/>
    <col min="3356" max="3592" width="9" style="143"/>
    <col min="3593" max="3593" width="14.09765625" style="143" customWidth="1"/>
    <col min="3594" max="3594" width="14.69921875" style="143" bestFit="1" customWidth="1"/>
    <col min="3595" max="3595" width="21.3984375" style="143" bestFit="1" customWidth="1"/>
    <col min="3596" max="3596" width="14.69921875" style="143" bestFit="1" customWidth="1"/>
    <col min="3597" max="3597" width="21.3984375" style="143" bestFit="1" customWidth="1"/>
    <col min="3598" max="3598" width="14.69921875" style="143" bestFit="1" customWidth="1"/>
    <col min="3599" max="3599" width="21.3984375" style="143" bestFit="1" customWidth="1"/>
    <col min="3600" max="3600" width="14.69921875" style="143" bestFit="1" customWidth="1"/>
    <col min="3601" max="3601" width="21.3984375" style="143" bestFit="1" customWidth="1"/>
    <col min="3602" max="3602" width="14.69921875" style="143" bestFit="1" customWidth="1"/>
    <col min="3603" max="3603" width="21.3984375" style="143" bestFit="1" customWidth="1"/>
    <col min="3604" max="3604" width="16.59765625" style="143" bestFit="1" customWidth="1"/>
    <col min="3605" max="3605" width="14.09765625" style="143" bestFit="1" customWidth="1"/>
    <col min="3606" max="3606" width="16.59765625" style="143" bestFit="1" customWidth="1"/>
    <col min="3607" max="3607" width="14.09765625" style="143" bestFit="1" customWidth="1"/>
    <col min="3608" max="3608" width="14.3984375" style="143" bestFit="1" customWidth="1"/>
    <col min="3609" max="3609" width="14.59765625" style="143" customWidth="1"/>
    <col min="3610" max="3610" width="13.8984375" style="143" bestFit="1" customWidth="1"/>
    <col min="3611" max="3611" width="14.59765625" style="143" customWidth="1"/>
    <col min="3612" max="3848" width="9" style="143"/>
    <col min="3849" max="3849" width="14.09765625" style="143" customWidth="1"/>
    <col min="3850" max="3850" width="14.69921875" style="143" bestFit="1" customWidth="1"/>
    <col min="3851" max="3851" width="21.3984375" style="143" bestFit="1" customWidth="1"/>
    <col min="3852" max="3852" width="14.69921875" style="143" bestFit="1" customWidth="1"/>
    <col min="3853" max="3853" width="21.3984375" style="143" bestFit="1" customWidth="1"/>
    <col min="3854" max="3854" width="14.69921875" style="143" bestFit="1" customWidth="1"/>
    <col min="3855" max="3855" width="21.3984375" style="143" bestFit="1" customWidth="1"/>
    <col min="3856" max="3856" width="14.69921875" style="143" bestFit="1" customWidth="1"/>
    <col min="3857" max="3857" width="21.3984375" style="143" bestFit="1" customWidth="1"/>
    <col min="3858" max="3858" width="14.69921875" style="143" bestFit="1" customWidth="1"/>
    <col min="3859" max="3859" width="21.3984375" style="143" bestFit="1" customWidth="1"/>
    <col min="3860" max="3860" width="16.59765625" style="143" bestFit="1" customWidth="1"/>
    <col min="3861" max="3861" width="14.09765625" style="143" bestFit="1" customWidth="1"/>
    <col min="3862" max="3862" width="16.59765625" style="143" bestFit="1" customWidth="1"/>
    <col min="3863" max="3863" width="14.09765625" style="143" bestFit="1" customWidth="1"/>
    <col min="3864" max="3864" width="14.3984375" style="143" bestFit="1" customWidth="1"/>
    <col min="3865" max="3865" width="14.59765625" style="143" customWidth="1"/>
    <col min="3866" max="3866" width="13.8984375" style="143" bestFit="1" customWidth="1"/>
    <col min="3867" max="3867" width="14.59765625" style="143" customWidth="1"/>
    <col min="3868" max="4104" width="9" style="143"/>
    <col min="4105" max="4105" width="14.09765625" style="143" customWidth="1"/>
    <col min="4106" max="4106" width="14.69921875" style="143" bestFit="1" customWidth="1"/>
    <col min="4107" max="4107" width="21.3984375" style="143" bestFit="1" customWidth="1"/>
    <col min="4108" max="4108" width="14.69921875" style="143" bestFit="1" customWidth="1"/>
    <col min="4109" max="4109" width="21.3984375" style="143" bestFit="1" customWidth="1"/>
    <col min="4110" max="4110" width="14.69921875" style="143" bestFit="1" customWidth="1"/>
    <col min="4111" max="4111" width="21.3984375" style="143" bestFit="1" customWidth="1"/>
    <col min="4112" max="4112" width="14.69921875" style="143" bestFit="1" customWidth="1"/>
    <col min="4113" max="4113" width="21.3984375" style="143" bestFit="1" customWidth="1"/>
    <col min="4114" max="4114" width="14.69921875" style="143" bestFit="1" customWidth="1"/>
    <col min="4115" max="4115" width="21.3984375" style="143" bestFit="1" customWidth="1"/>
    <col min="4116" max="4116" width="16.59765625" style="143" bestFit="1" customWidth="1"/>
    <col min="4117" max="4117" width="14.09765625" style="143" bestFit="1" customWidth="1"/>
    <col min="4118" max="4118" width="16.59765625" style="143" bestFit="1" customWidth="1"/>
    <col min="4119" max="4119" width="14.09765625" style="143" bestFit="1" customWidth="1"/>
    <col min="4120" max="4120" width="14.3984375" style="143" bestFit="1" customWidth="1"/>
    <col min="4121" max="4121" width="14.59765625" style="143" customWidth="1"/>
    <col min="4122" max="4122" width="13.8984375" style="143" bestFit="1" customWidth="1"/>
    <col min="4123" max="4123" width="14.59765625" style="143" customWidth="1"/>
    <col min="4124" max="4360" width="9" style="143"/>
    <col min="4361" max="4361" width="14.09765625" style="143" customWidth="1"/>
    <col min="4362" max="4362" width="14.69921875" style="143" bestFit="1" customWidth="1"/>
    <col min="4363" max="4363" width="21.3984375" style="143" bestFit="1" customWidth="1"/>
    <col min="4364" max="4364" width="14.69921875" style="143" bestFit="1" customWidth="1"/>
    <col min="4365" max="4365" width="21.3984375" style="143" bestFit="1" customWidth="1"/>
    <col min="4366" max="4366" width="14.69921875" style="143" bestFit="1" customWidth="1"/>
    <col min="4367" max="4367" width="21.3984375" style="143" bestFit="1" customWidth="1"/>
    <col min="4368" max="4368" width="14.69921875" style="143" bestFit="1" customWidth="1"/>
    <col min="4369" max="4369" width="21.3984375" style="143" bestFit="1" customWidth="1"/>
    <col min="4370" max="4370" width="14.69921875" style="143" bestFit="1" customWidth="1"/>
    <col min="4371" max="4371" width="21.3984375" style="143" bestFit="1" customWidth="1"/>
    <col min="4372" max="4372" width="16.59765625" style="143" bestFit="1" customWidth="1"/>
    <col min="4373" max="4373" width="14.09765625" style="143" bestFit="1" customWidth="1"/>
    <col min="4374" max="4374" width="16.59765625" style="143" bestFit="1" customWidth="1"/>
    <col min="4375" max="4375" width="14.09765625" style="143" bestFit="1" customWidth="1"/>
    <col min="4376" max="4376" width="14.3984375" style="143" bestFit="1" customWidth="1"/>
    <col min="4377" max="4377" width="14.59765625" style="143" customWidth="1"/>
    <col min="4378" max="4378" width="13.8984375" style="143" bestFit="1" customWidth="1"/>
    <col min="4379" max="4379" width="14.59765625" style="143" customWidth="1"/>
    <col min="4380" max="4616" width="9" style="143"/>
    <col min="4617" max="4617" width="14.09765625" style="143" customWidth="1"/>
    <col min="4618" max="4618" width="14.69921875" style="143" bestFit="1" customWidth="1"/>
    <col min="4619" max="4619" width="21.3984375" style="143" bestFit="1" customWidth="1"/>
    <col min="4620" max="4620" width="14.69921875" style="143" bestFit="1" customWidth="1"/>
    <col min="4621" max="4621" width="21.3984375" style="143" bestFit="1" customWidth="1"/>
    <col min="4622" max="4622" width="14.69921875" style="143" bestFit="1" customWidth="1"/>
    <col min="4623" max="4623" width="21.3984375" style="143" bestFit="1" customWidth="1"/>
    <col min="4624" max="4624" width="14.69921875" style="143" bestFit="1" customWidth="1"/>
    <col min="4625" max="4625" width="21.3984375" style="143" bestFit="1" customWidth="1"/>
    <col min="4626" max="4626" width="14.69921875" style="143" bestFit="1" customWidth="1"/>
    <col min="4627" max="4627" width="21.3984375" style="143" bestFit="1" customWidth="1"/>
    <col min="4628" max="4628" width="16.59765625" style="143" bestFit="1" customWidth="1"/>
    <col min="4629" max="4629" width="14.09765625" style="143" bestFit="1" customWidth="1"/>
    <col min="4630" max="4630" width="16.59765625" style="143" bestFit="1" customWidth="1"/>
    <col min="4631" max="4631" width="14.09765625" style="143" bestFit="1" customWidth="1"/>
    <col min="4632" max="4632" width="14.3984375" style="143" bestFit="1" customWidth="1"/>
    <col min="4633" max="4633" width="14.59765625" style="143" customWidth="1"/>
    <col min="4634" max="4634" width="13.8984375" style="143" bestFit="1" customWidth="1"/>
    <col min="4635" max="4635" width="14.59765625" style="143" customWidth="1"/>
    <col min="4636" max="4872" width="9" style="143"/>
    <col min="4873" max="4873" width="14.09765625" style="143" customWidth="1"/>
    <col min="4874" max="4874" width="14.69921875" style="143" bestFit="1" customWidth="1"/>
    <col min="4875" max="4875" width="21.3984375" style="143" bestFit="1" customWidth="1"/>
    <col min="4876" max="4876" width="14.69921875" style="143" bestFit="1" customWidth="1"/>
    <col min="4877" max="4877" width="21.3984375" style="143" bestFit="1" customWidth="1"/>
    <col min="4878" max="4878" width="14.69921875" style="143" bestFit="1" customWidth="1"/>
    <col min="4879" max="4879" width="21.3984375" style="143" bestFit="1" customWidth="1"/>
    <col min="4880" max="4880" width="14.69921875" style="143" bestFit="1" customWidth="1"/>
    <col min="4881" max="4881" width="21.3984375" style="143" bestFit="1" customWidth="1"/>
    <col min="4882" max="4882" width="14.69921875" style="143" bestFit="1" customWidth="1"/>
    <col min="4883" max="4883" width="21.3984375" style="143" bestFit="1" customWidth="1"/>
    <col min="4884" max="4884" width="16.59765625" style="143" bestFit="1" customWidth="1"/>
    <col min="4885" max="4885" width="14.09765625" style="143" bestFit="1" customWidth="1"/>
    <col min="4886" max="4886" width="16.59765625" style="143" bestFit="1" customWidth="1"/>
    <col min="4887" max="4887" width="14.09765625" style="143" bestFit="1" customWidth="1"/>
    <col min="4888" max="4888" width="14.3984375" style="143" bestFit="1" customWidth="1"/>
    <col min="4889" max="4889" width="14.59765625" style="143" customWidth="1"/>
    <col min="4890" max="4890" width="13.8984375" style="143" bestFit="1" customWidth="1"/>
    <col min="4891" max="4891" width="14.59765625" style="143" customWidth="1"/>
    <col min="4892" max="5128" width="9" style="143"/>
    <col min="5129" max="5129" width="14.09765625" style="143" customWidth="1"/>
    <col min="5130" max="5130" width="14.69921875" style="143" bestFit="1" customWidth="1"/>
    <col min="5131" max="5131" width="21.3984375" style="143" bestFit="1" customWidth="1"/>
    <col min="5132" max="5132" width="14.69921875" style="143" bestFit="1" customWidth="1"/>
    <col min="5133" max="5133" width="21.3984375" style="143" bestFit="1" customWidth="1"/>
    <col min="5134" max="5134" width="14.69921875" style="143" bestFit="1" customWidth="1"/>
    <col min="5135" max="5135" width="21.3984375" style="143" bestFit="1" customWidth="1"/>
    <col min="5136" max="5136" width="14.69921875" style="143" bestFit="1" customWidth="1"/>
    <col min="5137" max="5137" width="21.3984375" style="143" bestFit="1" customWidth="1"/>
    <col min="5138" max="5138" width="14.69921875" style="143" bestFit="1" customWidth="1"/>
    <col min="5139" max="5139" width="21.3984375" style="143" bestFit="1" customWidth="1"/>
    <col min="5140" max="5140" width="16.59765625" style="143" bestFit="1" customWidth="1"/>
    <col min="5141" max="5141" width="14.09765625" style="143" bestFit="1" customWidth="1"/>
    <col min="5142" max="5142" width="16.59765625" style="143" bestFit="1" customWidth="1"/>
    <col min="5143" max="5143" width="14.09765625" style="143" bestFit="1" customWidth="1"/>
    <col min="5144" max="5144" width="14.3984375" style="143" bestFit="1" customWidth="1"/>
    <col min="5145" max="5145" width="14.59765625" style="143" customWidth="1"/>
    <col min="5146" max="5146" width="13.8984375" style="143" bestFit="1" customWidth="1"/>
    <col min="5147" max="5147" width="14.59765625" style="143" customWidth="1"/>
    <col min="5148" max="5384" width="9" style="143"/>
    <col min="5385" max="5385" width="14.09765625" style="143" customWidth="1"/>
    <col min="5386" max="5386" width="14.69921875" style="143" bestFit="1" customWidth="1"/>
    <col min="5387" max="5387" width="21.3984375" style="143" bestFit="1" customWidth="1"/>
    <col min="5388" max="5388" width="14.69921875" style="143" bestFit="1" customWidth="1"/>
    <col min="5389" max="5389" width="21.3984375" style="143" bestFit="1" customWidth="1"/>
    <col min="5390" max="5390" width="14.69921875" style="143" bestFit="1" customWidth="1"/>
    <col min="5391" max="5391" width="21.3984375" style="143" bestFit="1" customWidth="1"/>
    <col min="5392" max="5392" width="14.69921875" style="143" bestFit="1" customWidth="1"/>
    <col min="5393" max="5393" width="21.3984375" style="143" bestFit="1" customWidth="1"/>
    <col min="5394" max="5394" width="14.69921875" style="143" bestFit="1" customWidth="1"/>
    <col min="5395" max="5395" width="21.3984375" style="143" bestFit="1" customWidth="1"/>
    <col min="5396" max="5396" width="16.59765625" style="143" bestFit="1" customWidth="1"/>
    <col min="5397" max="5397" width="14.09765625" style="143" bestFit="1" customWidth="1"/>
    <col min="5398" max="5398" width="16.59765625" style="143" bestFit="1" customWidth="1"/>
    <col min="5399" max="5399" width="14.09765625" style="143" bestFit="1" customWidth="1"/>
    <col min="5400" max="5400" width="14.3984375" style="143" bestFit="1" customWidth="1"/>
    <col min="5401" max="5401" width="14.59765625" style="143" customWidth="1"/>
    <col min="5402" max="5402" width="13.8984375" style="143" bestFit="1" customWidth="1"/>
    <col min="5403" max="5403" width="14.59765625" style="143" customWidth="1"/>
    <col min="5404" max="5640" width="9" style="143"/>
    <col min="5641" max="5641" width="14.09765625" style="143" customWidth="1"/>
    <col min="5642" max="5642" width="14.69921875" style="143" bestFit="1" customWidth="1"/>
    <col min="5643" max="5643" width="21.3984375" style="143" bestFit="1" customWidth="1"/>
    <col min="5644" max="5644" width="14.69921875" style="143" bestFit="1" customWidth="1"/>
    <col min="5645" max="5645" width="21.3984375" style="143" bestFit="1" customWidth="1"/>
    <col min="5646" max="5646" width="14.69921875" style="143" bestFit="1" customWidth="1"/>
    <col min="5647" max="5647" width="21.3984375" style="143" bestFit="1" customWidth="1"/>
    <col min="5648" max="5648" width="14.69921875" style="143" bestFit="1" customWidth="1"/>
    <col min="5649" max="5649" width="21.3984375" style="143" bestFit="1" customWidth="1"/>
    <col min="5650" max="5650" width="14.69921875" style="143" bestFit="1" customWidth="1"/>
    <col min="5651" max="5651" width="21.3984375" style="143" bestFit="1" customWidth="1"/>
    <col min="5652" max="5652" width="16.59765625" style="143" bestFit="1" customWidth="1"/>
    <col min="5653" max="5653" width="14.09765625" style="143" bestFit="1" customWidth="1"/>
    <col min="5654" max="5654" width="16.59765625" style="143" bestFit="1" customWidth="1"/>
    <col min="5655" max="5655" width="14.09765625" style="143" bestFit="1" customWidth="1"/>
    <col min="5656" max="5656" width="14.3984375" style="143" bestFit="1" customWidth="1"/>
    <col min="5657" max="5657" width="14.59765625" style="143" customWidth="1"/>
    <col min="5658" max="5658" width="13.8984375" style="143" bestFit="1" customWidth="1"/>
    <col min="5659" max="5659" width="14.59765625" style="143" customWidth="1"/>
    <col min="5660" max="5896" width="9" style="143"/>
    <col min="5897" max="5897" width="14.09765625" style="143" customWidth="1"/>
    <col min="5898" max="5898" width="14.69921875" style="143" bestFit="1" customWidth="1"/>
    <col min="5899" max="5899" width="21.3984375" style="143" bestFit="1" customWidth="1"/>
    <col min="5900" max="5900" width="14.69921875" style="143" bestFit="1" customWidth="1"/>
    <col min="5901" max="5901" width="21.3984375" style="143" bestFit="1" customWidth="1"/>
    <col min="5902" max="5902" width="14.69921875" style="143" bestFit="1" customWidth="1"/>
    <col min="5903" max="5903" width="21.3984375" style="143" bestFit="1" customWidth="1"/>
    <col min="5904" max="5904" width="14.69921875" style="143" bestFit="1" customWidth="1"/>
    <col min="5905" max="5905" width="21.3984375" style="143" bestFit="1" customWidth="1"/>
    <col min="5906" max="5906" width="14.69921875" style="143" bestFit="1" customWidth="1"/>
    <col min="5907" max="5907" width="21.3984375" style="143" bestFit="1" customWidth="1"/>
    <col min="5908" max="5908" width="16.59765625" style="143" bestFit="1" customWidth="1"/>
    <col min="5909" max="5909" width="14.09765625" style="143" bestFit="1" customWidth="1"/>
    <col min="5910" max="5910" width="16.59765625" style="143" bestFit="1" customWidth="1"/>
    <col min="5911" max="5911" width="14.09765625" style="143" bestFit="1" customWidth="1"/>
    <col min="5912" max="5912" width="14.3984375" style="143" bestFit="1" customWidth="1"/>
    <col min="5913" max="5913" width="14.59765625" style="143" customWidth="1"/>
    <col min="5914" max="5914" width="13.8984375" style="143" bestFit="1" customWidth="1"/>
    <col min="5915" max="5915" width="14.59765625" style="143" customWidth="1"/>
    <col min="5916" max="6152" width="9" style="143"/>
    <col min="6153" max="6153" width="14.09765625" style="143" customWidth="1"/>
    <col min="6154" max="6154" width="14.69921875" style="143" bestFit="1" customWidth="1"/>
    <col min="6155" max="6155" width="21.3984375" style="143" bestFit="1" customWidth="1"/>
    <col min="6156" max="6156" width="14.69921875" style="143" bestFit="1" customWidth="1"/>
    <col min="6157" max="6157" width="21.3984375" style="143" bestFit="1" customWidth="1"/>
    <col min="6158" max="6158" width="14.69921875" style="143" bestFit="1" customWidth="1"/>
    <col min="6159" max="6159" width="21.3984375" style="143" bestFit="1" customWidth="1"/>
    <col min="6160" max="6160" width="14.69921875" style="143" bestFit="1" customWidth="1"/>
    <col min="6161" max="6161" width="21.3984375" style="143" bestFit="1" customWidth="1"/>
    <col min="6162" max="6162" width="14.69921875" style="143" bestFit="1" customWidth="1"/>
    <col min="6163" max="6163" width="21.3984375" style="143" bestFit="1" customWidth="1"/>
    <col min="6164" max="6164" width="16.59765625" style="143" bestFit="1" customWidth="1"/>
    <col min="6165" max="6165" width="14.09765625" style="143" bestFit="1" customWidth="1"/>
    <col min="6166" max="6166" width="16.59765625" style="143" bestFit="1" customWidth="1"/>
    <col min="6167" max="6167" width="14.09765625" style="143" bestFit="1" customWidth="1"/>
    <col min="6168" max="6168" width="14.3984375" style="143" bestFit="1" customWidth="1"/>
    <col min="6169" max="6169" width="14.59765625" style="143" customWidth="1"/>
    <col min="6170" max="6170" width="13.8984375" style="143" bestFit="1" customWidth="1"/>
    <col min="6171" max="6171" width="14.59765625" style="143" customWidth="1"/>
    <col min="6172" max="6408" width="9" style="143"/>
    <col min="6409" max="6409" width="14.09765625" style="143" customWidth="1"/>
    <col min="6410" max="6410" width="14.69921875" style="143" bestFit="1" customWidth="1"/>
    <col min="6411" max="6411" width="21.3984375" style="143" bestFit="1" customWidth="1"/>
    <col min="6412" max="6412" width="14.69921875" style="143" bestFit="1" customWidth="1"/>
    <col min="6413" max="6413" width="21.3984375" style="143" bestFit="1" customWidth="1"/>
    <col min="6414" max="6414" width="14.69921875" style="143" bestFit="1" customWidth="1"/>
    <col min="6415" max="6415" width="21.3984375" style="143" bestFit="1" customWidth="1"/>
    <col min="6416" max="6416" width="14.69921875" style="143" bestFit="1" customWidth="1"/>
    <col min="6417" max="6417" width="21.3984375" style="143" bestFit="1" customWidth="1"/>
    <col min="6418" max="6418" width="14.69921875" style="143" bestFit="1" customWidth="1"/>
    <col min="6419" max="6419" width="21.3984375" style="143" bestFit="1" customWidth="1"/>
    <col min="6420" max="6420" width="16.59765625" style="143" bestFit="1" customWidth="1"/>
    <col min="6421" max="6421" width="14.09765625" style="143" bestFit="1" customWidth="1"/>
    <col min="6422" max="6422" width="16.59765625" style="143" bestFit="1" customWidth="1"/>
    <col min="6423" max="6423" width="14.09765625" style="143" bestFit="1" customWidth="1"/>
    <col min="6424" max="6424" width="14.3984375" style="143" bestFit="1" customWidth="1"/>
    <col min="6425" max="6425" width="14.59765625" style="143" customWidth="1"/>
    <col min="6426" max="6426" width="13.8984375" style="143" bestFit="1" customWidth="1"/>
    <col min="6427" max="6427" width="14.59765625" style="143" customWidth="1"/>
    <col min="6428" max="6664" width="9" style="143"/>
    <col min="6665" max="6665" width="14.09765625" style="143" customWidth="1"/>
    <col min="6666" max="6666" width="14.69921875" style="143" bestFit="1" customWidth="1"/>
    <col min="6667" max="6667" width="21.3984375" style="143" bestFit="1" customWidth="1"/>
    <col min="6668" max="6668" width="14.69921875" style="143" bestFit="1" customWidth="1"/>
    <col min="6669" max="6669" width="21.3984375" style="143" bestFit="1" customWidth="1"/>
    <col min="6670" max="6670" width="14.69921875" style="143" bestFit="1" customWidth="1"/>
    <col min="6671" max="6671" width="21.3984375" style="143" bestFit="1" customWidth="1"/>
    <col min="6672" max="6672" width="14.69921875" style="143" bestFit="1" customWidth="1"/>
    <col min="6673" max="6673" width="21.3984375" style="143" bestFit="1" customWidth="1"/>
    <col min="6674" max="6674" width="14.69921875" style="143" bestFit="1" customWidth="1"/>
    <col min="6675" max="6675" width="21.3984375" style="143" bestFit="1" customWidth="1"/>
    <col min="6676" max="6676" width="16.59765625" style="143" bestFit="1" customWidth="1"/>
    <col min="6677" max="6677" width="14.09765625" style="143" bestFit="1" customWidth="1"/>
    <col min="6678" max="6678" width="16.59765625" style="143" bestFit="1" customWidth="1"/>
    <col min="6679" max="6679" width="14.09765625" style="143" bestFit="1" customWidth="1"/>
    <col min="6680" max="6680" width="14.3984375" style="143" bestFit="1" customWidth="1"/>
    <col min="6681" max="6681" width="14.59765625" style="143" customWidth="1"/>
    <col min="6682" max="6682" width="13.8984375" style="143" bestFit="1" customWidth="1"/>
    <col min="6683" max="6683" width="14.59765625" style="143" customWidth="1"/>
    <col min="6684" max="6920" width="9" style="143"/>
    <col min="6921" max="6921" width="14.09765625" style="143" customWidth="1"/>
    <col min="6922" max="6922" width="14.69921875" style="143" bestFit="1" customWidth="1"/>
    <col min="6923" max="6923" width="21.3984375" style="143" bestFit="1" customWidth="1"/>
    <col min="6924" max="6924" width="14.69921875" style="143" bestFit="1" customWidth="1"/>
    <col min="6925" max="6925" width="21.3984375" style="143" bestFit="1" customWidth="1"/>
    <col min="6926" max="6926" width="14.69921875" style="143" bestFit="1" customWidth="1"/>
    <col min="6927" max="6927" width="21.3984375" style="143" bestFit="1" customWidth="1"/>
    <col min="6928" max="6928" width="14.69921875" style="143" bestFit="1" customWidth="1"/>
    <col min="6929" max="6929" width="21.3984375" style="143" bestFit="1" customWidth="1"/>
    <col min="6930" max="6930" width="14.69921875" style="143" bestFit="1" customWidth="1"/>
    <col min="6931" max="6931" width="21.3984375" style="143" bestFit="1" customWidth="1"/>
    <col min="6932" max="6932" width="16.59765625" style="143" bestFit="1" customWidth="1"/>
    <col min="6933" max="6933" width="14.09765625" style="143" bestFit="1" customWidth="1"/>
    <col min="6934" max="6934" width="16.59765625" style="143" bestFit="1" customWidth="1"/>
    <col min="6935" max="6935" width="14.09765625" style="143" bestFit="1" customWidth="1"/>
    <col min="6936" max="6936" width="14.3984375" style="143" bestFit="1" customWidth="1"/>
    <col min="6937" max="6937" width="14.59765625" style="143" customWidth="1"/>
    <col min="6938" max="6938" width="13.8984375" style="143" bestFit="1" customWidth="1"/>
    <col min="6939" max="6939" width="14.59765625" style="143" customWidth="1"/>
    <col min="6940" max="7176" width="9" style="143"/>
    <col min="7177" max="7177" width="14.09765625" style="143" customWidth="1"/>
    <col min="7178" max="7178" width="14.69921875" style="143" bestFit="1" customWidth="1"/>
    <col min="7179" max="7179" width="21.3984375" style="143" bestFit="1" customWidth="1"/>
    <col min="7180" max="7180" width="14.69921875" style="143" bestFit="1" customWidth="1"/>
    <col min="7181" max="7181" width="21.3984375" style="143" bestFit="1" customWidth="1"/>
    <col min="7182" max="7182" width="14.69921875" style="143" bestFit="1" customWidth="1"/>
    <col min="7183" max="7183" width="21.3984375" style="143" bestFit="1" customWidth="1"/>
    <col min="7184" max="7184" width="14.69921875" style="143" bestFit="1" customWidth="1"/>
    <col min="7185" max="7185" width="21.3984375" style="143" bestFit="1" customWidth="1"/>
    <col min="7186" max="7186" width="14.69921875" style="143" bestFit="1" customWidth="1"/>
    <col min="7187" max="7187" width="21.3984375" style="143" bestFit="1" customWidth="1"/>
    <col min="7188" max="7188" width="16.59765625" style="143" bestFit="1" customWidth="1"/>
    <col min="7189" max="7189" width="14.09765625" style="143" bestFit="1" customWidth="1"/>
    <col min="7190" max="7190" width="16.59765625" style="143" bestFit="1" customWidth="1"/>
    <col min="7191" max="7191" width="14.09765625" style="143" bestFit="1" customWidth="1"/>
    <col min="7192" max="7192" width="14.3984375" style="143" bestFit="1" customWidth="1"/>
    <col min="7193" max="7193" width="14.59765625" style="143" customWidth="1"/>
    <col min="7194" max="7194" width="13.8984375" style="143" bestFit="1" customWidth="1"/>
    <col min="7195" max="7195" width="14.59765625" style="143" customWidth="1"/>
    <col min="7196" max="7432" width="9" style="143"/>
    <col min="7433" max="7433" width="14.09765625" style="143" customWidth="1"/>
    <col min="7434" max="7434" width="14.69921875" style="143" bestFit="1" customWidth="1"/>
    <col min="7435" max="7435" width="21.3984375" style="143" bestFit="1" customWidth="1"/>
    <col min="7436" max="7436" width="14.69921875" style="143" bestFit="1" customWidth="1"/>
    <col min="7437" max="7437" width="21.3984375" style="143" bestFit="1" customWidth="1"/>
    <col min="7438" max="7438" width="14.69921875" style="143" bestFit="1" customWidth="1"/>
    <col min="7439" max="7439" width="21.3984375" style="143" bestFit="1" customWidth="1"/>
    <col min="7440" max="7440" width="14.69921875" style="143" bestFit="1" customWidth="1"/>
    <col min="7441" max="7441" width="21.3984375" style="143" bestFit="1" customWidth="1"/>
    <col min="7442" max="7442" width="14.69921875" style="143" bestFit="1" customWidth="1"/>
    <col min="7443" max="7443" width="21.3984375" style="143" bestFit="1" customWidth="1"/>
    <col min="7444" max="7444" width="16.59765625" style="143" bestFit="1" customWidth="1"/>
    <col min="7445" max="7445" width="14.09765625" style="143" bestFit="1" customWidth="1"/>
    <col min="7446" max="7446" width="16.59765625" style="143" bestFit="1" customWidth="1"/>
    <col min="7447" max="7447" width="14.09765625" style="143" bestFit="1" customWidth="1"/>
    <col min="7448" max="7448" width="14.3984375" style="143" bestFit="1" customWidth="1"/>
    <col min="7449" max="7449" width="14.59765625" style="143" customWidth="1"/>
    <col min="7450" max="7450" width="13.8984375" style="143" bestFit="1" customWidth="1"/>
    <col min="7451" max="7451" width="14.59765625" style="143" customWidth="1"/>
    <col min="7452" max="7688" width="9" style="143"/>
    <col min="7689" max="7689" width="14.09765625" style="143" customWidth="1"/>
    <col min="7690" max="7690" width="14.69921875" style="143" bestFit="1" customWidth="1"/>
    <col min="7691" max="7691" width="21.3984375" style="143" bestFit="1" customWidth="1"/>
    <col min="7692" max="7692" width="14.69921875" style="143" bestFit="1" customWidth="1"/>
    <col min="7693" max="7693" width="21.3984375" style="143" bestFit="1" customWidth="1"/>
    <col min="7694" max="7694" width="14.69921875" style="143" bestFit="1" customWidth="1"/>
    <col min="7695" max="7695" width="21.3984375" style="143" bestFit="1" customWidth="1"/>
    <col min="7696" max="7696" width="14.69921875" style="143" bestFit="1" customWidth="1"/>
    <col min="7697" max="7697" width="21.3984375" style="143" bestFit="1" customWidth="1"/>
    <col min="7698" max="7698" width="14.69921875" style="143" bestFit="1" customWidth="1"/>
    <col min="7699" max="7699" width="21.3984375" style="143" bestFit="1" customWidth="1"/>
    <col min="7700" max="7700" width="16.59765625" style="143" bestFit="1" customWidth="1"/>
    <col min="7701" max="7701" width="14.09765625" style="143" bestFit="1" customWidth="1"/>
    <col min="7702" max="7702" width="16.59765625" style="143" bestFit="1" customWidth="1"/>
    <col min="7703" max="7703" width="14.09765625" style="143" bestFit="1" customWidth="1"/>
    <col min="7704" max="7704" width="14.3984375" style="143" bestFit="1" customWidth="1"/>
    <col min="7705" max="7705" width="14.59765625" style="143" customWidth="1"/>
    <col min="7706" max="7706" width="13.8984375" style="143" bestFit="1" customWidth="1"/>
    <col min="7707" max="7707" width="14.59765625" style="143" customWidth="1"/>
    <col min="7708" max="7944" width="9" style="143"/>
    <col min="7945" max="7945" width="14.09765625" style="143" customWidth="1"/>
    <col min="7946" max="7946" width="14.69921875" style="143" bestFit="1" customWidth="1"/>
    <col min="7947" max="7947" width="21.3984375" style="143" bestFit="1" customWidth="1"/>
    <col min="7948" max="7948" width="14.69921875" style="143" bestFit="1" customWidth="1"/>
    <col min="7949" max="7949" width="21.3984375" style="143" bestFit="1" customWidth="1"/>
    <col min="7950" max="7950" width="14.69921875" style="143" bestFit="1" customWidth="1"/>
    <col min="7951" max="7951" width="21.3984375" style="143" bestFit="1" customWidth="1"/>
    <col min="7952" max="7952" width="14.69921875" style="143" bestFit="1" customWidth="1"/>
    <col min="7953" max="7953" width="21.3984375" style="143" bestFit="1" customWidth="1"/>
    <col min="7954" max="7954" width="14.69921875" style="143" bestFit="1" customWidth="1"/>
    <col min="7955" max="7955" width="21.3984375" style="143" bestFit="1" customWidth="1"/>
    <col min="7956" max="7956" width="16.59765625" style="143" bestFit="1" customWidth="1"/>
    <col min="7957" max="7957" width="14.09765625" style="143" bestFit="1" customWidth="1"/>
    <col min="7958" max="7958" width="16.59765625" style="143" bestFit="1" customWidth="1"/>
    <col min="7959" max="7959" width="14.09765625" style="143" bestFit="1" customWidth="1"/>
    <col min="7960" max="7960" width="14.3984375" style="143" bestFit="1" customWidth="1"/>
    <col min="7961" max="7961" width="14.59765625" style="143" customWidth="1"/>
    <col min="7962" max="7962" width="13.8984375" style="143" bestFit="1" customWidth="1"/>
    <col min="7963" max="7963" width="14.59765625" style="143" customWidth="1"/>
    <col min="7964" max="8200" width="9" style="143"/>
    <col min="8201" max="8201" width="14.09765625" style="143" customWidth="1"/>
    <col min="8202" max="8202" width="14.69921875" style="143" bestFit="1" customWidth="1"/>
    <col min="8203" max="8203" width="21.3984375" style="143" bestFit="1" customWidth="1"/>
    <col min="8204" max="8204" width="14.69921875" style="143" bestFit="1" customWidth="1"/>
    <col min="8205" max="8205" width="21.3984375" style="143" bestFit="1" customWidth="1"/>
    <col min="8206" max="8206" width="14.69921875" style="143" bestFit="1" customWidth="1"/>
    <col min="8207" max="8207" width="21.3984375" style="143" bestFit="1" customWidth="1"/>
    <col min="8208" max="8208" width="14.69921875" style="143" bestFit="1" customWidth="1"/>
    <col min="8209" max="8209" width="21.3984375" style="143" bestFit="1" customWidth="1"/>
    <col min="8210" max="8210" width="14.69921875" style="143" bestFit="1" customWidth="1"/>
    <col min="8211" max="8211" width="21.3984375" style="143" bestFit="1" customWidth="1"/>
    <col min="8212" max="8212" width="16.59765625" style="143" bestFit="1" customWidth="1"/>
    <col min="8213" max="8213" width="14.09765625" style="143" bestFit="1" customWidth="1"/>
    <col min="8214" max="8214" width="16.59765625" style="143" bestFit="1" customWidth="1"/>
    <col min="8215" max="8215" width="14.09765625" style="143" bestFit="1" customWidth="1"/>
    <col min="8216" max="8216" width="14.3984375" style="143" bestFit="1" customWidth="1"/>
    <col min="8217" max="8217" width="14.59765625" style="143" customWidth="1"/>
    <col min="8218" max="8218" width="13.8984375" style="143" bestFit="1" customWidth="1"/>
    <col min="8219" max="8219" width="14.59765625" style="143" customWidth="1"/>
    <col min="8220" max="8456" width="9" style="143"/>
    <col min="8457" max="8457" width="14.09765625" style="143" customWidth="1"/>
    <col min="8458" max="8458" width="14.69921875" style="143" bestFit="1" customWidth="1"/>
    <col min="8459" max="8459" width="21.3984375" style="143" bestFit="1" customWidth="1"/>
    <col min="8460" max="8460" width="14.69921875" style="143" bestFit="1" customWidth="1"/>
    <col min="8461" max="8461" width="21.3984375" style="143" bestFit="1" customWidth="1"/>
    <col min="8462" max="8462" width="14.69921875" style="143" bestFit="1" customWidth="1"/>
    <col min="8463" max="8463" width="21.3984375" style="143" bestFit="1" customWidth="1"/>
    <col min="8464" max="8464" width="14.69921875" style="143" bestFit="1" customWidth="1"/>
    <col min="8465" max="8465" width="21.3984375" style="143" bestFit="1" customWidth="1"/>
    <col min="8466" max="8466" width="14.69921875" style="143" bestFit="1" customWidth="1"/>
    <col min="8467" max="8467" width="21.3984375" style="143" bestFit="1" customWidth="1"/>
    <col min="8468" max="8468" width="16.59765625" style="143" bestFit="1" customWidth="1"/>
    <col min="8469" max="8469" width="14.09765625" style="143" bestFit="1" customWidth="1"/>
    <col min="8470" max="8470" width="16.59765625" style="143" bestFit="1" customWidth="1"/>
    <col min="8471" max="8471" width="14.09765625" style="143" bestFit="1" customWidth="1"/>
    <col min="8472" max="8472" width="14.3984375" style="143" bestFit="1" customWidth="1"/>
    <col min="8473" max="8473" width="14.59765625" style="143" customWidth="1"/>
    <col min="8474" max="8474" width="13.8984375" style="143" bestFit="1" customWidth="1"/>
    <col min="8475" max="8475" width="14.59765625" style="143" customWidth="1"/>
    <col min="8476" max="8712" width="9" style="143"/>
    <col min="8713" max="8713" width="14.09765625" style="143" customWidth="1"/>
    <col min="8714" max="8714" width="14.69921875" style="143" bestFit="1" customWidth="1"/>
    <col min="8715" max="8715" width="21.3984375" style="143" bestFit="1" customWidth="1"/>
    <col min="8716" max="8716" width="14.69921875" style="143" bestFit="1" customWidth="1"/>
    <col min="8717" max="8717" width="21.3984375" style="143" bestFit="1" customWidth="1"/>
    <col min="8718" max="8718" width="14.69921875" style="143" bestFit="1" customWidth="1"/>
    <col min="8719" max="8719" width="21.3984375" style="143" bestFit="1" customWidth="1"/>
    <col min="8720" max="8720" width="14.69921875" style="143" bestFit="1" customWidth="1"/>
    <col min="8721" max="8721" width="21.3984375" style="143" bestFit="1" customWidth="1"/>
    <col min="8722" max="8722" width="14.69921875" style="143" bestFit="1" customWidth="1"/>
    <col min="8723" max="8723" width="21.3984375" style="143" bestFit="1" customWidth="1"/>
    <col min="8724" max="8724" width="16.59765625" style="143" bestFit="1" customWidth="1"/>
    <col min="8725" max="8725" width="14.09765625" style="143" bestFit="1" customWidth="1"/>
    <col min="8726" max="8726" width="16.59765625" style="143" bestFit="1" customWidth="1"/>
    <col min="8727" max="8727" width="14.09765625" style="143" bestFit="1" customWidth="1"/>
    <col min="8728" max="8728" width="14.3984375" style="143" bestFit="1" customWidth="1"/>
    <col min="8729" max="8729" width="14.59765625" style="143" customWidth="1"/>
    <col min="8730" max="8730" width="13.8984375" style="143" bestFit="1" customWidth="1"/>
    <col min="8731" max="8731" width="14.59765625" style="143" customWidth="1"/>
    <col min="8732" max="8968" width="9" style="143"/>
    <col min="8969" max="8969" width="14.09765625" style="143" customWidth="1"/>
    <col min="8970" max="8970" width="14.69921875" style="143" bestFit="1" customWidth="1"/>
    <col min="8971" max="8971" width="21.3984375" style="143" bestFit="1" customWidth="1"/>
    <col min="8972" max="8972" width="14.69921875" style="143" bestFit="1" customWidth="1"/>
    <col min="8973" max="8973" width="21.3984375" style="143" bestFit="1" customWidth="1"/>
    <col min="8974" max="8974" width="14.69921875" style="143" bestFit="1" customWidth="1"/>
    <col min="8975" max="8975" width="21.3984375" style="143" bestFit="1" customWidth="1"/>
    <col min="8976" max="8976" width="14.69921875" style="143" bestFit="1" customWidth="1"/>
    <col min="8977" max="8977" width="21.3984375" style="143" bestFit="1" customWidth="1"/>
    <col min="8978" max="8978" width="14.69921875" style="143" bestFit="1" customWidth="1"/>
    <col min="8979" max="8979" width="21.3984375" style="143" bestFit="1" customWidth="1"/>
    <col min="8980" max="8980" width="16.59765625" style="143" bestFit="1" customWidth="1"/>
    <col min="8981" max="8981" width="14.09765625" style="143" bestFit="1" customWidth="1"/>
    <col min="8982" max="8982" width="16.59765625" style="143" bestFit="1" customWidth="1"/>
    <col min="8983" max="8983" width="14.09765625" style="143" bestFit="1" customWidth="1"/>
    <col min="8984" max="8984" width="14.3984375" style="143" bestFit="1" customWidth="1"/>
    <col min="8985" max="8985" width="14.59765625" style="143" customWidth="1"/>
    <col min="8986" max="8986" width="13.8984375" style="143" bestFit="1" customWidth="1"/>
    <col min="8987" max="8987" width="14.59765625" style="143" customWidth="1"/>
    <col min="8988" max="9224" width="9" style="143"/>
    <col min="9225" max="9225" width="14.09765625" style="143" customWidth="1"/>
    <col min="9226" max="9226" width="14.69921875" style="143" bestFit="1" customWidth="1"/>
    <col min="9227" max="9227" width="21.3984375" style="143" bestFit="1" customWidth="1"/>
    <col min="9228" max="9228" width="14.69921875" style="143" bestFit="1" customWidth="1"/>
    <col min="9229" max="9229" width="21.3984375" style="143" bestFit="1" customWidth="1"/>
    <col min="9230" max="9230" width="14.69921875" style="143" bestFit="1" customWidth="1"/>
    <col min="9231" max="9231" width="21.3984375" style="143" bestFit="1" customWidth="1"/>
    <col min="9232" max="9232" width="14.69921875" style="143" bestFit="1" customWidth="1"/>
    <col min="9233" max="9233" width="21.3984375" style="143" bestFit="1" customWidth="1"/>
    <col min="9234" max="9234" width="14.69921875" style="143" bestFit="1" customWidth="1"/>
    <col min="9235" max="9235" width="21.3984375" style="143" bestFit="1" customWidth="1"/>
    <col min="9236" max="9236" width="16.59765625" style="143" bestFit="1" customWidth="1"/>
    <col min="9237" max="9237" width="14.09765625" style="143" bestFit="1" customWidth="1"/>
    <col min="9238" max="9238" width="16.59765625" style="143" bestFit="1" customWidth="1"/>
    <col min="9239" max="9239" width="14.09765625" style="143" bestFit="1" customWidth="1"/>
    <col min="9240" max="9240" width="14.3984375" style="143" bestFit="1" customWidth="1"/>
    <col min="9241" max="9241" width="14.59765625" style="143" customWidth="1"/>
    <col min="9242" max="9242" width="13.8984375" style="143" bestFit="1" customWidth="1"/>
    <col min="9243" max="9243" width="14.59765625" style="143" customWidth="1"/>
    <col min="9244" max="9480" width="9" style="143"/>
    <col min="9481" max="9481" width="14.09765625" style="143" customWidth="1"/>
    <col min="9482" max="9482" width="14.69921875" style="143" bestFit="1" customWidth="1"/>
    <col min="9483" max="9483" width="21.3984375" style="143" bestFit="1" customWidth="1"/>
    <col min="9484" max="9484" width="14.69921875" style="143" bestFit="1" customWidth="1"/>
    <col min="9485" max="9485" width="21.3984375" style="143" bestFit="1" customWidth="1"/>
    <col min="9486" max="9486" width="14.69921875" style="143" bestFit="1" customWidth="1"/>
    <col min="9487" max="9487" width="21.3984375" style="143" bestFit="1" customWidth="1"/>
    <col min="9488" max="9488" width="14.69921875" style="143" bestFit="1" customWidth="1"/>
    <col min="9489" max="9489" width="21.3984375" style="143" bestFit="1" customWidth="1"/>
    <col min="9490" max="9490" width="14.69921875" style="143" bestFit="1" customWidth="1"/>
    <col min="9491" max="9491" width="21.3984375" style="143" bestFit="1" customWidth="1"/>
    <col min="9492" max="9492" width="16.59765625" style="143" bestFit="1" customWidth="1"/>
    <col min="9493" max="9493" width="14.09765625" style="143" bestFit="1" customWidth="1"/>
    <col min="9494" max="9494" width="16.59765625" style="143" bestFit="1" customWidth="1"/>
    <col min="9495" max="9495" width="14.09765625" style="143" bestFit="1" customWidth="1"/>
    <col min="9496" max="9496" width="14.3984375" style="143" bestFit="1" customWidth="1"/>
    <col min="9497" max="9497" width="14.59765625" style="143" customWidth="1"/>
    <col min="9498" max="9498" width="13.8984375" style="143" bestFit="1" customWidth="1"/>
    <col min="9499" max="9499" width="14.59765625" style="143" customWidth="1"/>
    <col min="9500" max="9736" width="9" style="143"/>
    <col min="9737" max="9737" width="14.09765625" style="143" customWidth="1"/>
    <col min="9738" max="9738" width="14.69921875" style="143" bestFit="1" customWidth="1"/>
    <col min="9739" max="9739" width="21.3984375" style="143" bestFit="1" customWidth="1"/>
    <col min="9740" max="9740" width="14.69921875" style="143" bestFit="1" customWidth="1"/>
    <col min="9741" max="9741" width="21.3984375" style="143" bestFit="1" customWidth="1"/>
    <col min="9742" max="9742" width="14.69921875" style="143" bestFit="1" customWidth="1"/>
    <col min="9743" max="9743" width="21.3984375" style="143" bestFit="1" customWidth="1"/>
    <col min="9744" max="9744" width="14.69921875" style="143" bestFit="1" customWidth="1"/>
    <col min="9745" max="9745" width="21.3984375" style="143" bestFit="1" customWidth="1"/>
    <col min="9746" max="9746" width="14.69921875" style="143" bestFit="1" customWidth="1"/>
    <col min="9747" max="9747" width="21.3984375" style="143" bestFit="1" customWidth="1"/>
    <col min="9748" max="9748" width="16.59765625" style="143" bestFit="1" customWidth="1"/>
    <col min="9749" max="9749" width="14.09765625" style="143" bestFit="1" customWidth="1"/>
    <col min="9750" max="9750" width="16.59765625" style="143" bestFit="1" customWidth="1"/>
    <col min="9751" max="9751" width="14.09765625" style="143" bestFit="1" customWidth="1"/>
    <col min="9752" max="9752" width="14.3984375" style="143" bestFit="1" customWidth="1"/>
    <col min="9753" max="9753" width="14.59765625" style="143" customWidth="1"/>
    <col min="9754" max="9754" width="13.8984375" style="143" bestFit="1" customWidth="1"/>
    <col min="9755" max="9755" width="14.59765625" style="143" customWidth="1"/>
    <col min="9756" max="9992" width="9" style="143"/>
    <col min="9993" max="9993" width="14.09765625" style="143" customWidth="1"/>
    <col min="9994" max="9994" width="14.69921875" style="143" bestFit="1" customWidth="1"/>
    <col min="9995" max="9995" width="21.3984375" style="143" bestFit="1" customWidth="1"/>
    <col min="9996" max="9996" width="14.69921875" style="143" bestFit="1" customWidth="1"/>
    <col min="9997" max="9997" width="21.3984375" style="143" bestFit="1" customWidth="1"/>
    <col min="9998" max="9998" width="14.69921875" style="143" bestFit="1" customWidth="1"/>
    <col min="9999" max="9999" width="21.3984375" style="143" bestFit="1" customWidth="1"/>
    <col min="10000" max="10000" width="14.69921875" style="143" bestFit="1" customWidth="1"/>
    <col min="10001" max="10001" width="21.3984375" style="143" bestFit="1" customWidth="1"/>
    <col min="10002" max="10002" width="14.69921875" style="143" bestFit="1" customWidth="1"/>
    <col min="10003" max="10003" width="21.3984375" style="143" bestFit="1" customWidth="1"/>
    <col min="10004" max="10004" width="16.59765625" style="143" bestFit="1" customWidth="1"/>
    <col min="10005" max="10005" width="14.09765625" style="143" bestFit="1" customWidth="1"/>
    <col min="10006" max="10006" width="16.59765625" style="143" bestFit="1" customWidth="1"/>
    <col min="10007" max="10007" width="14.09765625" style="143" bestFit="1" customWidth="1"/>
    <col min="10008" max="10008" width="14.3984375" style="143" bestFit="1" customWidth="1"/>
    <col min="10009" max="10009" width="14.59765625" style="143" customWidth="1"/>
    <col min="10010" max="10010" width="13.8984375" style="143" bestFit="1" customWidth="1"/>
    <col min="10011" max="10011" width="14.59765625" style="143" customWidth="1"/>
    <col min="10012" max="10248" width="9" style="143"/>
    <col min="10249" max="10249" width="14.09765625" style="143" customWidth="1"/>
    <col min="10250" max="10250" width="14.69921875" style="143" bestFit="1" customWidth="1"/>
    <col min="10251" max="10251" width="21.3984375" style="143" bestFit="1" customWidth="1"/>
    <col min="10252" max="10252" width="14.69921875" style="143" bestFit="1" customWidth="1"/>
    <col min="10253" max="10253" width="21.3984375" style="143" bestFit="1" customWidth="1"/>
    <col min="10254" max="10254" width="14.69921875" style="143" bestFit="1" customWidth="1"/>
    <col min="10255" max="10255" width="21.3984375" style="143" bestFit="1" customWidth="1"/>
    <col min="10256" max="10256" width="14.69921875" style="143" bestFit="1" customWidth="1"/>
    <col min="10257" max="10257" width="21.3984375" style="143" bestFit="1" customWidth="1"/>
    <col min="10258" max="10258" width="14.69921875" style="143" bestFit="1" customWidth="1"/>
    <col min="10259" max="10259" width="21.3984375" style="143" bestFit="1" customWidth="1"/>
    <col min="10260" max="10260" width="16.59765625" style="143" bestFit="1" customWidth="1"/>
    <col min="10261" max="10261" width="14.09765625" style="143" bestFit="1" customWidth="1"/>
    <col min="10262" max="10262" width="16.59765625" style="143" bestFit="1" customWidth="1"/>
    <col min="10263" max="10263" width="14.09765625" style="143" bestFit="1" customWidth="1"/>
    <col min="10264" max="10264" width="14.3984375" style="143" bestFit="1" customWidth="1"/>
    <col min="10265" max="10265" width="14.59765625" style="143" customWidth="1"/>
    <col min="10266" max="10266" width="13.8984375" style="143" bestFit="1" customWidth="1"/>
    <col min="10267" max="10267" width="14.59765625" style="143" customWidth="1"/>
    <col min="10268" max="10504" width="9" style="143"/>
    <col min="10505" max="10505" width="14.09765625" style="143" customWidth="1"/>
    <col min="10506" max="10506" width="14.69921875" style="143" bestFit="1" customWidth="1"/>
    <col min="10507" max="10507" width="21.3984375" style="143" bestFit="1" customWidth="1"/>
    <col min="10508" max="10508" width="14.69921875" style="143" bestFit="1" customWidth="1"/>
    <col min="10509" max="10509" width="21.3984375" style="143" bestFit="1" customWidth="1"/>
    <col min="10510" max="10510" width="14.69921875" style="143" bestFit="1" customWidth="1"/>
    <col min="10511" max="10511" width="21.3984375" style="143" bestFit="1" customWidth="1"/>
    <col min="10512" max="10512" width="14.69921875" style="143" bestFit="1" customWidth="1"/>
    <col min="10513" max="10513" width="21.3984375" style="143" bestFit="1" customWidth="1"/>
    <col min="10514" max="10514" width="14.69921875" style="143" bestFit="1" customWidth="1"/>
    <col min="10515" max="10515" width="21.3984375" style="143" bestFit="1" customWidth="1"/>
    <col min="10516" max="10516" width="16.59765625" style="143" bestFit="1" customWidth="1"/>
    <col min="10517" max="10517" width="14.09765625" style="143" bestFit="1" customWidth="1"/>
    <col min="10518" max="10518" width="16.59765625" style="143" bestFit="1" customWidth="1"/>
    <col min="10519" max="10519" width="14.09765625" style="143" bestFit="1" customWidth="1"/>
    <col min="10520" max="10520" width="14.3984375" style="143" bestFit="1" customWidth="1"/>
    <col min="10521" max="10521" width="14.59765625" style="143" customWidth="1"/>
    <col min="10522" max="10522" width="13.8984375" style="143" bestFit="1" customWidth="1"/>
    <col min="10523" max="10523" width="14.59765625" style="143" customWidth="1"/>
    <col min="10524" max="10760" width="9" style="143"/>
    <col min="10761" max="10761" width="14.09765625" style="143" customWidth="1"/>
    <col min="10762" max="10762" width="14.69921875" style="143" bestFit="1" customWidth="1"/>
    <col min="10763" max="10763" width="21.3984375" style="143" bestFit="1" customWidth="1"/>
    <col min="10764" max="10764" width="14.69921875" style="143" bestFit="1" customWidth="1"/>
    <col min="10765" max="10765" width="21.3984375" style="143" bestFit="1" customWidth="1"/>
    <col min="10766" max="10766" width="14.69921875" style="143" bestFit="1" customWidth="1"/>
    <col min="10767" max="10767" width="21.3984375" style="143" bestFit="1" customWidth="1"/>
    <col min="10768" max="10768" width="14.69921875" style="143" bestFit="1" customWidth="1"/>
    <col min="10769" max="10769" width="21.3984375" style="143" bestFit="1" customWidth="1"/>
    <col min="10770" max="10770" width="14.69921875" style="143" bestFit="1" customWidth="1"/>
    <col min="10771" max="10771" width="21.3984375" style="143" bestFit="1" customWidth="1"/>
    <col min="10772" max="10772" width="16.59765625" style="143" bestFit="1" customWidth="1"/>
    <col min="10773" max="10773" width="14.09765625" style="143" bestFit="1" customWidth="1"/>
    <col min="10774" max="10774" width="16.59765625" style="143" bestFit="1" customWidth="1"/>
    <col min="10775" max="10775" width="14.09765625" style="143" bestFit="1" customWidth="1"/>
    <col min="10776" max="10776" width="14.3984375" style="143" bestFit="1" customWidth="1"/>
    <col min="10777" max="10777" width="14.59765625" style="143" customWidth="1"/>
    <col min="10778" max="10778" width="13.8984375" style="143" bestFit="1" customWidth="1"/>
    <col min="10779" max="10779" width="14.59765625" style="143" customWidth="1"/>
    <col min="10780" max="11016" width="9" style="143"/>
    <col min="11017" max="11017" width="14.09765625" style="143" customWidth="1"/>
    <col min="11018" max="11018" width="14.69921875" style="143" bestFit="1" customWidth="1"/>
    <col min="11019" max="11019" width="21.3984375" style="143" bestFit="1" customWidth="1"/>
    <col min="11020" max="11020" width="14.69921875" style="143" bestFit="1" customWidth="1"/>
    <col min="11021" max="11021" width="21.3984375" style="143" bestFit="1" customWidth="1"/>
    <col min="11022" max="11022" width="14.69921875" style="143" bestFit="1" customWidth="1"/>
    <col min="11023" max="11023" width="21.3984375" style="143" bestFit="1" customWidth="1"/>
    <col min="11024" max="11024" width="14.69921875" style="143" bestFit="1" customWidth="1"/>
    <col min="11025" max="11025" width="21.3984375" style="143" bestFit="1" customWidth="1"/>
    <col min="11026" max="11026" width="14.69921875" style="143" bestFit="1" customWidth="1"/>
    <col min="11027" max="11027" width="21.3984375" style="143" bestFit="1" customWidth="1"/>
    <col min="11028" max="11028" width="16.59765625" style="143" bestFit="1" customWidth="1"/>
    <col min="11029" max="11029" width="14.09765625" style="143" bestFit="1" customWidth="1"/>
    <col min="11030" max="11030" width="16.59765625" style="143" bestFit="1" customWidth="1"/>
    <col min="11031" max="11031" width="14.09765625" style="143" bestFit="1" customWidth="1"/>
    <col min="11032" max="11032" width="14.3984375" style="143" bestFit="1" customWidth="1"/>
    <col min="11033" max="11033" width="14.59765625" style="143" customWidth="1"/>
    <col min="11034" max="11034" width="13.8984375" style="143" bestFit="1" customWidth="1"/>
    <col min="11035" max="11035" width="14.59765625" style="143" customWidth="1"/>
    <col min="11036" max="11272" width="9" style="143"/>
    <col min="11273" max="11273" width="14.09765625" style="143" customWidth="1"/>
    <col min="11274" max="11274" width="14.69921875" style="143" bestFit="1" customWidth="1"/>
    <col min="11275" max="11275" width="21.3984375" style="143" bestFit="1" customWidth="1"/>
    <col min="11276" max="11276" width="14.69921875" style="143" bestFit="1" customWidth="1"/>
    <col min="11277" max="11277" width="21.3984375" style="143" bestFit="1" customWidth="1"/>
    <col min="11278" max="11278" width="14.69921875" style="143" bestFit="1" customWidth="1"/>
    <col min="11279" max="11279" width="21.3984375" style="143" bestFit="1" customWidth="1"/>
    <col min="11280" max="11280" width="14.69921875" style="143" bestFit="1" customWidth="1"/>
    <col min="11281" max="11281" width="21.3984375" style="143" bestFit="1" customWidth="1"/>
    <col min="11282" max="11282" width="14.69921875" style="143" bestFit="1" customWidth="1"/>
    <col min="11283" max="11283" width="21.3984375" style="143" bestFit="1" customWidth="1"/>
    <col min="11284" max="11284" width="16.59765625" style="143" bestFit="1" customWidth="1"/>
    <col min="11285" max="11285" width="14.09765625" style="143" bestFit="1" customWidth="1"/>
    <col min="11286" max="11286" width="16.59765625" style="143" bestFit="1" customWidth="1"/>
    <col min="11287" max="11287" width="14.09765625" style="143" bestFit="1" customWidth="1"/>
    <col min="11288" max="11288" width="14.3984375" style="143" bestFit="1" customWidth="1"/>
    <col min="11289" max="11289" width="14.59765625" style="143" customWidth="1"/>
    <col min="11290" max="11290" width="13.8984375" style="143" bestFit="1" customWidth="1"/>
    <col min="11291" max="11291" width="14.59765625" style="143" customWidth="1"/>
    <col min="11292" max="11528" width="9" style="143"/>
    <col min="11529" max="11529" width="14.09765625" style="143" customWidth="1"/>
    <col min="11530" max="11530" width="14.69921875" style="143" bestFit="1" customWidth="1"/>
    <col min="11531" max="11531" width="21.3984375" style="143" bestFit="1" customWidth="1"/>
    <col min="11532" max="11532" width="14.69921875" style="143" bestFit="1" customWidth="1"/>
    <col min="11533" max="11533" width="21.3984375" style="143" bestFit="1" customWidth="1"/>
    <col min="11534" max="11534" width="14.69921875" style="143" bestFit="1" customWidth="1"/>
    <col min="11535" max="11535" width="21.3984375" style="143" bestFit="1" customWidth="1"/>
    <col min="11536" max="11536" width="14.69921875" style="143" bestFit="1" customWidth="1"/>
    <col min="11537" max="11537" width="21.3984375" style="143" bestFit="1" customWidth="1"/>
    <col min="11538" max="11538" width="14.69921875" style="143" bestFit="1" customWidth="1"/>
    <col min="11539" max="11539" width="21.3984375" style="143" bestFit="1" customWidth="1"/>
    <col min="11540" max="11540" width="16.59765625" style="143" bestFit="1" customWidth="1"/>
    <col min="11541" max="11541" width="14.09765625" style="143" bestFit="1" customWidth="1"/>
    <col min="11542" max="11542" width="16.59765625" style="143" bestFit="1" customWidth="1"/>
    <col min="11543" max="11543" width="14.09765625" style="143" bestFit="1" customWidth="1"/>
    <col min="11544" max="11544" width="14.3984375" style="143" bestFit="1" customWidth="1"/>
    <col min="11545" max="11545" width="14.59765625" style="143" customWidth="1"/>
    <col min="11546" max="11546" width="13.8984375" style="143" bestFit="1" customWidth="1"/>
    <col min="11547" max="11547" width="14.59765625" style="143" customWidth="1"/>
    <col min="11548" max="11784" width="9" style="143"/>
    <col min="11785" max="11785" width="14.09765625" style="143" customWidth="1"/>
    <col min="11786" max="11786" width="14.69921875" style="143" bestFit="1" customWidth="1"/>
    <col min="11787" max="11787" width="21.3984375" style="143" bestFit="1" customWidth="1"/>
    <col min="11788" max="11788" width="14.69921875" style="143" bestFit="1" customWidth="1"/>
    <col min="11789" max="11789" width="21.3984375" style="143" bestFit="1" customWidth="1"/>
    <col min="11790" max="11790" width="14.69921875" style="143" bestFit="1" customWidth="1"/>
    <col min="11791" max="11791" width="21.3984375" style="143" bestFit="1" customWidth="1"/>
    <col min="11792" max="11792" width="14.69921875" style="143" bestFit="1" customWidth="1"/>
    <col min="11793" max="11793" width="21.3984375" style="143" bestFit="1" customWidth="1"/>
    <col min="11794" max="11794" width="14.69921875" style="143" bestFit="1" customWidth="1"/>
    <col min="11795" max="11795" width="21.3984375" style="143" bestFit="1" customWidth="1"/>
    <col min="11796" max="11796" width="16.59765625" style="143" bestFit="1" customWidth="1"/>
    <col min="11797" max="11797" width="14.09765625" style="143" bestFit="1" customWidth="1"/>
    <col min="11798" max="11798" width="16.59765625" style="143" bestFit="1" customWidth="1"/>
    <col min="11799" max="11799" width="14.09765625" style="143" bestFit="1" customWidth="1"/>
    <col min="11800" max="11800" width="14.3984375" style="143" bestFit="1" customWidth="1"/>
    <col min="11801" max="11801" width="14.59765625" style="143" customWidth="1"/>
    <col min="11802" max="11802" width="13.8984375" style="143" bestFit="1" customWidth="1"/>
    <col min="11803" max="11803" width="14.59765625" style="143" customWidth="1"/>
    <col min="11804" max="12040" width="9" style="143"/>
    <col min="12041" max="12041" width="14.09765625" style="143" customWidth="1"/>
    <col min="12042" max="12042" width="14.69921875" style="143" bestFit="1" customWidth="1"/>
    <col min="12043" max="12043" width="21.3984375" style="143" bestFit="1" customWidth="1"/>
    <col min="12044" max="12044" width="14.69921875" style="143" bestFit="1" customWidth="1"/>
    <col min="12045" max="12045" width="21.3984375" style="143" bestFit="1" customWidth="1"/>
    <col min="12046" max="12046" width="14.69921875" style="143" bestFit="1" customWidth="1"/>
    <col min="12047" max="12047" width="21.3984375" style="143" bestFit="1" customWidth="1"/>
    <col min="12048" max="12048" width="14.69921875" style="143" bestFit="1" customWidth="1"/>
    <col min="12049" max="12049" width="21.3984375" style="143" bestFit="1" customWidth="1"/>
    <col min="12050" max="12050" width="14.69921875" style="143" bestFit="1" customWidth="1"/>
    <col min="12051" max="12051" width="21.3984375" style="143" bestFit="1" customWidth="1"/>
    <col min="12052" max="12052" width="16.59765625" style="143" bestFit="1" customWidth="1"/>
    <col min="12053" max="12053" width="14.09765625" style="143" bestFit="1" customWidth="1"/>
    <col min="12054" max="12054" width="16.59765625" style="143" bestFit="1" customWidth="1"/>
    <col min="12055" max="12055" width="14.09765625" style="143" bestFit="1" customWidth="1"/>
    <col min="12056" max="12056" width="14.3984375" style="143" bestFit="1" customWidth="1"/>
    <col min="12057" max="12057" width="14.59765625" style="143" customWidth="1"/>
    <col min="12058" max="12058" width="13.8984375" style="143" bestFit="1" customWidth="1"/>
    <col min="12059" max="12059" width="14.59765625" style="143" customWidth="1"/>
    <col min="12060" max="12296" width="9" style="143"/>
    <col min="12297" max="12297" width="14.09765625" style="143" customWidth="1"/>
    <col min="12298" max="12298" width="14.69921875" style="143" bestFit="1" customWidth="1"/>
    <col min="12299" max="12299" width="21.3984375" style="143" bestFit="1" customWidth="1"/>
    <col min="12300" max="12300" width="14.69921875" style="143" bestFit="1" customWidth="1"/>
    <col min="12301" max="12301" width="21.3984375" style="143" bestFit="1" customWidth="1"/>
    <col min="12302" max="12302" width="14.69921875" style="143" bestFit="1" customWidth="1"/>
    <col min="12303" max="12303" width="21.3984375" style="143" bestFit="1" customWidth="1"/>
    <col min="12304" max="12304" width="14.69921875" style="143" bestFit="1" customWidth="1"/>
    <col min="12305" max="12305" width="21.3984375" style="143" bestFit="1" customWidth="1"/>
    <col min="12306" max="12306" width="14.69921875" style="143" bestFit="1" customWidth="1"/>
    <col min="12307" max="12307" width="21.3984375" style="143" bestFit="1" customWidth="1"/>
    <col min="12308" max="12308" width="16.59765625" style="143" bestFit="1" customWidth="1"/>
    <col min="12309" max="12309" width="14.09765625" style="143" bestFit="1" customWidth="1"/>
    <col min="12310" max="12310" width="16.59765625" style="143" bestFit="1" customWidth="1"/>
    <col min="12311" max="12311" width="14.09765625" style="143" bestFit="1" customWidth="1"/>
    <col min="12312" max="12312" width="14.3984375" style="143" bestFit="1" customWidth="1"/>
    <col min="12313" max="12313" width="14.59765625" style="143" customWidth="1"/>
    <col min="12314" max="12314" width="13.8984375" style="143" bestFit="1" customWidth="1"/>
    <col min="12315" max="12315" width="14.59765625" style="143" customWidth="1"/>
    <col min="12316" max="12552" width="9" style="143"/>
    <col min="12553" max="12553" width="14.09765625" style="143" customWidth="1"/>
    <col min="12554" max="12554" width="14.69921875" style="143" bestFit="1" customWidth="1"/>
    <col min="12555" max="12555" width="21.3984375" style="143" bestFit="1" customWidth="1"/>
    <col min="12556" max="12556" width="14.69921875" style="143" bestFit="1" customWidth="1"/>
    <col min="12557" max="12557" width="21.3984375" style="143" bestFit="1" customWidth="1"/>
    <col min="12558" max="12558" width="14.69921875" style="143" bestFit="1" customWidth="1"/>
    <col min="12559" max="12559" width="21.3984375" style="143" bestFit="1" customWidth="1"/>
    <col min="12560" max="12560" width="14.69921875" style="143" bestFit="1" customWidth="1"/>
    <col min="12561" max="12561" width="21.3984375" style="143" bestFit="1" customWidth="1"/>
    <col min="12562" max="12562" width="14.69921875" style="143" bestFit="1" customWidth="1"/>
    <col min="12563" max="12563" width="21.3984375" style="143" bestFit="1" customWidth="1"/>
    <col min="12564" max="12564" width="16.59765625" style="143" bestFit="1" customWidth="1"/>
    <col min="12565" max="12565" width="14.09765625" style="143" bestFit="1" customWidth="1"/>
    <col min="12566" max="12566" width="16.59765625" style="143" bestFit="1" customWidth="1"/>
    <col min="12567" max="12567" width="14.09765625" style="143" bestFit="1" customWidth="1"/>
    <col min="12568" max="12568" width="14.3984375" style="143" bestFit="1" customWidth="1"/>
    <col min="12569" max="12569" width="14.59765625" style="143" customWidth="1"/>
    <col min="12570" max="12570" width="13.8984375" style="143" bestFit="1" customWidth="1"/>
    <col min="12571" max="12571" width="14.59765625" style="143" customWidth="1"/>
    <col min="12572" max="12808" width="9" style="143"/>
    <col min="12809" max="12809" width="14.09765625" style="143" customWidth="1"/>
    <col min="12810" max="12810" width="14.69921875" style="143" bestFit="1" customWidth="1"/>
    <col min="12811" max="12811" width="21.3984375" style="143" bestFit="1" customWidth="1"/>
    <col min="12812" max="12812" width="14.69921875" style="143" bestFit="1" customWidth="1"/>
    <col min="12813" max="12813" width="21.3984375" style="143" bestFit="1" customWidth="1"/>
    <col min="12814" max="12814" width="14.69921875" style="143" bestFit="1" customWidth="1"/>
    <col min="12815" max="12815" width="21.3984375" style="143" bestFit="1" customWidth="1"/>
    <col min="12816" max="12816" width="14.69921875" style="143" bestFit="1" customWidth="1"/>
    <col min="12817" max="12817" width="21.3984375" style="143" bestFit="1" customWidth="1"/>
    <col min="12818" max="12818" width="14.69921875" style="143" bestFit="1" customWidth="1"/>
    <col min="12819" max="12819" width="21.3984375" style="143" bestFit="1" customWidth="1"/>
    <col min="12820" max="12820" width="16.59765625" style="143" bestFit="1" customWidth="1"/>
    <col min="12821" max="12821" width="14.09765625" style="143" bestFit="1" customWidth="1"/>
    <col min="12822" max="12822" width="16.59765625" style="143" bestFit="1" customWidth="1"/>
    <col min="12823" max="12823" width="14.09765625" style="143" bestFit="1" customWidth="1"/>
    <col min="12824" max="12824" width="14.3984375" style="143" bestFit="1" customWidth="1"/>
    <col min="12825" max="12825" width="14.59765625" style="143" customWidth="1"/>
    <col min="12826" max="12826" width="13.8984375" style="143" bestFit="1" customWidth="1"/>
    <col min="12827" max="12827" width="14.59765625" style="143" customWidth="1"/>
    <col min="12828" max="13064" width="9" style="143"/>
    <col min="13065" max="13065" width="14.09765625" style="143" customWidth="1"/>
    <col min="13066" max="13066" width="14.69921875" style="143" bestFit="1" customWidth="1"/>
    <col min="13067" max="13067" width="21.3984375" style="143" bestFit="1" customWidth="1"/>
    <col min="13068" max="13068" width="14.69921875" style="143" bestFit="1" customWidth="1"/>
    <col min="13069" max="13069" width="21.3984375" style="143" bestFit="1" customWidth="1"/>
    <col min="13070" max="13070" width="14.69921875" style="143" bestFit="1" customWidth="1"/>
    <col min="13071" max="13071" width="21.3984375" style="143" bestFit="1" customWidth="1"/>
    <col min="13072" max="13072" width="14.69921875" style="143" bestFit="1" customWidth="1"/>
    <col min="13073" max="13073" width="21.3984375" style="143" bestFit="1" customWidth="1"/>
    <col min="13074" max="13074" width="14.69921875" style="143" bestFit="1" customWidth="1"/>
    <col min="13075" max="13075" width="21.3984375" style="143" bestFit="1" customWidth="1"/>
    <col min="13076" max="13076" width="16.59765625" style="143" bestFit="1" customWidth="1"/>
    <col min="13077" max="13077" width="14.09765625" style="143" bestFit="1" customWidth="1"/>
    <col min="13078" max="13078" width="16.59765625" style="143" bestFit="1" customWidth="1"/>
    <col min="13079" max="13079" width="14.09765625" style="143" bestFit="1" customWidth="1"/>
    <col min="13080" max="13080" width="14.3984375" style="143" bestFit="1" customWidth="1"/>
    <col min="13081" max="13081" width="14.59765625" style="143" customWidth="1"/>
    <col min="13082" max="13082" width="13.8984375" style="143" bestFit="1" customWidth="1"/>
    <col min="13083" max="13083" width="14.59765625" style="143" customWidth="1"/>
    <col min="13084" max="13320" width="9" style="143"/>
    <col min="13321" max="13321" width="14.09765625" style="143" customWidth="1"/>
    <col min="13322" max="13322" width="14.69921875" style="143" bestFit="1" customWidth="1"/>
    <col min="13323" max="13323" width="21.3984375" style="143" bestFit="1" customWidth="1"/>
    <col min="13324" max="13324" width="14.69921875" style="143" bestFit="1" customWidth="1"/>
    <col min="13325" max="13325" width="21.3984375" style="143" bestFit="1" customWidth="1"/>
    <col min="13326" max="13326" width="14.69921875" style="143" bestFit="1" customWidth="1"/>
    <col min="13327" max="13327" width="21.3984375" style="143" bestFit="1" customWidth="1"/>
    <col min="13328" max="13328" width="14.69921875" style="143" bestFit="1" customWidth="1"/>
    <col min="13329" max="13329" width="21.3984375" style="143" bestFit="1" customWidth="1"/>
    <col min="13330" max="13330" width="14.69921875" style="143" bestFit="1" customWidth="1"/>
    <col min="13331" max="13331" width="21.3984375" style="143" bestFit="1" customWidth="1"/>
    <col min="13332" max="13332" width="16.59765625" style="143" bestFit="1" customWidth="1"/>
    <col min="13333" max="13333" width="14.09765625" style="143" bestFit="1" customWidth="1"/>
    <col min="13334" max="13334" width="16.59765625" style="143" bestFit="1" customWidth="1"/>
    <col min="13335" max="13335" width="14.09765625" style="143" bestFit="1" customWidth="1"/>
    <col min="13336" max="13336" width="14.3984375" style="143" bestFit="1" customWidth="1"/>
    <col min="13337" max="13337" width="14.59765625" style="143" customWidth="1"/>
    <col min="13338" max="13338" width="13.8984375" style="143" bestFit="1" customWidth="1"/>
    <col min="13339" max="13339" width="14.59765625" style="143" customWidth="1"/>
    <col min="13340" max="13576" width="9" style="143"/>
    <col min="13577" max="13577" width="14.09765625" style="143" customWidth="1"/>
    <col min="13578" max="13578" width="14.69921875" style="143" bestFit="1" customWidth="1"/>
    <col min="13579" max="13579" width="21.3984375" style="143" bestFit="1" customWidth="1"/>
    <col min="13580" max="13580" width="14.69921875" style="143" bestFit="1" customWidth="1"/>
    <col min="13581" max="13581" width="21.3984375" style="143" bestFit="1" customWidth="1"/>
    <col min="13582" max="13582" width="14.69921875" style="143" bestFit="1" customWidth="1"/>
    <col min="13583" max="13583" width="21.3984375" style="143" bestFit="1" customWidth="1"/>
    <col min="13584" max="13584" width="14.69921875" style="143" bestFit="1" customWidth="1"/>
    <col min="13585" max="13585" width="21.3984375" style="143" bestFit="1" customWidth="1"/>
    <col min="13586" max="13586" width="14.69921875" style="143" bestFit="1" customWidth="1"/>
    <col min="13587" max="13587" width="21.3984375" style="143" bestFit="1" customWidth="1"/>
    <col min="13588" max="13588" width="16.59765625" style="143" bestFit="1" customWidth="1"/>
    <col min="13589" max="13589" width="14.09765625" style="143" bestFit="1" customWidth="1"/>
    <col min="13590" max="13590" width="16.59765625" style="143" bestFit="1" customWidth="1"/>
    <col min="13591" max="13591" width="14.09765625" style="143" bestFit="1" customWidth="1"/>
    <col min="13592" max="13592" width="14.3984375" style="143" bestFit="1" customWidth="1"/>
    <col min="13593" max="13593" width="14.59765625" style="143" customWidth="1"/>
    <col min="13594" max="13594" width="13.8984375" style="143" bestFit="1" customWidth="1"/>
    <col min="13595" max="13595" width="14.59765625" style="143" customWidth="1"/>
    <col min="13596" max="13832" width="9" style="143"/>
    <col min="13833" max="13833" width="14.09765625" style="143" customWidth="1"/>
    <col min="13834" max="13834" width="14.69921875" style="143" bestFit="1" customWidth="1"/>
    <col min="13835" max="13835" width="21.3984375" style="143" bestFit="1" customWidth="1"/>
    <col min="13836" max="13836" width="14.69921875" style="143" bestFit="1" customWidth="1"/>
    <col min="13837" max="13837" width="21.3984375" style="143" bestFit="1" customWidth="1"/>
    <col min="13838" max="13838" width="14.69921875" style="143" bestFit="1" customWidth="1"/>
    <col min="13839" max="13839" width="21.3984375" style="143" bestFit="1" customWidth="1"/>
    <col min="13840" max="13840" width="14.69921875" style="143" bestFit="1" customWidth="1"/>
    <col min="13841" max="13841" width="21.3984375" style="143" bestFit="1" customWidth="1"/>
    <col min="13842" max="13842" width="14.69921875" style="143" bestFit="1" customWidth="1"/>
    <col min="13843" max="13843" width="21.3984375" style="143" bestFit="1" customWidth="1"/>
    <col min="13844" max="13844" width="16.59765625" style="143" bestFit="1" customWidth="1"/>
    <col min="13845" max="13845" width="14.09765625" style="143" bestFit="1" customWidth="1"/>
    <col min="13846" max="13846" width="16.59765625" style="143" bestFit="1" customWidth="1"/>
    <col min="13847" max="13847" width="14.09765625" style="143" bestFit="1" customWidth="1"/>
    <col min="13848" max="13848" width="14.3984375" style="143" bestFit="1" customWidth="1"/>
    <col min="13849" max="13849" width="14.59765625" style="143" customWidth="1"/>
    <col min="13850" max="13850" width="13.8984375" style="143" bestFit="1" customWidth="1"/>
    <col min="13851" max="13851" width="14.59765625" style="143" customWidth="1"/>
    <col min="13852" max="14088" width="9" style="143"/>
    <col min="14089" max="14089" width="14.09765625" style="143" customWidth="1"/>
    <col min="14090" max="14090" width="14.69921875" style="143" bestFit="1" customWidth="1"/>
    <col min="14091" max="14091" width="21.3984375" style="143" bestFit="1" customWidth="1"/>
    <col min="14092" max="14092" width="14.69921875" style="143" bestFit="1" customWidth="1"/>
    <col min="14093" max="14093" width="21.3984375" style="143" bestFit="1" customWidth="1"/>
    <col min="14094" max="14094" width="14.69921875" style="143" bestFit="1" customWidth="1"/>
    <col min="14095" max="14095" width="21.3984375" style="143" bestFit="1" customWidth="1"/>
    <col min="14096" max="14096" width="14.69921875" style="143" bestFit="1" customWidth="1"/>
    <col min="14097" max="14097" width="21.3984375" style="143" bestFit="1" customWidth="1"/>
    <col min="14098" max="14098" width="14.69921875" style="143" bestFit="1" customWidth="1"/>
    <col min="14099" max="14099" width="21.3984375" style="143" bestFit="1" customWidth="1"/>
    <col min="14100" max="14100" width="16.59765625" style="143" bestFit="1" customWidth="1"/>
    <col min="14101" max="14101" width="14.09765625" style="143" bestFit="1" customWidth="1"/>
    <col min="14102" max="14102" width="16.59765625" style="143" bestFit="1" customWidth="1"/>
    <col min="14103" max="14103" width="14.09765625" style="143" bestFit="1" customWidth="1"/>
    <col min="14104" max="14104" width="14.3984375" style="143" bestFit="1" customWidth="1"/>
    <col min="14105" max="14105" width="14.59765625" style="143" customWidth="1"/>
    <col min="14106" max="14106" width="13.8984375" style="143" bestFit="1" customWidth="1"/>
    <col min="14107" max="14107" width="14.59765625" style="143" customWidth="1"/>
    <col min="14108" max="14344" width="9" style="143"/>
    <col min="14345" max="14345" width="14.09765625" style="143" customWidth="1"/>
    <col min="14346" max="14346" width="14.69921875" style="143" bestFit="1" customWidth="1"/>
    <col min="14347" max="14347" width="21.3984375" style="143" bestFit="1" customWidth="1"/>
    <col min="14348" max="14348" width="14.69921875" style="143" bestFit="1" customWidth="1"/>
    <col min="14349" max="14349" width="21.3984375" style="143" bestFit="1" customWidth="1"/>
    <col min="14350" max="14350" width="14.69921875" style="143" bestFit="1" customWidth="1"/>
    <col min="14351" max="14351" width="21.3984375" style="143" bestFit="1" customWidth="1"/>
    <col min="14352" max="14352" width="14.69921875" style="143" bestFit="1" customWidth="1"/>
    <col min="14353" max="14353" width="21.3984375" style="143" bestFit="1" customWidth="1"/>
    <col min="14354" max="14354" width="14.69921875" style="143" bestFit="1" customWidth="1"/>
    <col min="14355" max="14355" width="21.3984375" style="143" bestFit="1" customWidth="1"/>
    <col min="14356" max="14356" width="16.59765625" style="143" bestFit="1" customWidth="1"/>
    <col min="14357" max="14357" width="14.09765625" style="143" bestFit="1" customWidth="1"/>
    <col min="14358" max="14358" width="16.59765625" style="143" bestFit="1" customWidth="1"/>
    <col min="14359" max="14359" width="14.09765625" style="143" bestFit="1" customWidth="1"/>
    <col min="14360" max="14360" width="14.3984375" style="143" bestFit="1" customWidth="1"/>
    <col min="14361" max="14361" width="14.59765625" style="143" customWidth="1"/>
    <col min="14362" max="14362" width="13.8984375" style="143" bestFit="1" customWidth="1"/>
    <col min="14363" max="14363" width="14.59765625" style="143" customWidth="1"/>
    <col min="14364" max="14600" width="9" style="143"/>
    <col min="14601" max="14601" width="14.09765625" style="143" customWidth="1"/>
    <col min="14602" max="14602" width="14.69921875" style="143" bestFit="1" customWidth="1"/>
    <col min="14603" max="14603" width="21.3984375" style="143" bestFit="1" customWidth="1"/>
    <col min="14604" max="14604" width="14.69921875" style="143" bestFit="1" customWidth="1"/>
    <col min="14605" max="14605" width="21.3984375" style="143" bestFit="1" customWidth="1"/>
    <col min="14606" max="14606" width="14.69921875" style="143" bestFit="1" customWidth="1"/>
    <col min="14607" max="14607" width="21.3984375" style="143" bestFit="1" customWidth="1"/>
    <col min="14608" max="14608" width="14.69921875" style="143" bestFit="1" customWidth="1"/>
    <col min="14609" max="14609" width="21.3984375" style="143" bestFit="1" customWidth="1"/>
    <col min="14610" max="14610" width="14.69921875" style="143" bestFit="1" customWidth="1"/>
    <col min="14611" max="14611" width="21.3984375" style="143" bestFit="1" customWidth="1"/>
    <col min="14612" max="14612" width="16.59765625" style="143" bestFit="1" customWidth="1"/>
    <col min="14613" max="14613" width="14.09765625" style="143" bestFit="1" customWidth="1"/>
    <col min="14614" max="14614" width="16.59765625" style="143" bestFit="1" customWidth="1"/>
    <col min="14615" max="14615" width="14.09765625" style="143" bestFit="1" customWidth="1"/>
    <col min="14616" max="14616" width="14.3984375" style="143" bestFit="1" customWidth="1"/>
    <col min="14617" max="14617" width="14.59765625" style="143" customWidth="1"/>
    <col min="14618" max="14618" width="13.8984375" style="143" bestFit="1" customWidth="1"/>
    <col min="14619" max="14619" width="14.59765625" style="143" customWidth="1"/>
    <col min="14620" max="14856" width="9" style="143"/>
    <col min="14857" max="14857" width="14.09765625" style="143" customWidth="1"/>
    <col min="14858" max="14858" width="14.69921875" style="143" bestFit="1" customWidth="1"/>
    <col min="14859" max="14859" width="21.3984375" style="143" bestFit="1" customWidth="1"/>
    <col min="14860" max="14860" width="14.69921875" style="143" bestFit="1" customWidth="1"/>
    <col min="14861" max="14861" width="21.3984375" style="143" bestFit="1" customWidth="1"/>
    <col min="14862" max="14862" width="14.69921875" style="143" bestFit="1" customWidth="1"/>
    <col min="14863" max="14863" width="21.3984375" style="143" bestFit="1" customWidth="1"/>
    <col min="14864" max="14864" width="14.69921875" style="143" bestFit="1" customWidth="1"/>
    <col min="14865" max="14865" width="21.3984375" style="143" bestFit="1" customWidth="1"/>
    <col min="14866" max="14866" width="14.69921875" style="143" bestFit="1" customWidth="1"/>
    <col min="14867" max="14867" width="21.3984375" style="143" bestFit="1" customWidth="1"/>
    <col min="14868" max="14868" width="16.59765625" style="143" bestFit="1" customWidth="1"/>
    <col min="14869" max="14869" width="14.09765625" style="143" bestFit="1" customWidth="1"/>
    <col min="14870" max="14870" width="16.59765625" style="143" bestFit="1" customWidth="1"/>
    <col min="14871" max="14871" width="14.09765625" style="143" bestFit="1" customWidth="1"/>
    <col min="14872" max="14872" width="14.3984375" style="143" bestFit="1" customWidth="1"/>
    <col min="14873" max="14873" width="14.59765625" style="143" customWidth="1"/>
    <col min="14874" max="14874" width="13.8984375" style="143" bestFit="1" customWidth="1"/>
    <col min="14875" max="14875" width="14.59765625" style="143" customWidth="1"/>
    <col min="14876" max="15112" width="9" style="143"/>
    <col min="15113" max="15113" width="14.09765625" style="143" customWidth="1"/>
    <col min="15114" max="15114" width="14.69921875" style="143" bestFit="1" customWidth="1"/>
    <col min="15115" max="15115" width="21.3984375" style="143" bestFit="1" customWidth="1"/>
    <col min="15116" max="15116" width="14.69921875" style="143" bestFit="1" customWidth="1"/>
    <col min="15117" max="15117" width="21.3984375" style="143" bestFit="1" customWidth="1"/>
    <col min="15118" max="15118" width="14.69921875" style="143" bestFit="1" customWidth="1"/>
    <col min="15119" max="15119" width="21.3984375" style="143" bestFit="1" customWidth="1"/>
    <col min="15120" max="15120" width="14.69921875" style="143" bestFit="1" customWidth="1"/>
    <col min="15121" max="15121" width="21.3984375" style="143" bestFit="1" customWidth="1"/>
    <col min="15122" max="15122" width="14.69921875" style="143" bestFit="1" customWidth="1"/>
    <col min="15123" max="15123" width="21.3984375" style="143" bestFit="1" customWidth="1"/>
    <col min="15124" max="15124" width="16.59765625" style="143" bestFit="1" customWidth="1"/>
    <col min="15125" max="15125" width="14.09765625" style="143" bestFit="1" customWidth="1"/>
    <col min="15126" max="15126" width="16.59765625" style="143" bestFit="1" customWidth="1"/>
    <col min="15127" max="15127" width="14.09765625" style="143" bestFit="1" customWidth="1"/>
    <col min="15128" max="15128" width="14.3984375" style="143" bestFit="1" customWidth="1"/>
    <col min="15129" max="15129" width="14.59765625" style="143" customWidth="1"/>
    <col min="15130" max="15130" width="13.8984375" style="143" bestFit="1" customWidth="1"/>
    <col min="15131" max="15131" width="14.59765625" style="143" customWidth="1"/>
    <col min="15132" max="15368" width="9" style="143"/>
    <col min="15369" max="15369" width="14.09765625" style="143" customWidth="1"/>
    <col min="15370" max="15370" width="14.69921875" style="143" bestFit="1" customWidth="1"/>
    <col min="15371" max="15371" width="21.3984375" style="143" bestFit="1" customWidth="1"/>
    <col min="15372" max="15372" width="14.69921875" style="143" bestFit="1" customWidth="1"/>
    <col min="15373" max="15373" width="21.3984375" style="143" bestFit="1" customWidth="1"/>
    <col min="15374" max="15374" width="14.69921875" style="143" bestFit="1" customWidth="1"/>
    <col min="15375" max="15375" width="21.3984375" style="143" bestFit="1" customWidth="1"/>
    <col min="15376" max="15376" width="14.69921875" style="143" bestFit="1" customWidth="1"/>
    <col min="15377" max="15377" width="21.3984375" style="143" bestFit="1" customWidth="1"/>
    <col min="15378" max="15378" width="14.69921875" style="143" bestFit="1" customWidth="1"/>
    <col min="15379" max="15379" width="21.3984375" style="143" bestFit="1" customWidth="1"/>
    <col min="15380" max="15380" width="16.59765625" style="143" bestFit="1" customWidth="1"/>
    <col min="15381" max="15381" width="14.09765625" style="143" bestFit="1" customWidth="1"/>
    <col min="15382" max="15382" width="16.59765625" style="143" bestFit="1" customWidth="1"/>
    <col min="15383" max="15383" width="14.09765625" style="143" bestFit="1" customWidth="1"/>
    <col min="15384" max="15384" width="14.3984375" style="143" bestFit="1" customWidth="1"/>
    <col min="15385" max="15385" width="14.59765625" style="143" customWidth="1"/>
    <col min="15386" max="15386" width="13.8984375" style="143" bestFit="1" customWidth="1"/>
    <col min="15387" max="15387" width="14.59765625" style="143" customWidth="1"/>
    <col min="15388" max="15624" width="9" style="143"/>
    <col min="15625" max="15625" width="14.09765625" style="143" customWidth="1"/>
    <col min="15626" max="15626" width="14.69921875" style="143" bestFit="1" customWidth="1"/>
    <col min="15627" max="15627" width="21.3984375" style="143" bestFit="1" customWidth="1"/>
    <col min="15628" max="15628" width="14.69921875" style="143" bestFit="1" customWidth="1"/>
    <col min="15629" max="15629" width="21.3984375" style="143" bestFit="1" customWidth="1"/>
    <col min="15630" max="15630" width="14.69921875" style="143" bestFit="1" customWidth="1"/>
    <col min="15631" max="15631" width="21.3984375" style="143" bestFit="1" customWidth="1"/>
    <col min="15632" max="15632" width="14.69921875" style="143" bestFit="1" customWidth="1"/>
    <col min="15633" max="15633" width="21.3984375" style="143" bestFit="1" customWidth="1"/>
    <col min="15634" max="15634" width="14.69921875" style="143" bestFit="1" customWidth="1"/>
    <col min="15635" max="15635" width="21.3984375" style="143" bestFit="1" customWidth="1"/>
    <col min="15636" max="15636" width="16.59765625" style="143" bestFit="1" customWidth="1"/>
    <col min="15637" max="15637" width="14.09765625" style="143" bestFit="1" customWidth="1"/>
    <col min="15638" max="15638" width="16.59765625" style="143" bestFit="1" customWidth="1"/>
    <col min="15639" max="15639" width="14.09765625" style="143" bestFit="1" customWidth="1"/>
    <col min="15640" max="15640" width="14.3984375" style="143" bestFit="1" customWidth="1"/>
    <col min="15641" max="15641" width="14.59765625" style="143" customWidth="1"/>
    <col min="15642" max="15642" width="13.8984375" style="143" bestFit="1" customWidth="1"/>
    <col min="15643" max="15643" width="14.59765625" style="143" customWidth="1"/>
    <col min="15644" max="15880" width="9" style="143"/>
    <col min="15881" max="15881" width="14.09765625" style="143" customWidth="1"/>
    <col min="15882" max="15882" width="14.69921875" style="143" bestFit="1" customWidth="1"/>
    <col min="15883" max="15883" width="21.3984375" style="143" bestFit="1" customWidth="1"/>
    <col min="15884" max="15884" width="14.69921875" style="143" bestFit="1" customWidth="1"/>
    <col min="15885" max="15885" width="21.3984375" style="143" bestFit="1" customWidth="1"/>
    <col min="15886" max="15886" width="14.69921875" style="143" bestFit="1" customWidth="1"/>
    <col min="15887" max="15887" width="21.3984375" style="143" bestFit="1" customWidth="1"/>
    <col min="15888" max="15888" width="14.69921875" style="143" bestFit="1" customWidth="1"/>
    <col min="15889" max="15889" width="21.3984375" style="143" bestFit="1" customWidth="1"/>
    <col min="15890" max="15890" width="14.69921875" style="143" bestFit="1" customWidth="1"/>
    <col min="15891" max="15891" width="21.3984375" style="143" bestFit="1" customWidth="1"/>
    <col min="15892" max="15892" width="16.59765625" style="143" bestFit="1" customWidth="1"/>
    <col min="15893" max="15893" width="14.09765625" style="143" bestFit="1" customWidth="1"/>
    <col min="15894" max="15894" width="16.59765625" style="143" bestFit="1" customWidth="1"/>
    <col min="15895" max="15895" width="14.09765625" style="143" bestFit="1" customWidth="1"/>
    <col min="15896" max="15896" width="14.3984375" style="143" bestFit="1" customWidth="1"/>
    <col min="15897" max="15897" width="14.59765625" style="143" customWidth="1"/>
    <col min="15898" max="15898" width="13.8984375" style="143" bestFit="1" customWidth="1"/>
    <col min="15899" max="15899" width="14.59765625" style="143" customWidth="1"/>
    <col min="15900" max="16136" width="9" style="143"/>
    <col min="16137" max="16137" width="14.09765625" style="143" customWidth="1"/>
    <col min="16138" max="16138" width="14.69921875" style="143" bestFit="1" customWidth="1"/>
    <col min="16139" max="16139" width="21.3984375" style="143" bestFit="1" customWidth="1"/>
    <col min="16140" max="16140" width="14.69921875" style="143" bestFit="1" customWidth="1"/>
    <col min="16141" max="16141" width="21.3984375" style="143" bestFit="1" customWidth="1"/>
    <col min="16142" max="16142" width="14.69921875" style="143" bestFit="1" customWidth="1"/>
    <col min="16143" max="16143" width="21.3984375" style="143" bestFit="1" customWidth="1"/>
    <col min="16144" max="16144" width="14.69921875" style="143" bestFit="1" customWidth="1"/>
    <col min="16145" max="16145" width="21.3984375" style="143" bestFit="1" customWidth="1"/>
    <col min="16146" max="16146" width="14.69921875" style="143" bestFit="1" customWidth="1"/>
    <col min="16147" max="16147" width="21.3984375" style="143" bestFit="1" customWidth="1"/>
    <col min="16148" max="16148" width="16.59765625" style="143" bestFit="1" customWidth="1"/>
    <col min="16149" max="16149" width="14.09765625" style="143" bestFit="1" customWidth="1"/>
    <col min="16150" max="16150" width="16.59765625" style="143" bestFit="1" customWidth="1"/>
    <col min="16151" max="16151" width="14.09765625" style="143" bestFit="1" customWidth="1"/>
    <col min="16152" max="16152" width="14.3984375" style="143" bestFit="1" customWidth="1"/>
    <col min="16153" max="16153" width="14.59765625" style="143" customWidth="1"/>
    <col min="16154" max="16154" width="13.8984375" style="143" bestFit="1" customWidth="1"/>
    <col min="16155" max="16155" width="14.59765625" style="143" customWidth="1"/>
    <col min="16156" max="16384" width="9" style="143"/>
  </cols>
  <sheetData>
    <row r="1" spans="1:27" s="594" customFormat="1" ht="53.25" customHeight="1" x14ac:dyDescent="0.25">
      <c r="A1" s="1558" t="s">
        <v>942</v>
      </c>
      <c r="B1" s="1558"/>
      <c r="C1" s="1558"/>
      <c r="D1" s="1558"/>
      <c r="E1" s="1558"/>
      <c r="F1" s="754"/>
      <c r="H1" s="752"/>
      <c r="J1" s="752"/>
      <c r="L1" s="752"/>
      <c r="N1" s="752"/>
      <c r="P1" s="752"/>
      <c r="R1" s="752"/>
      <c r="T1" s="752"/>
      <c r="V1" s="752"/>
      <c r="X1" s="752"/>
    </row>
    <row r="2" spans="1:27" s="594" customFormat="1" ht="53.25" customHeight="1" x14ac:dyDescent="0.25">
      <c r="A2" s="1559" t="s">
        <v>946</v>
      </c>
      <c r="B2" s="1559"/>
      <c r="C2" s="1559"/>
      <c r="D2" s="1559"/>
      <c r="E2" s="1559"/>
      <c r="F2" s="754"/>
      <c r="H2" s="752"/>
      <c r="J2" s="752"/>
      <c r="L2" s="752"/>
      <c r="N2" s="752"/>
      <c r="P2" s="752"/>
      <c r="R2" s="752"/>
      <c r="T2" s="752"/>
      <c r="V2" s="752"/>
      <c r="X2" s="752"/>
    </row>
    <row r="3" spans="1:27" ht="25.8" x14ac:dyDescent="0.7">
      <c r="A3" s="595"/>
      <c r="C3" s="596"/>
      <c r="Y3" s="1560" t="s">
        <v>439</v>
      </c>
      <c r="Z3" s="1560"/>
      <c r="AA3" s="1560"/>
    </row>
    <row r="4" spans="1:27" s="848" customFormat="1" ht="57" customHeight="1" x14ac:dyDescent="0.25">
      <c r="A4" s="1548" t="s">
        <v>889</v>
      </c>
      <c r="B4" s="1549" t="s">
        <v>139</v>
      </c>
      <c r="C4" s="1549"/>
      <c r="D4" s="1549"/>
      <c r="E4" s="1549"/>
      <c r="F4" s="1549"/>
      <c r="G4" s="1549"/>
      <c r="H4" s="1549"/>
      <c r="I4" s="1549"/>
      <c r="J4" s="1549"/>
      <c r="K4" s="1549"/>
      <c r="L4" s="1549"/>
      <c r="M4" s="1549"/>
      <c r="N4" s="1549"/>
      <c r="O4" s="1549"/>
      <c r="P4" s="1550" t="s">
        <v>383</v>
      </c>
      <c r="Q4" s="1550"/>
      <c r="R4" s="1550" t="s">
        <v>384</v>
      </c>
      <c r="S4" s="1550"/>
      <c r="T4" s="1550" t="s">
        <v>385</v>
      </c>
      <c r="U4" s="1550"/>
      <c r="V4" s="1550" t="s">
        <v>688</v>
      </c>
      <c r="W4" s="1550"/>
      <c r="X4" s="1561" t="s">
        <v>268</v>
      </c>
      <c r="Y4" s="1561"/>
      <c r="Z4" s="1561"/>
      <c r="AA4" s="1561"/>
    </row>
    <row r="5" spans="1:27" s="848" customFormat="1" ht="57" customHeight="1" x14ac:dyDescent="0.25">
      <c r="A5" s="1548"/>
      <c r="B5" s="1551" t="s">
        <v>264</v>
      </c>
      <c r="C5" s="1551"/>
      <c r="D5" s="1551"/>
      <c r="E5" s="1551"/>
      <c r="F5" s="1551"/>
      <c r="G5" s="1551"/>
      <c r="H5" s="1551"/>
      <c r="I5" s="1551"/>
      <c r="J5" s="1551"/>
      <c r="K5" s="1552"/>
      <c r="L5" s="1553" t="s">
        <v>266</v>
      </c>
      <c r="M5" s="1554"/>
      <c r="N5" s="1550" t="s">
        <v>267</v>
      </c>
      <c r="O5" s="1550"/>
      <c r="P5" s="1550"/>
      <c r="Q5" s="1550"/>
      <c r="R5" s="1550"/>
      <c r="S5" s="1550"/>
      <c r="T5" s="1550"/>
      <c r="U5" s="1550"/>
      <c r="V5" s="1550"/>
      <c r="W5" s="1550"/>
      <c r="X5" s="1561"/>
      <c r="Y5" s="1561"/>
      <c r="Z5" s="1561"/>
      <c r="AA5" s="1561"/>
    </row>
    <row r="6" spans="1:27" s="848" customFormat="1" ht="57" customHeight="1" x14ac:dyDescent="0.25">
      <c r="A6" s="1548"/>
      <c r="B6" s="1555" t="s">
        <v>251</v>
      </c>
      <c r="C6" s="1556"/>
      <c r="D6" s="1557" t="s">
        <v>252</v>
      </c>
      <c r="E6" s="1556"/>
      <c r="F6" s="1557" t="s">
        <v>253</v>
      </c>
      <c r="G6" s="1556"/>
      <c r="H6" s="1557" t="s">
        <v>254</v>
      </c>
      <c r="I6" s="1556"/>
      <c r="J6" s="1557" t="s">
        <v>255</v>
      </c>
      <c r="K6" s="1556"/>
      <c r="L6" s="849" t="s">
        <v>256</v>
      </c>
      <c r="M6" s="850" t="s">
        <v>257</v>
      </c>
      <c r="N6" s="849" t="s">
        <v>256</v>
      </c>
      <c r="O6" s="850" t="s">
        <v>257</v>
      </c>
      <c r="P6" s="849" t="s">
        <v>256</v>
      </c>
      <c r="Q6" s="850" t="s">
        <v>257</v>
      </c>
      <c r="R6" s="849" t="s">
        <v>256</v>
      </c>
      <c r="S6" s="850" t="s">
        <v>257</v>
      </c>
      <c r="T6" s="849" t="s">
        <v>256</v>
      </c>
      <c r="U6" s="850" t="s">
        <v>257</v>
      </c>
      <c r="V6" s="849" t="s">
        <v>256</v>
      </c>
      <c r="W6" s="850" t="s">
        <v>257</v>
      </c>
      <c r="X6" s="849" t="s">
        <v>256</v>
      </c>
      <c r="Y6" s="1546" t="s">
        <v>258</v>
      </c>
      <c r="Z6" s="850" t="s">
        <v>257</v>
      </c>
      <c r="AA6" s="1546" t="s">
        <v>258</v>
      </c>
    </row>
    <row r="7" spans="1:27" s="597" customFormat="1" ht="80.25" customHeight="1" x14ac:dyDescent="0.25">
      <c r="A7" s="1548"/>
      <c r="B7" s="648" t="s">
        <v>890</v>
      </c>
      <c r="C7" s="599" t="s">
        <v>891</v>
      </c>
      <c r="D7" s="648" t="s">
        <v>648</v>
      </c>
      <c r="E7" s="599" t="s">
        <v>446</v>
      </c>
      <c r="F7" s="648" t="s">
        <v>648</v>
      </c>
      <c r="G7" s="599" t="s">
        <v>446</v>
      </c>
      <c r="H7" s="648" t="s">
        <v>648</v>
      </c>
      <c r="I7" s="599" t="s">
        <v>446</v>
      </c>
      <c r="J7" s="648" t="s">
        <v>648</v>
      </c>
      <c r="K7" s="599" t="s">
        <v>446</v>
      </c>
      <c r="L7" s="655" t="s">
        <v>259</v>
      </c>
      <c r="M7" s="598" t="s">
        <v>260</v>
      </c>
      <c r="N7" s="655" t="s">
        <v>259</v>
      </c>
      <c r="O7" s="598" t="s">
        <v>260</v>
      </c>
      <c r="P7" s="655" t="s">
        <v>259</v>
      </c>
      <c r="Q7" s="598" t="s">
        <v>260</v>
      </c>
      <c r="R7" s="655" t="s">
        <v>259</v>
      </c>
      <c r="S7" s="598" t="s">
        <v>260</v>
      </c>
      <c r="T7" s="655" t="s">
        <v>259</v>
      </c>
      <c r="U7" s="598" t="s">
        <v>260</v>
      </c>
      <c r="V7" s="655" t="s">
        <v>259</v>
      </c>
      <c r="W7" s="598" t="s">
        <v>260</v>
      </c>
      <c r="X7" s="655" t="s">
        <v>259</v>
      </c>
      <c r="Y7" s="1547"/>
      <c r="Z7" s="598" t="s">
        <v>260</v>
      </c>
      <c r="AA7" s="1547"/>
    </row>
    <row r="8" spans="1:27" s="597" customFormat="1" ht="66" customHeight="1" x14ac:dyDescent="0.25">
      <c r="A8" s="1548"/>
      <c r="B8" s="649" t="s">
        <v>892</v>
      </c>
      <c r="C8" s="600" t="s">
        <v>893</v>
      </c>
      <c r="D8" s="649" t="s">
        <v>892</v>
      </c>
      <c r="E8" s="600" t="s">
        <v>893</v>
      </c>
      <c r="F8" s="649" t="s">
        <v>892</v>
      </c>
      <c r="G8" s="600" t="s">
        <v>893</v>
      </c>
      <c r="H8" s="649" t="s">
        <v>892</v>
      </c>
      <c r="I8" s="600" t="s">
        <v>893</v>
      </c>
      <c r="J8" s="649" t="s">
        <v>892</v>
      </c>
      <c r="K8" s="600" t="s">
        <v>893</v>
      </c>
      <c r="L8" s="649" t="s">
        <v>892</v>
      </c>
      <c r="M8" s="600" t="s">
        <v>893</v>
      </c>
      <c r="N8" s="649" t="s">
        <v>892</v>
      </c>
      <c r="O8" s="600" t="s">
        <v>893</v>
      </c>
      <c r="P8" s="649" t="s">
        <v>892</v>
      </c>
      <c r="Q8" s="600" t="s">
        <v>893</v>
      </c>
      <c r="R8" s="649" t="s">
        <v>892</v>
      </c>
      <c r="S8" s="600" t="s">
        <v>893</v>
      </c>
      <c r="T8" s="649" t="s">
        <v>892</v>
      </c>
      <c r="U8" s="600" t="s">
        <v>893</v>
      </c>
      <c r="V8" s="649" t="s">
        <v>892</v>
      </c>
      <c r="W8" s="600" t="s">
        <v>893</v>
      </c>
      <c r="X8" s="649" t="s">
        <v>649</v>
      </c>
      <c r="Y8" s="600" t="s">
        <v>263</v>
      </c>
      <c r="Z8" s="600" t="s">
        <v>262</v>
      </c>
      <c r="AA8" s="600" t="s">
        <v>263</v>
      </c>
    </row>
    <row r="9" spans="1:27" s="842" customFormat="1" ht="53.25" customHeight="1" x14ac:dyDescent="0.25">
      <c r="A9" s="844" t="s">
        <v>636</v>
      </c>
      <c r="B9" s="837">
        <v>113450</v>
      </c>
      <c r="C9" s="838">
        <v>63709589.829999998</v>
      </c>
      <c r="D9" s="837">
        <v>13318</v>
      </c>
      <c r="E9" s="838">
        <v>2050111.162</v>
      </c>
      <c r="F9" s="839">
        <v>2644</v>
      </c>
      <c r="G9" s="838">
        <v>2559577.96</v>
      </c>
      <c r="H9" s="837">
        <v>0</v>
      </c>
      <c r="I9" s="838">
        <v>0</v>
      </c>
      <c r="J9" s="845">
        <v>129412</v>
      </c>
      <c r="K9" s="846">
        <v>68319278.952000007</v>
      </c>
      <c r="L9" s="837">
        <v>0</v>
      </c>
      <c r="M9" s="838">
        <v>0</v>
      </c>
      <c r="N9" s="837">
        <v>412</v>
      </c>
      <c r="O9" s="838">
        <v>396805129.33470303</v>
      </c>
      <c r="P9" s="837">
        <v>5268</v>
      </c>
      <c r="Q9" s="838">
        <v>883405.12</v>
      </c>
      <c r="R9" s="837">
        <v>0</v>
      </c>
      <c r="S9" s="838">
        <v>0</v>
      </c>
      <c r="T9" s="837">
        <v>0</v>
      </c>
      <c r="U9" s="838">
        <v>0</v>
      </c>
      <c r="V9" s="837">
        <v>21614</v>
      </c>
      <c r="W9" s="838">
        <v>7392750</v>
      </c>
      <c r="X9" s="840">
        <v>156706</v>
      </c>
      <c r="Y9" s="838">
        <v>0.59213032625774131</v>
      </c>
      <c r="Z9" s="841">
        <v>473400563.40670305</v>
      </c>
      <c r="AA9" s="838">
        <v>2.2076645865294835</v>
      </c>
    </row>
    <row r="10" spans="1:27" s="842" customFormat="1" ht="53.25" customHeight="1" x14ac:dyDescent="0.25">
      <c r="A10" s="836" t="s">
        <v>159</v>
      </c>
      <c r="B10" s="837">
        <v>3636564</v>
      </c>
      <c r="C10" s="838">
        <v>936010600.41199994</v>
      </c>
      <c r="D10" s="837">
        <v>1728874</v>
      </c>
      <c r="E10" s="838">
        <v>591640100.87899995</v>
      </c>
      <c r="F10" s="839">
        <v>964352</v>
      </c>
      <c r="G10" s="838">
        <v>187900283.567</v>
      </c>
      <c r="H10" s="837">
        <v>0</v>
      </c>
      <c r="I10" s="838">
        <v>0</v>
      </c>
      <c r="J10" s="845">
        <v>6329790</v>
      </c>
      <c r="K10" s="846">
        <v>1715550984.858</v>
      </c>
      <c r="L10" s="837">
        <v>0</v>
      </c>
      <c r="M10" s="838">
        <v>0</v>
      </c>
      <c r="N10" s="837">
        <v>20550</v>
      </c>
      <c r="O10" s="838">
        <v>606843295.89007998</v>
      </c>
      <c r="P10" s="837">
        <v>61933</v>
      </c>
      <c r="Q10" s="838">
        <v>25437230.506000001</v>
      </c>
      <c r="R10" s="837">
        <v>304064</v>
      </c>
      <c r="S10" s="838">
        <v>744283496.85214996</v>
      </c>
      <c r="T10" s="837">
        <v>36504</v>
      </c>
      <c r="U10" s="838">
        <v>20905799.83636</v>
      </c>
      <c r="V10" s="837">
        <v>1099752</v>
      </c>
      <c r="W10" s="838">
        <v>2867113778.5900002</v>
      </c>
      <c r="X10" s="840">
        <v>7852593</v>
      </c>
      <c r="Y10" s="838">
        <v>29.671859756864805</v>
      </c>
      <c r="Z10" s="841">
        <v>5980134586.5325899</v>
      </c>
      <c r="AA10" s="838">
        <v>27.887865731215982</v>
      </c>
    </row>
    <row r="11" spans="1:27" s="842" customFormat="1" ht="53.25" customHeight="1" x14ac:dyDescent="0.25">
      <c r="A11" s="836" t="s">
        <v>699</v>
      </c>
      <c r="B11" s="837">
        <v>8377</v>
      </c>
      <c r="C11" s="838">
        <v>4152272.8059999999</v>
      </c>
      <c r="D11" s="837">
        <v>34064</v>
      </c>
      <c r="E11" s="838">
        <v>5130466.7350000003</v>
      </c>
      <c r="F11" s="839">
        <v>604</v>
      </c>
      <c r="G11" s="838">
        <v>348900</v>
      </c>
      <c r="H11" s="837">
        <v>1301</v>
      </c>
      <c r="I11" s="838">
        <v>521534.04599999997</v>
      </c>
      <c r="J11" s="837">
        <v>44346</v>
      </c>
      <c r="K11" s="838">
        <v>10153173.586999999</v>
      </c>
      <c r="L11" s="837">
        <v>0</v>
      </c>
      <c r="M11" s="838">
        <v>0</v>
      </c>
      <c r="N11" s="837">
        <v>3</v>
      </c>
      <c r="O11" s="838">
        <v>9725638</v>
      </c>
      <c r="P11" s="837">
        <v>0</v>
      </c>
      <c r="Q11" s="838">
        <v>0</v>
      </c>
      <c r="R11" s="837">
        <v>0</v>
      </c>
      <c r="S11" s="838">
        <v>0</v>
      </c>
      <c r="T11" s="837">
        <v>0</v>
      </c>
      <c r="U11" s="838">
        <v>0</v>
      </c>
      <c r="V11" s="837">
        <v>72</v>
      </c>
      <c r="W11" s="838">
        <v>29700</v>
      </c>
      <c r="X11" s="840">
        <v>44421</v>
      </c>
      <c r="Y11" s="838">
        <v>0.16784948389145998</v>
      </c>
      <c r="Z11" s="841">
        <v>19908511.586999997</v>
      </c>
      <c r="AA11" s="838">
        <v>9.2841706154398421E-2</v>
      </c>
    </row>
    <row r="12" spans="1:27" s="842" customFormat="1" ht="53.25" customHeight="1" x14ac:dyDescent="0.25">
      <c r="A12" s="836" t="s">
        <v>160</v>
      </c>
      <c r="B12" s="837">
        <v>380946</v>
      </c>
      <c r="C12" s="838">
        <v>94041529</v>
      </c>
      <c r="D12" s="837">
        <v>659642</v>
      </c>
      <c r="E12" s="838">
        <v>138277520</v>
      </c>
      <c r="F12" s="839">
        <v>9578</v>
      </c>
      <c r="G12" s="838">
        <v>6778903</v>
      </c>
      <c r="H12" s="837">
        <v>0</v>
      </c>
      <c r="I12" s="838">
        <v>0</v>
      </c>
      <c r="J12" s="837">
        <v>1050166</v>
      </c>
      <c r="K12" s="838">
        <v>239097952</v>
      </c>
      <c r="L12" s="837">
        <v>0</v>
      </c>
      <c r="M12" s="838">
        <v>0</v>
      </c>
      <c r="N12" s="837">
        <v>4597</v>
      </c>
      <c r="O12" s="838">
        <v>336965689.32374001</v>
      </c>
      <c r="P12" s="837">
        <v>9331</v>
      </c>
      <c r="Q12" s="838">
        <v>4173235</v>
      </c>
      <c r="R12" s="837">
        <v>8889</v>
      </c>
      <c r="S12" s="838">
        <v>25788494</v>
      </c>
      <c r="T12" s="837">
        <v>0</v>
      </c>
      <c r="U12" s="838">
        <v>0</v>
      </c>
      <c r="V12" s="837">
        <v>31470</v>
      </c>
      <c r="W12" s="838">
        <v>37778391</v>
      </c>
      <c r="X12" s="840">
        <v>1104453</v>
      </c>
      <c r="Y12" s="838">
        <v>4.1732933979958728</v>
      </c>
      <c r="Z12" s="841">
        <v>643803761.32374001</v>
      </c>
      <c r="AA12" s="838">
        <v>3.0023258830130404</v>
      </c>
    </row>
    <row r="13" spans="1:27" s="842" customFormat="1" ht="53.25" customHeight="1" x14ac:dyDescent="0.25">
      <c r="A13" s="836" t="s">
        <v>161</v>
      </c>
      <c r="B13" s="837">
        <v>685976</v>
      </c>
      <c r="C13" s="838">
        <v>243086463</v>
      </c>
      <c r="D13" s="837">
        <v>764225</v>
      </c>
      <c r="E13" s="838">
        <v>177276170</v>
      </c>
      <c r="F13" s="839">
        <v>29126</v>
      </c>
      <c r="G13" s="838">
        <v>8722778</v>
      </c>
      <c r="H13" s="837">
        <v>0</v>
      </c>
      <c r="I13" s="838">
        <v>0</v>
      </c>
      <c r="J13" s="837">
        <v>1479327</v>
      </c>
      <c r="K13" s="838">
        <v>429085411</v>
      </c>
      <c r="L13" s="837">
        <v>0</v>
      </c>
      <c r="M13" s="838">
        <v>0</v>
      </c>
      <c r="N13" s="837">
        <v>1252</v>
      </c>
      <c r="O13" s="838">
        <v>340273113</v>
      </c>
      <c r="P13" s="837">
        <v>13589</v>
      </c>
      <c r="Q13" s="838">
        <v>4179523</v>
      </c>
      <c r="R13" s="837">
        <v>2240</v>
      </c>
      <c r="S13" s="838">
        <v>5598392</v>
      </c>
      <c r="T13" s="837">
        <v>0</v>
      </c>
      <c r="U13" s="838">
        <v>0</v>
      </c>
      <c r="V13" s="837">
        <v>5766</v>
      </c>
      <c r="W13" s="838">
        <v>14266900</v>
      </c>
      <c r="X13" s="840">
        <v>1502174</v>
      </c>
      <c r="Y13" s="838">
        <v>5.6761245945649579</v>
      </c>
      <c r="Z13" s="841">
        <v>793403339</v>
      </c>
      <c r="AA13" s="838">
        <v>3.6999712077650333</v>
      </c>
    </row>
    <row r="14" spans="1:27" s="842" customFormat="1" ht="53.25" customHeight="1" x14ac:dyDescent="0.25">
      <c r="A14" s="836" t="s">
        <v>162</v>
      </c>
      <c r="B14" s="837">
        <v>7</v>
      </c>
      <c r="C14" s="838">
        <v>2100</v>
      </c>
      <c r="D14" s="837">
        <v>279</v>
      </c>
      <c r="E14" s="838">
        <v>53055.839999999997</v>
      </c>
      <c r="F14" s="839">
        <v>3</v>
      </c>
      <c r="G14" s="838">
        <v>1500</v>
      </c>
      <c r="H14" s="837">
        <v>0</v>
      </c>
      <c r="I14" s="838">
        <v>0</v>
      </c>
      <c r="J14" s="837">
        <v>289</v>
      </c>
      <c r="K14" s="838">
        <v>56655.839999999997</v>
      </c>
      <c r="L14" s="837">
        <v>0</v>
      </c>
      <c r="M14" s="838">
        <v>0</v>
      </c>
      <c r="N14" s="837">
        <v>23</v>
      </c>
      <c r="O14" s="838">
        <v>5335638.1399999997</v>
      </c>
      <c r="P14" s="837">
        <v>0</v>
      </c>
      <c r="Q14" s="838">
        <v>0</v>
      </c>
      <c r="R14" s="837">
        <v>0</v>
      </c>
      <c r="S14" s="838">
        <v>0</v>
      </c>
      <c r="T14" s="837">
        <v>0</v>
      </c>
      <c r="U14" s="838">
        <v>0</v>
      </c>
      <c r="V14" s="837">
        <v>1</v>
      </c>
      <c r="W14" s="838">
        <v>319049</v>
      </c>
      <c r="X14" s="840">
        <v>313</v>
      </c>
      <c r="Y14" s="838">
        <v>1.1827038665952359E-3</v>
      </c>
      <c r="Z14" s="841">
        <v>5711342.9799999995</v>
      </c>
      <c r="AA14" s="838">
        <v>2.6634378184373819E-2</v>
      </c>
    </row>
    <row r="15" spans="1:27" s="842" customFormat="1" ht="53.25" customHeight="1" x14ac:dyDescent="0.25">
      <c r="A15" s="836" t="s">
        <v>163</v>
      </c>
      <c r="B15" s="837">
        <v>12466</v>
      </c>
      <c r="C15" s="838">
        <v>4955891.6599999983</v>
      </c>
      <c r="D15" s="837">
        <v>22411</v>
      </c>
      <c r="E15" s="838">
        <v>6979697.922890001</v>
      </c>
      <c r="F15" s="839">
        <v>6555</v>
      </c>
      <c r="G15" s="838">
        <v>528732.28999999724</v>
      </c>
      <c r="H15" s="837">
        <v>0</v>
      </c>
      <c r="I15" s="838">
        <v>0</v>
      </c>
      <c r="J15" s="837">
        <v>41432</v>
      </c>
      <c r="K15" s="838">
        <v>12464321.872889997</v>
      </c>
      <c r="L15" s="837">
        <v>0</v>
      </c>
      <c r="M15" s="838">
        <v>0</v>
      </c>
      <c r="N15" s="837">
        <v>1984</v>
      </c>
      <c r="O15" s="838">
        <v>913177452.53999996</v>
      </c>
      <c r="P15" s="837">
        <v>5027</v>
      </c>
      <c r="Q15" s="838">
        <v>1346905.7780200006</v>
      </c>
      <c r="R15" s="837">
        <v>0</v>
      </c>
      <c r="S15" s="838">
        <v>0</v>
      </c>
      <c r="T15" s="837">
        <v>0</v>
      </c>
      <c r="U15" s="838">
        <v>0</v>
      </c>
      <c r="V15" s="837">
        <v>14</v>
      </c>
      <c r="W15" s="838">
        <v>269759</v>
      </c>
      <c r="X15" s="840">
        <v>48457</v>
      </c>
      <c r="Y15" s="838">
        <v>0.18309994013931422</v>
      </c>
      <c r="Z15" s="841">
        <v>927258439.19090998</v>
      </c>
      <c r="AA15" s="838">
        <v>4.3241934568711349</v>
      </c>
    </row>
    <row r="16" spans="1:27" s="842" customFormat="1" ht="53.25" customHeight="1" x14ac:dyDescent="0.25">
      <c r="A16" s="836" t="s">
        <v>164</v>
      </c>
      <c r="B16" s="837">
        <v>335598</v>
      </c>
      <c r="C16" s="838">
        <v>144093494.69499999</v>
      </c>
      <c r="D16" s="837">
        <v>1575036</v>
      </c>
      <c r="E16" s="838">
        <v>300177335.19</v>
      </c>
      <c r="F16" s="839">
        <v>106609</v>
      </c>
      <c r="G16" s="838">
        <v>43257729.217</v>
      </c>
      <c r="H16" s="837">
        <v>0</v>
      </c>
      <c r="I16" s="838">
        <v>0</v>
      </c>
      <c r="J16" s="837">
        <v>2017243</v>
      </c>
      <c r="K16" s="838">
        <v>487528559.102</v>
      </c>
      <c r="L16" s="837">
        <v>38277</v>
      </c>
      <c r="M16" s="838">
        <v>3976534.4109999998</v>
      </c>
      <c r="N16" s="837">
        <v>829415</v>
      </c>
      <c r="O16" s="838">
        <v>1093396254.1771951</v>
      </c>
      <c r="P16" s="837">
        <v>30532</v>
      </c>
      <c r="Q16" s="838">
        <v>9792772.4069999997</v>
      </c>
      <c r="R16" s="837">
        <v>36100</v>
      </c>
      <c r="S16" s="838">
        <v>118447885.603</v>
      </c>
      <c r="T16" s="837">
        <v>0</v>
      </c>
      <c r="U16" s="838">
        <v>0</v>
      </c>
      <c r="V16" s="837">
        <v>59824</v>
      </c>
      <c r="W16" s="838">
        <v>41796570</v>
      </c>
      <c r="X16" s="840">
        <v>3011391</v>
      </c>
      <c r="Y16" s="838">
        <v>11.37886191543161</v>
      </c>
      <c r="Z16" s="841">
        <v>1754938575.7001951</v>
      </c>
      <c r="AA16" s="838">
        <v>8.1840116902846809</v>
      </c>
    </row>
    <row r="17" spans="1:27" s="842" customFormat="1" ht="53.25" customHeight="1" x14ac:dyDescent="0.25">
      <c r="A17" s="836" t="s">
        <v>165</v>
      </c>
      <c r="B17" s="837">
        <v>17704</v>
      </c>
      <c r="C17" s="838">
        <v>5583443.5800000001</v>
      </c>
      <c r="D17" s="837">
        <v>60799</v>
      </c>
      <c r="E17" s="838">
        <v>15178245.039999999</v>
      </c>
      <c r="F17" s="839">
        <v>0</v>
      </c>
      <c r="G17" s="838">
        <v>0</v>
      </c>
      <c r="H17" s="837">
        <v>14405</v>
      </c>
      <c r="I17" s="838">
        <v>1926363.06</v>
      </c>
      <c r="J17" s="837">
        <v>92908</v>
      </c>
      <c r="K17" s="838">
        <v>22688051.679999996</v>
      </c>
      <c r="L17" s="837">
        <v>1</v>
      </c>
      <c r="M17" s="838">
        <v>31.5</v>
      </c>
      <c r="N17" s="837">
        <v>1593</v>
      </c>
      <c r="O17" s="838">
        <v>757435747.41999996</v>
      </c>
      <c r="P17" s="837">
        <v>726</v>
      </c>
      <c r="Q17" s="838">
        <v>148254.39999999999</v>
      </c>
      <c r="R17" s="837">
        <v>3202</v>
      </c>
      <c r="S17" s="838">
        <v>2273860</v>
      </c>
      <c r="T17" s="837">
        <v>0</v>
      </c>
      <c r="U17" s="838">
        <v>0</v>
      </c>
      <c r="V17" s="837">
        <v>2331</v>
      </c>
      <c r="W17" s="838">
        <v>1586100</v>
      </c>
      <c r="X17" s="840">
        <v>100761</v>
      </c>
      <c r="Y17" s="838">
        <v>0.38073617987860242</v>
      </c>
      <c r="Z17" s="841">
        <v>784132044.99999988</v>
      </c>
      <c r="AA17" s="838">
        <v>3.6567352908328452</v>
      </c>
    </row>
    <row r="18" spans="1:27" s="842" customFormat="1" ht="53.25" customHeight="1" x14ac:dyDescent="0.25">
      <c r="A18" s="836" t="s">
        <v>166</v>
      </c>
      <c r="B18" s="837">
        <v>1350199</v>
      </c>
      <c r="C18" s="838">
        <v>482680334.45700002</v>
      </c>
      <c r="D18" s="837">
        <v>403636</v>
      </c>
      <c r="E18" s="838">
        <v>91342343.242999986</v>
      </c>
      <c r="F18" s="839">
        <v>50444</v>
      </c>
      <c r="G18" s="838">
        <v>32222683.339999996</v>
      </c>
      <c r="H18" s="837">
        <v>0</v>
      </c>
      <c r="I18" s="838">
        <v>0</v>
      </c>
      <c r="J18" s="837">
        <v>1804279</v>
      </c>
      <c r="K18" s="838">
        <v>606245361.04000008</v>
      </c>
      <c r="L18" s="837">
        <v>0</v>
      </c>
      <c r="M18" s="838">
        <v>0</v>
      </c>
      <c r="N18" s="837">
        <v>1497</v>
      </c>
      <c r="O18" s="838">
        <v>981614166.27827942</v>
      </c>
      <c r="P18" s="837">
        <v>29285</v>
      </c>
      <c r="Q18" s="838">
        <v>8782293.2100000009</v>
      </c>
      <c r="R18" s="837">
        <v>54865</v>
      </c>
      <c r="S18" s="838">
        <v>81030576.325000003</v>
      </c>
      <c r="T18" s="837">
        <v>10033</v>
      </c>
      <c r="U18" s="838">
        <v>2503113.1789999995</v>
      </c>
      <c r="V18" s="837">
        <v>11055</v>
      </c>
      <c r="W18" s="838">
        <v>4441568.5</v>
      </c>
      <c r="X18" s="840">
        <v>1911014</v>
      </c>
      <c r="Y18" s="838">
        <v>7.2209701179476937</v>
      </c>
      <c r="Z18" s="841">
        <v>1684617078.5322795</v>
      </c>
      <c r="AA18" s="838">
        <v>7.8560731727380348</v>
      </c>
    </row>
    <row r="19" spans="1:27" s="842" customFormat="1" ht="53.25" customHeight="1" x14ac:dyDescent="0.25">
      <c r="A19" s="836" t="s">
        <v>690</v>
      </c>
      <c r="B19" s="837">
        <v>5832</v>
      </c>
      <c r="C19" s="838">
        <v>1149821.9310000001</v>
      </c>
      <c r="D19" s="837">
        <v>11476</v>
      </c>
      <c r="E19" s="838">
        <v>1942055.29639</v>
      </c>
      <c r="F19" s="839">
        <v>1774</v>
      </c>
      <c r="G19" s="838">
        <v>284620</v>
      </c>
      <c r="H19" s="837">
        <v>0</v>
      </c>
      <c r="I19" s="838">
        <v>0</v>
      </c>
      <c r="J19" s="837">
        <v>19082</v>
      </c>
      <c r="K19" s="838">
        <v>3376497.2273900001</v>
      </c>
      <c r="L19" s="837">
        <v>250</v>
      </c>
      <c r="M19" s="838">
        <v>6233.8280000000004</v>
      </c>
      <c r="N19" s="837">
        <v>19</v>
      </c>
      <c r="O19" s="838">
        <v>4018540</v>
      </c>
      <c r="P19" s="837">
        <v>110</v>
      </c>
      <c r="Q19" s="838">
        <v>20282.504369999999</v>
      </c>
      <c r="R19" s="837">
        <v>110</v>
      </c>
      <c r="S19" s="838">
        <v>87460</v>
      </c>
      <c r="T19" s="837">
        <v>0</v>
      </c>
      <c r="U19" s="838">
        <v>0</v>
      </c>
      <c r="V19" s="837">
        <v>138</v>
      </c>
      <c r="W19" s="838">
        <v>243800</v>
      </c>
      <c r="X19" s="840">
        <v>19709</v>
      </c>
      <c r="Y19" s="838">
        <v>7.4472557529474459E-2</v>
      </c>
      <c r="Z19" s="841">
        <v>7752813.5597600006</v>
      </c>
      <c r="AA19" s="838">
        <v>3.6154608306081679E-2</v>
      </c>
    </row>
    <row r="20" spans="1:27" s="842" customFormat="1" ht="53.25" customHeight="1" x14ac:dyDescent="0.25">
      <c r="A20" s="836" t="s">
        <v>167</v>
      </c>
      <c r="B20" s="837">
        <v>719568</v>
      </c>
      <c r="C20" s="838">
        <v>328769596.74175996</v>
      </c>
      <c r="D20" s="837">
        <v>1046042</v>
      </c>
      <c r="E20" s="838">
        <v>537205692.41499209</v>
      </c>
      <c r="F20" s="839">
        <v>169447</v>
      </c>
      <c r="G20" s="838">
        <v>238442962.20330998</v>
      </c>
      <c r="H20" s="837">
        <v>0</v>
      </c>
      <c r="I20" s="838">
        <v>0</v>
      </c>
      <c r="J20" s="837">
        <v>1935057</v>
      </c>
      <c r="K20" s="838">
        <v>1104418251.3600621</v>
      </c>
      <c r="L20" s="837">
        <v>5612</v>
      </c>
      <c r="M20" s="838">
        <v>209576.109</v>
      </c>
      <c r="N20" s="837">
        <v>2090</v>
      </c>
      <c r="O20" s="838">
        <v>985296958.89921391</v>
      </c>
      <c r="P20" s="837">
        <v>21042</v>
      </c>
      <c r="Q20" s="838">
        <v>10994534.322929999</v>
      </c>
      <c r="R20" s="837">
        <v>9734</v>
      </c>
      <c r="S20" s="838">
        <v>22358686.987449996</v>
      </c>
      <c r="T20" s="837">
        <v>3833</v>
      </c>
      <c r="U20" s="838">
        <v>4116077.0559999999</v>
      </c>
      <c r="V20" s="837">
        <v>113805</v>
      </c>
      <c r="W20" s="838">
        <v>242616839.39489943</v>
      </c>
      <c r="X20" s="840">
        <v>2091173</v>
      </c>
      <c r="Y20" s="838">
        <v>7.9017201048548218</v>
      </c>
      <c r="Z20" s="841">
        <v>2370010924.1295557</v>
      </c>
      <c r="AA20" s="838">
        <v>11.052350992649346</v>
      </c>
    </row>
    <row r="21" spans="1:27" s="842" customFormat="1" ht="53.25" customHeight="1" x14ac:dyDescent="0.25">
      <c r="A21" s="836" t="s">
        <v>168</v>
      </c>
      <c r="B21" s="837">
        <v>207028</v>
      </c>
      <c r="C21" s="838">
        <v>31847978.890000001</v>
      </c>
      <c r="D21" s="837">
        <v>304708</v>
      </c>
      <c r="E21" s="838">
        <v>53731445.350000001</v>
      </c>
      <c r="F21" s="839">
        <v>485</v>
      </c>
      <c r="G21" s="838">
        <v>1159293.8</v>
      </c>
      <c r="H21" s="837">
        <v>0</v>
      </c>
      <c r="I21" s="838">
        <v>0</v>
      </c>
      <c r="J21" s="837">
        <v>512221</v>
      </c>
      <c r="K21" s="838">
        <v>86738718.040000007</v>
      </c>
      <c r="L21" s="837">
        <v>604261</v>
      </c>
      <c r="M21" s="838">
        <v>68370031.890000001</v>
      </c>
      <c r="N21" s="837">
        <v>263864</v>
      </c>
      <c r="O21" s="838">
        <v>469794602.18000001</v>
      </c>
      <c r="P21" s="837">
        <v>1021</v>
      </c>
      <c r="Q21" s="838">
        <v>448212.92</v>
      </c>
      <c r="R21" s="837">
        <v>237</v>
      </c>
      <c r="S21" s="838">
        <v>203063</v>
      </c>
      <c r="T21" s="837">
        <v>0</v>
      </c>
      <c r="U21" s="838">
        <v>0</v>
      </c>
      <c r="V21" s="837">
        <v>80335</v>
      </c>
      <c r="W21" s="838">
        <v>25548050</v>
      </c>
      <c r="X21" s="840">
        <v>1461939</v>
      </c>
      <c r="Y21" s="838">
        <v>5.5240923579117336</v>
      </c>
      <c r="Z21" s="841">
        <v>651102678.02999997</v>
      </c>
      <c r="AA21" s="838">
        <v>3.0363637806794093</v>
      </c>
    </row>
    <row r="22" spans="1:27" s="842" customFormat="1" ht="53.25" customHeight="1" x14ac:dyDescent="0.25">
      <c r="A22" s="847" t="s">
        <v>169</v>
      </c>
      <c r="B22" s="837">
        <v>58423</v>
      </c>
      <c r="C22" s="838">
        <v>16935810.97803</v>
      </c>
      <c r="D22" s="837">
        <v>22721</v>
      </c>
      <c r="E22" s="838">
        <v>4632490.75019</v>
      </c>
      <c r="F22" s="839">
        <v>6793</v>
      </c>
      <c r="G22" s="838">
        <v>5058784.7485100003</v>
      </c>
      <c r="H22" s="837">
        <v>0</v>
      </c>
      <c r="I22" s="838">
        <v>0</v>
      </c>
      <c r="J22" s="837">
        <v>87937</v>
      </c>
      <c r="K22" s="838">
        <v>26627086.47673</v>
      </c>
      <c r="L22" s="837">
        <v>466</v>
      </c>
      <c r="M22" s="838">
        <v>8809.2270000000008</v>
      </c>
      <c r="N22" s="837">
        <v>113</v>
      </c>
      <c r="O22" s="838">
        <v>21376570.149999999</v>
      </c>
      <c r="P22" s="837">
        <v>1006</v>
      </c>
      <c r="Q22" s="838">
        <v>494170.26617999998</v>
      </c>
      <c r="R22" s="837">
        <v>3</v>
      </c>
      <c r="S22" s="838">
        <v>325</v>
      </c>
      <c r="T22" s="837">
        <v>0</v>
      </c>
      <c r="U22" s="838">
        <v>0</v>
      </c>
      <c r="V22" s="837">
        <v>7364</v>
      </c>
      <c r="W22" s="838">
        <v>3815820</v>
      </c>
      <c r="X22" s="840">
        <v>96889</v>
      </c>
      <c r="Y22" s="838">
        <v>0.36610541511356492</v>
      </c>
      <c r="Z22" s="841">
        <v>52322781.119910002</v>
      </c>
      <c r="AA22" s="838">
        <v>0.24400298579265103</v>
      </c>
    </row>
    <row r="23" spans="1:27" s="842" customFormat="1" ht="53.25" customHeight="1" x14ac:dyDescent="0.25">
      <c r="A23" s="836" t="s">
        <v>170</v>
      </c>
      <c r="B23" s="837">
        <v>30574</v>
      </c>
      <c r="C23" s="838">
        <v>10520348.4111</v>
      </c>
      <c r="D23" s="837">
        <v>334829</v>
      </c>
      <c r="E23" s="838">
        <v>82928228.910999998</v>
      </c>
      <c r="F23" s="839">
        <v>22615</v>
      </c>
      <c r="G23" s="838">
        <v>7229512</v>
      </c>
      <c r="H23" s="837">
        <v>39857</v>
      </c>
      <c r="I23" s="838">
        <v>5426923.1699000001</v>
      </c>
      <c r="J23" s="837">
        <v>427875</v>
      </c>
      <c r="K23" s="838">
        <v>106105012.492</v>
      </c>
      <c r="L23" s="837">
        <v>0</v>
      </c>
      <c r="M23" s="838">
        <v>0</v>
      </c>
      <c r="N23" s="837">
        <v>1458224</v>
      </c>
      <c r="O23" s="838">
        <v>1438318656.5488999</v>
      </c>
      <c r="P23" s="837">
        <v>42594</v>
      </c>
      <c r="Q23" s="838">
        <v>10643097.257999999</v>
      </c>
      <c r="R23" s="837">
        <v>14956</v>
      </c>
      <c r="S23" s="838">
        <v>46701272.111000001</v>
      </c>
      <c r="T23" s="837">
        <v>0</v>
      </c>
      <c r="U23" s="838">
        <v>0</v>
      </c>
      <c r="V23" s="837">
        <v>6436</v>
      </c>
      <c r="W23" s="838">
        <v>3665700</v>
      </c>
      <c r="X23" s="840">
        <v>1950085</v>
      </c>
      <c r="Y23" s="838">
        <v>7.3686040565155615</v>
      </c>
      <c r="Z23" s="841">
        <v>1605433738.4099</v>
      </c>
      <c r="AA23" s="838">
        <v>7.4868081795294934</v>
      </c>
    </row>
    <row r="24" spans="1:27" s="842" customFormat="1" ht="53.25" customHeight="1" x14ac:dyDescent="0.25">
      <c r="A24" s="836" t="s">
        <v>171</v>
      </c>
      <c r="B24" s="837">
        <v>3268</v>
      </c>
      <c r="C24" s="838">
        <v>300382</v>
      </c>
      <c r="D24" s="837">
        <v>11120</v>
      </c>
      <c r="E24" s="838">
        <v>956651</v>
      </c>
      <c r="F24" s="839">
        <v>55029</v>
      </c>
      <c r="G24" s="838">
        <v>14923787</v>
      </c>
      <c r="H24" s="837">
        <v>0</v>
      </c>
      <c r="I24" s="838">
        <v>0</v>
      </c>
      <c r="J24" s="837">
        <v>69417</v>
      </c>
      <c r="K24" s="838">
        <v>16180820</v>
      </c>
      <c r="L24" s="837">
        <v>3820</v>
      </c>
      <c r="M24" s="838">
        <v>82501</v>
      </c>
      <c r="N24" s="837">
        <v>1241</v>
      </c>
      <c r="O24" s="838">
        <v>59795365</v>
      </c>
      <c r="P24" s="837">
        <v>0</v>
      </c>
      <c r="Q24" s="838">
        <v>0</v>
      </c>
      <c r="R24" s="837">
        <v>0</v>
      </c>
      <c r="S24" s="838">
        <v>0</v>
      </c>
      <c r="T24" s="837">
        <v>0</v>
      </c>
      <c r="U24" s="838">
        <v>0</v>
      </c>
      <c r="V24" s="837">
        <v>0</v>
      </c>
      <c r="W24" s="838">
        <v>0</v>
      </c>
      <c r="X24" s="840">
        <v>74478</v>
      </c>
      <c r="Y24" s="838">
        <v>0.28142306254402549</v>
      </c>
      <c r="Z24" s="841">
        <v>76058686</v>
      </c>
      <c r="AA24" s="838">
        <v>0.35469342573618973</v>
      </c>
    </row>
    <row r="25" spans="1:27" s="842" customFormat="1" ht="53.25" hidden="1" customHeight="1" x14ac:dyDescent="0.25">
      <c r="A25" s="836" t="s">
        <v>172</v>
      </c>
      <c r="B25" s="837"/>
      <c r="C25" s="838"/>
      <c r="D25" s="837"/>
      <c r="E25" s="838"/>
      <c r="F25" s="839"/>
      <c r="G25" s="838"/>
      <c r="H25" s="837"/>
      <c r="I25" s="838"/>
      <c r="J25" s="837"/>
      <c r="K25" s="838"/>
      <c r="L25" s="837"/>
      <c r="M25" s="837"/>
      <c r="N25" s="837"/>
      <c r="O25" s="838"/>
      <c r="P25" s="837"/>
      <c r="Q25" s="838"/>
      <c r="R25" s="837"/>
      <c r="S25" s="838"/>
      <c r="T25" s="837"/>
      <c r="U25" s="838"/>
      <c r="V25" s="837"/>
      <c r="W25" s="838"/>
      <c r="X25" s="840">
        <v>0</v>
      </c>
      <c r="Y25" s="838">
        <v>0</v>
      </c>
      <c r="Z25" s="841">
        <v>0</v>
      </c>
      <c r="AA25" s="838">
        <v>0</v>
      </c>
    </row>
    <row r="26" spans="1:27" s="842" customFormat="1" ht="53.25" customHeight="1" x14ac:dyDescent="0.25">
      <c r="A26" s="836" t="s">
        <v>700</v>
      </c>
      <c r="B26" s="837">
        <v>5841</v>
      </c>
      <c r="C26" s="838">
        <v>2021470.7720000003</v>
      </c>
      <c r="D26" s="837">
        <v>26124</v>
      </c>
      <c r="E26" s="838">
        <v>3670626.6930000004</v>
      </c>
      <c r="F26" s="839">
        <v>295</v>
      </c>
      <c r="G26" s="838">
        <v>401481.25199999998</v>
      </c>
      <c r="H26" s="837">
        <v>0</v>
      </c>
      <c r="I26" s="838">
        <v>0</v>
      </c>
      <c r="J26" s="837">
        <v>32260</v>
      </c>
      <c r="K26" s="838">
        <v>6093578.7170000011</v>
      </c>
      <c r="L26" s="837">
        <v>0</v>
      </c>
      <c r="M26" s="838">
        <v>0</v>
      </c>
      <c r="N26" s="837">
        <v>213</v>
      </c>
      <c r="O26" s="838">
        <v>60676699.789999999</v>
      </c>
      <c r="P26" s="837">
        <v>94</v>
      </c>
      <c r="Q26" s="838">
        <v>3122.6990000000001</v>
      </c>
      <c r="R26" s="837">
        <v>0</v>
      </c>
      <c r="S26" s="838">
        <v>0</v>
      </c>
      <c r="T26" s="837">
        <v>0</v>
      </c>
      <c r="U26" s="838">
        <v>0</v>
      </c>
      <c r="V26" s="837">
        <v>276.00000000000006</v>
      </c>
      <c r="W26" s="838">
        <v>32844156</v>
      </c>
      <c r="X26" s="840">
        <v>32843</v>
      </c>
      <c r="Y26" s="838">
        <v>0.12410077664724388</v>
      </c>
      <c r="Z26" s="841">
        <v>99617557.206</v>
      </c>
      <c r="AA26" s="838">
        <v>0.46455828370302105</v>
      </c>
    </row>
    <row r="27" spans="1:27" s="842" customFormat="1" ht="53.25" customHeight="1" x14ac:dyDescent="0.25">
      <c r="A27" s="836" t="s">
        <v>894</v>
      </c>
      <c r="B27" s="837">
        <v>89721</v>
      </c>
      <c r="C27" s="838">
        <v>18854645.639999997</v>
      </c>
      <c r="D27" s="837">
        <v>97499</v>
      </c>
      <c r="E27" s="838">
        <v>21472402.370000001</v>
      </c>
      <c r="F27" s="839">
        <v>111</v>
      </c>
      <c r="G27" s="838">
        <v>86065.8</v>
      </c>
      <c r="H27" s="837">
        <v>0</v>
      </c>
      <c r="I27" s="838">
        <v>0</v>
      </c>
      <c r="J27" s="837">
        <v>187331</v>
      </c>
      <c r="K27" s="838">
        <v>40413113.809999995</v>
      </c>
      <c r="L27" s="837">
        <v>0</v>
      </c>
      <c r="M27" s="838">
        <v>0</v>
      </c>
      <c r="N27" s="837">
        <v>610</v>
      </c>
      <c r="O27" s="838">
        <v>840565238.73000002</v>
      </c>
      <c r="P27" s="837">
        <v>1232</v>
      </c>
      <c r="Q27" s="838">
        <v>266758.57999999996</v>
      </c>
      <c r="R27" s="837">
        <v>0</v>
      </c>
      <c r="S27" s="838">
        <v>0</v>
      </c>
      <c r="T27" s="837">
        <v>0</v>
      </c>
      <c r="U27" s="838">
        <v>0</v>
      </c>
      <c r="V27" s="837">
        <v>26030</v>
      </c>
      <c r="W27" s="838">
        <v>11662065</v>
      </c>
      <c r="X27" s="840">
        <v>215203</v>
      </c>
      <c r="Y27" s="838">
        <v>0.81316747668656408</v>
      </c>
      <c r="Z27" s="841">
        <v>892907176.12</v>
      </c>
      <c r="AA27" s="838">
        <v>4.1639991672013643</v>
      </c>
    </row>
    <row r="28" spans="1:27" s="842" customFormat="1" ht="53.25" customHeight="1" x14ac:dyDescent="0.25">
      <c r="A28" s="836" t="s">
        <v>173</v>
      </c>
      <c r="B28" s="837">
        <v>1154096</v>
      </c>
      <c r="C28" s="838">
        <v>254150048.22400001</v>
      </c>
      <c r="D28" s="837">
        <v>2766760</v>
      </c>
      <c r="E28" s="838">
        <v>520288709.57800001</v>
      </c>
      <c r="F28" s="839">
        <v>33161</v>
      </c>
      <c r="G28" s="838">
        <v>10741882.645</v>
      </c>
      <c r="H28" s="837">
        <v>0</v>
      </c>
      <c r="I28" s="838">
        <v>0</v>
      </c>
      <c r="J28" s="837">
        <v>3954017</v>
      </c>
      <c r="K28" s="838">
        <v>785180640.44700003</v>
      </c>
      <c r="L28" s="837">
        <v>202013</v>
      </c>
      <c r="M28" s="838">
        <v>4059326.574</v>
      </c>
      <c r="N28" s="837">
        <v>1988</v>
      </c>
      <c r="O28" s="838">
        <v>1395247138.3840001</v>
      </c>
      <c r="P28" s="837">
        <v>30327</v>
      </c>
      <c r="Q28" s="838">
        <v>13175896.392000001</v>
      </c>
      <c r="R28" s="837">
        <v>771</v>
      </c>
      <c r="S28" s="838">
        <v>1679742.24844</v>
      </c>
      <c r="T28" s="837">
        <v>66494</v>
      </c>
      <c r="U28" s="838">
        <v>54419590.47033</v>
      </c>
      <c r="V28" s="837">
        <v>120441</v>
      </c>
      <c r="W28" s="838">
        <v>49375600</v>
      </c>
      <c r="X28" s="840">
        <v>4376051</v>
      </c>
      <c r="Y28" s="838">
        <v>16.535375201654787</v>
      </c>
      <c r="Z28" s="841">
        <v>2303137934.51577</v>
      </c>
      <c r="AA28" s="838">
        <v>10.740494306414531</v>
      </c>
    </row>
    <row r="29" spans="1:27" s="842" customFormat="1" ht="53.25" customHeight="1" x14ac:dyDescent="0.25">
      <c r="A29" s="836" t="s">
        <v>174</v>
      </c>
      <c r="B29" s="837">
        <v>86131</v>
      </c>
      <c r="C29" s="838">
        <v>33353634.643990003</v>
      </c>
      <c r="D29" s="837">
        <v>75441</v>
      </c>
      <c r="E29" s="838">
        <v>32801653.442390002</v>
      </c>
      <c r="F29" s="839">
        <v>55243</v>
      </c>
      <c r="G29" s="838">
        <v>47238769.445000008</v>
      </c>
      <c r="H29" s="837">
        <v>0</v>
      </c>
      <c r="I29" s="838">
        <v>0</v>
      </c>
      <c r="J29" s="837">
        <v>216815</v>
      </c>
      <c r="K29" s="838">
        <v>113394057.53138001</v>
      </c>
      <c r="L29" s="837">
        <v>915</v>
      </c>
      <c r="M29" s="838">
        <v>88516.814000000028</v>
      </c>
      <c r="N29" s="837">
        <v>1502</v>
      </c>
      <c r="O29" s="838">
        <v>115911806.56800002</v>
      </c>
      <c r="P29" s="837">
        <v>5126</v>
      </c>
      <c r="Q29" s="838">
        <v>2595862.8310000002</v>
      </c>
      <c r="R29" s="837">
        <v>40</v>
      </c>
      <c r="S29" s="838">
        <v>215577.47500000001</v>
      </c>
      <c r="T29" s="837">
        <v>0</v>
      </c>
      <c r="U29" s="838">
        <v>0</v>
      </c>
      <c r="V29" s="837">
        <v>25964</v>
      </c>
      <c r="W29" s="838">
        <v>12954700</v>
      </c>
      <c r="X29" s="840">
        <v>250362</v>
      </c>
      <c r="Y29" s="838">
        <v>0.94601950622529207</v>
      </c>
      <c r="Z29" s="841">
        <v>245160521.21938002</v>
      </c>
      <c r="AA29" s="838">
        <v>1.1432859243265356</v>
      </c>
    </row>
    <row r="30" spans="1:27" s="842" customFormat="1" ht="53.25" customHeight="1" x14ac:dyDescent="0.25">
      <c r="A30" s="843" t="s">
        <v>691</v>
      </c>
      <c r="B30" s="837">
        <v>73963</v>
      </c>
      <c r="C30" s="838">
        <v>31514983.576000001</v>
      </c>
      <c r="D30" s="837">
        <v>68351</v>
      </c>
      <c r="E30" s="838">
        <v>20591506.052000001</v>
      </c>
      <c r="F30" s="839">
        <v>11552</v>
      </c>
      <c r="G30" s="838">
        <v>5038317.4249999998</v>
      </c>
      <c r="H30" s="837">
        <v>337</v>
      </c>
      <c r="I30" s="838">
        <v>275281.39399999997</v>
      </c>
      <c r="J30" s="837">
        <v>154203</v>
      </c>
      <c r="K30" s="838">
        <v>57420088.447000004</v>
      </c>
      <c r="L30" s="837">
        <v>0</v>
      </c>
      <c r="M30" s="838">
        <v>0</v>
      </c>
      <c r="N30" s="837">
        <v>13</v>
      </c>
      <c r="O30" s="838">
        <v>10267831.85754</v>
      </c>
      <c r="P30" s="837">
        <v>6664</v>
      </c>
      <c r="Q30" s="838">
        <v>3505179.1860000002</v>
      </c>
      <c r="R30" s="837">
        <v>0</v>
      </c>
      <c r="S30" s="838">
        <v>0</v>
      </c>
      <c r="T30" s="837">
        <v>0</v>
      </c>
      <c r="U30" s="838">
        <v>0</v>
      </c>
      <c r="V30" s="837">
        <v>2887</v>
      </c>
      <c r="W30" s="838">
        <v>1494200</v>
      </c>
      <c r="X30" s="840">
        <v>163767</v>
      </c>
      <c r="Y30" s="838">
        <v>0.61881106747828118</v>
      </c>
      <c r="Z30" s="841">
        <v>72687299.490539998</v>
      </c>
      <c r="AA30" s="838">
        <v>0.33897124207236545</v>
      </c>
    </row>
    <row r="31" spans="1:27" s="610" customFormat="1" ht="99" customHeight="1" x14ac:dyDescent="0.75">
      <c r="A31" s="608" t="s">
        <v>250</v>
      </c>
      <c r="B31" s="753">
        <v>8975732</v>
      </c>
      <c r="C31" s="753">
        <v>2707734441.2478795</v>
      </c>
      <c r="D31" s="753">
        <v>10027355</v>
      </c>
      <c r="E31" s="753">
        <v>2608326507.8698521</v>
      </c>
      <c r="F31" s="753">
        <v>1526420</v>
      </c>
      <c r="G31" s="753">
        <v>612926563.69281983</v>
      </c>
      <c r="H31" s="753">
        <v>55900</v>
      </c>
      <c r="I31" s="753">
        <v>8150101.669900001</v>
      </c>
      <c r="J31" s="753">
        <v>20585407</v>
      </c>
      <c r="K31" s="753">
        <v>5937137614.4804525</v>
      </c>
      <c r="L31" s="753">
        <v>855615</v>
      </c>
      <c r="M31" s="753">
        <v>76801561.353</v>
      </c>
      <c r="N31" s="753">
        <v>2591203</v>
      </c>
      <c r="O31" s="753">
        <v>10842841532.211653</v>
      </c>
      <c r="P31" s="753">
        <v>264907</v>
      </c>
      <c r="Q31" s="753">
        <v>96890736.380500004</v>
      </c>
      <c r="R31" s="753">
        <v>435211</v>
      </c>
      <c r="S31" s="753">
        <v>1048668831.6020402</v>
      </c>
      <c r="T31" s="753">
        <v>116864</v>
      </c>
      <c r="U31" s="753">
        <v>81944580.541689992</v>
      </c>
      <c r="V31" s="753">
        <v>1615575</v>
      </c>
      <c r="W31" s="753">
        <v>3359215496.4848995</v>
      </c>
      <c r="X31" s="757">
        <v>26464782</v>
      </c>
      <c r="Y31" s="531">
        <v>100</v>
      </c>
      <c r="Z31" s="609">
        <v>21443500353.054234</v>
      </c>
      <c r="AA31" s="531">
        <v>100</v>
      </c>
    </row>
    <row r="32" spans="1:27" x14ac:dyDescent="0.7">
      <c r="A32" s="611"/>
      <c r="B32" s="659"/>
      <c r="C32" s="612"/>
      <c r="D32" s="659"/>
      <c r="E32" s="612"/>
      <c r="G32" s="612"/>
      <c r="H32" s="659"/>
      <c r="I32" s="612"/>
      <c r="J32" s="659"/>
      <c r="K32" s="612"/>
      <c r="L32" s="659"/>
      <c r="M32" s="612"/>
      <c r="N32" s="659"/>
      <c r="O32" s="612"/>
      <c r="P32" s="659"/>
      <c r="Q32" s="612"/>
      <c r="R32" s="659"/>
      <c r="S32" s="612"/>
      <c r="T32" s="659"/>
      <c r="U32" s="612"/>
      <c r="V32" s="659"/>
      <c r="W32" s="612"/>
      <c r="X32" s="659"/>
      <c r="Y32" s="659"/>
      <c r="Z32" s="659"/>
      <c r="AA32" s="612"/>
    </row>
  </sheetData>
  <mergeCells count="20">
    <mergeCell ref="A1:E1"/>
    <mergeCell ref="A2:E2"/>
    <mergeCell ref="Y3:AA3"/>
    <mergeCell ref="V4:W5"/>
    <mergeCell ref="X4:AA5"/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</mergeCells>
  <printOptions horizontalCentered="1"/>
  <pageMargins left="0.16" right="0.16" top="0.74803149606299202" bottom="0.23" header="0.31496062992126" footer="0.31496062992126"/>
  <pageSetup paperSize="9" scale="24" fitToWidth="0" fitToHeight="0" orientation="landscape" r:id="rId1"/>
  <headerFooter alignWithMargins="0">
    <oddFooter>&amp;C&amp;18 7</oddFooter>
  </headerFooter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AA32"/>
  <sheetViews>
    <sheetView view="pageBreakPreview" zoomScale="55" zoomScaleNormal="40" zoomScaleSheetLayoutView="55" workbookViewId="0">
      <pane xSplit="1" ySplit="8" topLeftCell="B9" activePane="bottomRight" state="frozen"/>
      <selection activeCell="C45" sqref="C45"/>
      <selection pane="topRight" activeCell="C45" sqref="C45"/>
      <selection pane="bottomLeft" activeCell="C45" sqref="C45"/>
      <selection pane="bottomRight" activeCell="Z20" sqref="Z20"/>
    </sheetView>
  </sheetViews>
  <sheetFormatPr defaultRowHeight="24.6" x14ac:dyDescent="0.7"/>
  <cols>
    <col min="1" max="1" width="16" style="15" customWidth="1"/>
    <col min="2" max="2" width="18.8984375" style="647" customWidth="1"/>
    <col min="3" max="3" width="24.59765625" style="614" customWidth="1"/>
    <col min="4" max="4" width="17.69921875" style="647" bestFit="1" customWidth="1"/>
    <col min="5" max="5" width="21.3984375" style="614" customWidth="1"/>
    <col min="6" max="6" width="17.69921875" style="759" bestFit="1" customWidth="1"/>
    <col min="7" max="7" width="21.19921875" style="614" customWidth="1"/>
    <col min="8" max="8" width="17.69921875" style="762" bestFit="1" customWidth="1"/>
    <col min="9" max="9" width="20.19921875" style="614" customWidth="1"/>
    <col min="10" max="10" width="18.59765625" style="647" customWidth="1"/>
    <col min="11" max="11" width="24" style="614" bestFit="1" customWidth="1"/>
    <col min="12" max="12" width="17.69921875" style="647" bestFit="1" customWidth="1"/>
    <col min="13" max="13" width="16.5" style="614" bestFit="1" customWidth="1"/>
    <col min="14" max="14" width="18.59765625" style="647" customWidth="1"/>
    <col min="15" max="15" width="22.69921875" style="614" customWidth="1"/>
    <col min="16" max="16" width="17.09765625" style="647" bestFit="1" customWidth="1"/>
    <col min="17" max="17" width="21.3984375" style="614" bestFit="1" customWidth="1"/>
    <col min="18" max="18" width="17.69921875" style="647" bestFit="1" customWidth="1"/>
    <col min="19" max="19" width="24" style="614" bestFit="1" customWidth="1"/>
    <col min="20" max="20" width="17.69921875" style="647" bestFit="1" customWidth="1"/>
    <col min="21" max="21" width="17.8984375" style="614" bestFit="1" customWidth="1"/>
    <col min="22" max="22" width="17.69921875" style="647" bestFit="1" customWidth="1"/>
    <col min="23" max="23" width="19.19921875" style="614" bestFit="1" customWidth="1"/>
    <col min="24" max="24" width="17.69921875" style="647" customWidth="1"/>
    <col min="25" max="25" width="10.8984375" style="15" customWidth="1"/>
    <col min="26" max="26" width="23.19921875" style="614" customWidth="1"/>
    <col min="27" max="27" width="10.8984375" style="15" customWidth="1"/>
    <col min="28" max="264" width="9" style="15"/>
    <col min="265" max="265" width="14.09765625" style="15" customWidth="1"/>
    <col min="266" max="266" width="14.69921875" style="15" bestFit="1" customWidth="1"/>
    <col min="267" max="267" width="21.3984375" style="15" bestFit="1" customWidth="1"/>
    <col min="268" max="268" width="14.69921875" style="15" bestFit="1" customWidth="1"/>
    <col min="269" max="269" width="21.3984375" style="15" bestFit="1" customWidth="1"/>
    <col min="270" max="270" width="14.69921875" style="15" bestFit="1" customWidth="1"/>
    <col min="271" max="271" width="21.3984375" style="15" bestFit="1" customWidth="1"/>
    <col min="272" max="272" width="14.69921875" style="15" bestFit="1" customWidth="1"/>
    <col min="273" max="273" width="21.3984375" style="15" bestFit="1" customWidth="1"/>
    <col min="274" max="274" width="14.69921875" style="15" bestFit="1" customWidth="1"/>
    <col min="275" max="275" width="21.3984375" style="15" bestFit="1" customWidth="1"/>
    <col min="276" max="276" width="16.59765625" style="15" bestFit="1" customWidth="1"/>
    <col min="277" max="277" width="14.09765625" style="15" bestFit="1" customWidth="1"/>
    <col min="278" max="278" width="16.59765625" style="15" bestFit="1" customWidth="1"/>
    <col min="279" max="279" width="14.09765625" style="15" bestFit="1" customWidth="1"/>
    <col min="280" max="280" width="14.3984375" style="15" bestFit="1" customWidth="1"/>
    <col min="281" max="281" width="14.59765625" style="15" customWidth="1"/>
    <col min="282" max="282" width="13.8984375" style="15" bestFit="1" customWidth="1"/>
    <col min="283" max="283" width="14.59765625" style="15" customWidth="1"/>
    <col min="284" max="520" width="9" style="15"/>
    <col min="521" max="521" width="14.09765625" style="15" customWidth="1"/>
    <col min="522" max="522" width="14.69921875" style="15" bestFit="1" customWidth="1"/>
    <col min="523" max="523" width="21.3984375" style="15" bestFit="1" customWidth="1"/>
    <col min="524" max="524" width="14.69921875" style="15" bestFit="1" customWidth="1"/>
    <col min="525" max="525" width="21.3984375" style="15" bestFit="1" customWidth="1"/>
    <col min="526" max="526" width="14.69921875" style="15" bestFit="1" customWidth="1"/>
    <col min="527" max="527" width="21.3984375" style="15" bestFit="1" customWidth="1"/>
    <col min="528" max="528" width="14.69921875" style="15" bestFit="1" customWidth="1"/>
    <col min="529" max="529" width="21.3984375" style="15" bestFit="1" customWidth="1"/>
    <col min="530" max="530" width="14.69921875" style="15" bestFit="1" customWidth="1"/>
    <col min="531" max="531" width="21.3984375" style="15" bestFit="1" customWidth="1"/>
    <col min="532" max="532" width="16.59765625" style="15" bestFit="1" customWidth="1"/>
    <col min="533" max="533" width="14.09765625" style="15" bestFit="1" customWidth="1"/>
    <col min="534" max="534" width="16.59765625" style="15" bestFit="1" customWidth="1"/>
    <col min="535" max="535" width="14.09765625" style="15" bestFit="1" customWidth="1"/>
    <col min="536" max="536" width="14.3984375" style="15" bestFit="1" customWidth="1"/>
    <col min="537" max="537" width="14.59765625" style="15" customWidth="1"/>
    <col min="538" max="538" width="13.8984375" style="15" bestFit="1" customWidth="1"/>
    <col min="539" max="539" width="14.59765625" style="15" customWidth="1"/>
    <col min="540" max="776" width="9" style="15"/>
    <col min="777" max="777" width="14.09765625" style="15" customWidth="1"/>
    <col min="778" max="778" width="14.69921875" style="15" bestFit="1" customWidth="1"/>
    <col min="779" max="779" width="21.3984375" style="15" bestFit="1" customWidth="1"/>
    <col min="780" max="780" width="14.69921875" style="15" bestFit="1" customWidth="1"/>
    <col min="781" max="781" width="21.3984375" style="15" bestFit="1" customWidth="1"/>
    <col min="782" max="782" width="14.69921875" style="15" bestFit="1" customWidth="1"/>
    <col min="783" max="783" width="21.3984375" style="15" bestFit="1" customWidth="1"/>
    <col min="784" max="784" width="14.69921875" style="15" bestFit="1" customWidth="1"/>
    <col min="785" max="785" width="21.3984375" style="15" bestFit="1" customWidth="1"/>
    <col min="786" max="786" width="14.69921875" style="15" bestFit="1" customWidth="1"/>
    <col min="787" max="787" width="21.3984375" style="15" bestFit="1" customWidth="1"/>
    <col min="788" max="788" width="16.59765625" style="15" bestFit="1" customWidth="1"/>
    <col min="789" max="789" width="14.09765625" style="15" bestFit="1" customWidth="1"/>
    <col min="790" max="790" width="16.59765625" style="15" bestFit="1" customWidth="1"/>
    <col min="791" max="791" width="14.09765625" style="15" bestFit="1" customWidth="1"/>
    <col min="792" max="792" width="14.3984375" style="15" bestFit="1" customWidth="1"/>
    <col min="793" max="793" width="14.59765625" style="15" customWidth="1"/>
    <col min="794" max="794" width="13.8984375" style="15" bestFit="1" customWidth="1"/>
    <col min="795" max="795" width="14.59765625" style="15" customWidth="1"/>
    <col min="796" max="1032" width="9" style="15"/>
    <col min="1033" max="1033" width="14.09765625" style="15" customWidth="1"/>
    <col min="1034" max="1034" width="14.69921875" style="15" bestFit="1" customWidth="1"/>
    <col min="1035" max="1035" width="21.3984375" style="15" bestFit="1" customWidth="1"/>
    <col min="1036" max="1036" width="14.69921875" style="15" bestFit="1" customWidth="1"/>
    <col min="1037" max="1037" width="21.3984375" style="15" bestFit="1" customWidth="1"/>
    <col min="1038" max="1038" width="14.69921875" style="15" bestFit="1" customWidth="1"/>
    <col min="1039" max="1039" width="21.3984375" style="15" bestFit="1" customWidth="1"/>
    <col min="1040" max="1040" width="14.69921875" style="15" bestFit="1" customWidth="1"/>
    <col min="1041" max="1041" width="21.3984375" style="15" bestFit="1" customWidth="1"/>
    <col min="1042" max="1042" width="14.69921875" style="15" bestFit="1" customWidth="1"/>
    <col min="1043" max="1043" width="21.3984375" style="15" bestFit="1" customWidth="1"/>
    <col min="1044" max="1044" width="16.59765625" style="15" bestFit="1" customWidth="1"/>
    <col min="1045" max="1045" width="14.09765625" style="15" bestFit="1" customWidth="1"/>
    <col min="1046" max="1046" width="16.59765625" style="15" bestFit="1" customWidth="1"/>
    <col min="1047" max="1047" width="14.09765625" style="15" bestFit="1" customWidth="1"/>
    <col min="1048" max="1048" width="14.3984375" style="15" bestFit="1" customWidth="1"/>
    <col min="1049" max="1049" width="14.59765625" style="15" customWidth="1"/>
    <col min="1050" max="1050" width="13.8984375" style="15" bestFit="1" customWidth="1"/>
    <col min="1051" max="1051" width="14.59765625" style="15" customWidth="1"/>
    <col min="1052" max="1288" width="9" style="15"/>
    <col min="1289" max="1289" width="14.09765625" style="15" customWidth="1"/>
    <col min="1290" max="1290" width="14.69921875" style="15" bestFit="1" customWidth="1"/>
    <col min="1291" max="1291" width="21.3984375" style="15" bestFit="1" customWidth="1"/>
    <col min="1292" max="1292" width="14.69921875" style="15" bestFit="1" customWidth="1"/>
    <col min="1293" max="1293" width="21.3984375" style="15" bestFit="1" customWidth="1"/>
    <col min="1294" max="1294" width="14.69921875" style="15" bestFit="1" customWidth="1"/>
    <col min="1295" max="1295" width="21.3984375" style="15" bestFit="1" customWidth="1"/>
    <col min="1296" max="1296" width="14.69921875" style="15" bestFit="1" customWidth="1"/>
    <col min="1297" max="1297" width="21.3984375" style="15" bestFit="1" customWidth="1"/>
    <col min="1298" max="1298" width="14.69921875" style="15" bestFit="1" customWidth="1"/>
    <col min="1299" max="1299" width="21.3984375" style="15" bestFit="1" customWidth="1"/>
    <col min="1300" max="1300" width="16.59765625" style="15" bestFit="1" customWidth="1"/>
    <col min="1301" max="1301" width="14.09765625" style="15" bestFit="1" customWidth="1"/>
    <col min="1302" max="1302" width="16.59765625" style="15" bestFit="1" customWidth="1"/>
    <col min="1303" max="1303" width="14.09765625" style="15" bestFit="1" customWidth="1"/>
    <col min="1304" max="1304" width="14.3984375" style="15" bestFit="1" customWidth="1"/>
    <col min="1305" max="1305" width="14.59765625" style="15" customWidth="1"/>
    <col min="1306" max="1306" width="13.8984375" style="15" bestFit="1" customWidth="1"/>
    <col min="1307" max="1307" width="14.59765625" style="15" customWidth="1"/>
    <col min="1308" max="1544" width="9" style="15"/>
    <col min="1545" max="1545" width="14.09765625" style="15" customWidth="1"/>
    <col min="1546" max="1546" width="14.69921875" style="15" bestFit="1" customWidth="1"/>
    <col min="1547" max="1547" width="21.3984375" style="15" bestFit="1" customWidth="1"/>
    <col min="1548" max="1548" width="14.69921875" style="15" bestFit="1" customWidth="1"/>
    <col min="1549" max="1549" width="21.3984375" style="15" bestFit="1" customWidth="1"/>
    <col min="1550" max="1550" width="14.69921875" style="15" bestFit="1" customWidth="1"/>
    <col min="1551" max="1551" width="21.3984375" style="15" bestFit="1" customWidth="1"/>
    <col min="1552" max="1552" width="14.69921875" style="15" bestFit="1" customWidth="1"/>
    <col min="1553" max="1553" width="21.3984375" style="15" bestFit="1" customWidth="1"/>
    <col min="1554" max="1554" width="14.69921875" style="15" bestFit="1" customWidth="1"/>
    <col min="1555" max="1555" width="21.3984375" style="15" bestFit="1" customWidth="1"/>
    <col min="1556" max="1556" width="16.59765625" style="15" bestFit="1" customWidth="1"/>
    <col min="1557" max="1557" width="14.09765625" style="15" bestFit="1" customWidth="1"/>
    <col min="1558" max="1558" width="16.59765625" style="15" bestFit="1" customWidth="1"/>
    <col min="1559" max="1559" width="14.09765625" style="15" bestFit="1" customWidth="1"/>
    <col min="1560" max="1560" width="14.3984375" style="15" bestFit="1" customWidth="1"/>
    <col min="1561" max="1561" width="14.59765625" style="15" customWidth="1"/>
    <col min="1562" max="1562" width="13.8984375" style="15" bestFit="1" customWidth="1"/>
    <col min="1563" max="1563" width="14.59765625" style="15" customWidth="1"/>
    <col min="1564" max="1800" width="9" style="15"/>
    <col min="1801" max="1801" width="14.09765625" style="15" customWidth="1"/>
    <col min="1802" max="1802" width="14.69921875" style="15" bestFit="1" customWidth="1"/>
    <col min="1803" max="1803" width="21.3984375" style="15" bestFit="1" customWidth="1"/>
    <col min="1804" max="1804" width="14.69921875" style="15" bestFit="1" customWidth="1"/>
    <col min="1805" max="1805" width="21.3984375" style="15" bestFit="1" customWidth="1"/>
    <col min="1806" max="1806" width="14.69921875" style="15" bestFit="1" customWidth="1"/>
    <col min="1807" max="1807" width="21.3984375" style="15" bestFit="1" customWidth="1"/>
    <col min="1808" max="1808" width="14.69921875" style="15" bestFit="1" customWidth="1"/>
    <col min="1809" max="1809" width="21.3984375" style="15" bestFit="1" customWidth="1"/>
    <col min="1810" max="1810" width="14.69921875" style="15" bestFit="1" customWidth="1"/>
    <col min="1811" max="1811" width="21.3984375" style="15" bestFit="1" customWidth="1"/>
    <col min="1812" max="1812" width="16.59765625" style="15" bestFit="1" customWidth="1"/>
    <col min="1813" max="1813" width="14.09765625" style="15" bestFit="1" customWidth="1"/>
    <col min="1814" max="1814" width="16.59765625" style="15" bestFit="1" customWidth="1"/>
    <col min="1815" max="1815" width="14.09765625" style="15" bestFit="1" customWidth="1"/>
    <col min="1816" max="1816" width="14.3984375" style="15" bestFit="1" customWidth="1"/>
    <col min="1817" max="1817" width="14.59765625" style="15" customWidth="1"/>
    <col min="1818" max="1818" width="13.8984375" style="15" bestFit="1" customWidth="1"/>
    <col min="1819" max="1819" width="14.59765625" style="15" customWidth="1"/>
    <col min="1820" max="2056" width="9" style="15"/>
    <col min="2057" max="2057" width="14.09765625" style="15" customWidth="1"/>
    <col min="2058" max="2058" width="14.69921875" style="15" bestFit="1" customWidth="1"/>
    <col min="2059" max="2059" width="21.3984375" style="15" bestFit="1" customWidth="1"/>
    <col min="2060" max="2060" width="14.69921875" style="15" bestFit="1" customWidth="1"/>
    <col min="2061" max="2061" width="21.3984375" style="15" bestFit="1" customWidth="1"/>
    <col min="2062" max="2062" width="14.69921875" style="15" bestFit="1" customWidth="1"/>
    <col min="2063" max="2063" width="21.3984375" style="15" bestFit="1" customWidth="1"/>
    <col min="2064" max="2064" width="14.69921875" style="15" bestFit="1" customWidth="1"/>
    <col min="2065" max="2065" width="21.3984375" style="15" bestFit="1" customWidth="1"/>
    <col min="2066" max="2066" width="14.69921875" style="15" bestFit="1" customWidth="1"/>
    <col min="2067" max="2067" width="21.3984375" style="15" bestFit="1" customWidth="1"/>
    <col min="2068" max="2068" width="16.59765625" style="15" bestFit="1" customWidth="1"/>
    <col min="2069" max="2069" width="14.09765625" style="15" bestFit="1" customWidth="1"/>
    <col min="2070" max="2070" width="16.59765625" style="15" bestFit="1" customWidth="1"/>
    <col min="2071" max="2071" width="14.09765625" style="15" bestFit="1" customWidth="1"/>
    <col min="2072" max="2072" width="14.3984375" style="15" bestFit="1" customWidth="1"/>
    <col min="2073" max="2073" width="14.59765625" style="15" customWidth="1"/>
    <col min="2074" max="2074" width="13.8984375" style="15" bestFit="1" customWidth="1"/>
    <col min="2075" max="2075" width="14.59765625" style="15" customWidth="1"/>
    <col min="2076" max="2312" width="9" style="15"/>
    <col min="2313" max="2313" width="14.09765625" style="15" customWidth="1"/>
    <col min="2314" max="2314" width="14.69921875" style="15" bestFit="1" customWidth="1"/>
    <col min="2315" max="2315" width="21.3984375" style="15" bestFit="1" customWidth="1"/>
    <col min="2316" max="2316" width="14.69921875" style="15" bestFit="1" customWidth="1"/>
    <col min="2317" max="2317" width="21.3984375" style="15" bestFit="1" customWidth="1"/>
    <col min="2318" max="2318" width="14.69921875" style="15" bestFit="1" customWidth="1"/>
    <col min="2319" max="2319" width="21.3984375" style="15" bestFit="1" customWidth="1"/>
    <col min="2320" max="2320" width="14.69921875" style="15" bestFit="1" customWidth="1"/>
    <col min="2321" max="2321" width="21.3984375" style="15" bestFit="1" customWidth="1"/>
    <col min="2322" max="2322" width="14.69921875" style="15" bestFit="1" customWidth="1"/>
    <col min="2323" max="2323" width="21.3984375" style="15" bestFit="1" customWidth="1"/>
    <col min="2324" max="2324" width="16.59765625" style="15" bestFit="1" customWidth="1"/>
    <col min="2325" max="2325" width="14.09765625" style="15" bestFit="1" customWidth="1"/>
    <col min="2326" max="2326" width="16.59765625" style="15" bestFit="1" customWidth="1"/>
    <col min="2327" max="2327" width="14.09765625" style="15" bestFit="1" customWidth="1"/>
    <col min="2328" max="2328" width="14.3984375" style="15" bestFit="1" customWidth="1"/>
    <col min="2329" max="2329" width="14.59765625" style="15" customWidth="1"/>
    <col min="2330" max="2330" width="13.8984375" style="15" bestFit="1" customWidth="1"/>
    <col min="2331" max="2331" width="14.59765625" style="15" customWidth="1"/>
    <col min="2332" max="2568" width="9" style="15"/>
    <col min="2569" max="2569" width="14.09765625" style="15" customWidth="1"/>
    <col min="2570" max="2570" width="14.69921875" style="15" bestFit="1" customWidth="1"/>
    <col min="2571" max="2571" width="21.3984375" style="15" bestFit="1" customWidth="1"/>
    <col min="2572" max="2572" width="14.69921875" style="15" bestFit="1" customWidth="1"/>
    <col min="2573" max="2573" width="21.3984375" style="15" bestFit="1" customWidth="1"/>
    <col min="2574" max="2574" width="14.69921875" style="15" bestFit="1" customWidth="1"/>
    <col min="2575" max="2575" width="21.3984375" style="15" bestFit="1" customWidth="1"/>
    <col min="2576" max="2576" width="14.69921875" style="15" bestFit="1" customWidth="1"/>
    <col min="2577" max="2577" width="21.3984375" style="15" bestFit="1" customWidth="1"/>
    <col min="2578" max="2578" width="14.69921875" style="15" bestFit="1" customWidth="1"/>
    <col min="2579" max="2579" width="21.3984375" style="15" bestFit="1" customWidth="1"/>
    <col min="2580" max="2580" width="16.59765625" style="15" bestFit="1" customWidth="1"/>
    <col min="2581" max="2581" width="14.09765625" style="15" bestFit="1" customWidth="1"/>
    <col min="2582" max="2582" width="16.59765625" style="15" bestFit="1" customWidth="1"/>
    <col min="2583" max="2583" width="14.09765625" style="15" bestFit="1" customWidth="1"/>
    <col min="2584" max="2584" width="14.3984375" style="15" bestFit="1" customWidth="1"/>
    <col min="2585" max="2585" width="14.59765625" style="15" customWidth="1"/>
    <col min="2586" max="2586" width="13.8984375" style="15" bestFit="1" customWidth="1"/>
    <col min="2587" max="2587" width="14.59765625" style="15" customWidth="1"/>
    <col min="2588" max="2824" width="9" style="15"/>
    <col min="2825" max="2825" width="14.09765625" style="15" customWidth="1"/>
    <col min="2826" max="2826" width="14.69921875" style="15" bestFit="1" customWidth="1"/>
    <col min="2827" max="2827" width="21.3984375" style="15" bestFit="1" customWidth="1"/>
    <col min="2828" max="2828" width="14.69921875" style="15" bestFit="1" customWidth="1"/>
    <col min="2829" max="2829" width="21.3984375" style="15" bestFit="1" customWidth="1"/>
    <col min="2830" max="2830" width="14.69921875" style="15" bestFit="1" customWidth="1"/>
    <col min="2831" max="2831" width="21.3984375" style="15" bestFit="1" customWidth="1"/>
    <col min="2832" max="2832" width="14.69921875" style="15" bestFit="1" customWidth="1"/>
    <col min="2833" max="2833" width="21.3984375" style="15" bestFit="1" customWidth="1"/>
    <col min="2834" max="2834" width="14.69921875" style="15" bestFit="1" customWidth="1"/>
    <col min="2835" max="2835" width="21.3984375" style="15" bestFit="1" customWidth="1"/>
    <col min="2836" max="2836" width="16.59765625" style="15" bestFit="1" customWidth="1"/>
    <col min="2837" max="2837" width="14.09765625" style="15" bestFit="1" customWidth="1"/>
    <col min="2838" max="2838" width="16.59765625" style="15" bestFit="1" customWidth="1"/>
    <col min="2839" max="2839" width="14.09765625" style="15" bestFit="1" customWidth="1"/>
    <col min="2840" max="2840" width="14.3984375" style="15" bestFit="1" customWidth="1"/>
    <col min="2841" max="2841" width="14.59765625" style="15" customWidth="1"/>
    <col min="2842" max="2842" width="13.8984375" style="15" bestFit="1" customWidth="1"/>
    <col min="2843" max="2843" width="14.59765625" style="15" customWidth="1"/>
    <col min="2844" max="3080" width="9" style="15"/>
    <col min="3081" max="3081" width="14.09765625" style="15" customWidth="1"/>
    <col min="3082" max="3082" width="14.69921875" style="15" bestFit="1" customWidth="1"/>
    <col min="3083" max="3083" width="21.3984375" style="15" bestFit="1" customWidth="1"/>
    <col min="3084" max="3084" width="14.69921875" style="15" bestFit="1" customWidth="1"/>
    <col min="3085" max="3085" width="21.3984375" style="15" bestFit="1" customWidth="1"/>
    <col min="3086" max="3086" width="14.69921875" style="15" bestFit="1" customWidth="1"/>
    <col min="3087" max="3087" width="21.3984375" style="15" bestFit="1" customWidth="1"/>
    <col min="3088" max="3088" width="14.69921875" style="15" bestFit="1" customWidth="1"/>
    <col min="3089" max="3089" width="21.3984375" style="15" bestFit="1" customWidth="1"/>
    <col min="3090" max="3090" width="14.69921875" style="15" bestFit="1" customWidth="1"/>
    <col min="3091" max="3091" width="21.3984375" style="15" bestFit="1" customWidth="1"/>
    <col min="3092" max="3092" width="16.59765625" style="15" bestFit="1" customWidth="1"/>
    <col min="3093" max="3093" width="14.09765625" style="15" bestFit="1" customWidth="1"/>
    <col min="3094" max="3094" width="16.59765625" style="15" bestFit="1" customWidth="1"/>
    <col min="3095" max="3095" width="14.09765625" style="15" bestFit="1" customWidth="1"/>
    <col min="3096" max="3096" width="14.3984375" style="15" bestFit="1" customWidth="1"/>
    <col min="3097" max="3097" width="14.59765625" style="15" customWidth="1"/>
    <col min="3098" max="3098" width="13.8984375" style="15" bestFit="1" customWidth="1"/>
    <col min="3099" max="3099" width="14.59765625" style="15" customWidth="1"/>
    <col min="3100" max="3336" width="9" style="15"/>
    <col min="3337" max="3337" width="14.09765625" style="15" customWidth="1"/>
    <col min="3338" max="3338" width="14.69921875" style="15" bestFit="1" customWidth="1"/>
    <col min="3339" max="3339" width="21.3984375" style="15" bestFit="1" customWidth="1"/>
    <col min="3340" max="3340" width="14.69921875" style="15" bestFit="1" customWidth="1"/>
    <col min="3341" max="3341" width="21.3984375" style="15" bestFit="1" customWidth="1"/>
    <col min="3342" max="3342" width="14.69921875" style="15" bestFit="1" customWidth="1"/>
    <col min="3343" max="3343" width="21.3984375" style="15" bestFit="1" customWidth="1"/>
    <col min="3344" max="3344" width="14.69921875" style="15" bestFit="1" customWidth="1"/>
    <col min="3345" max="3345" width="21.3984375" style="15" bestFit="1" customWidth="1"/>
    <col min="3346" max="3346" width="14.69921875" style="15" bestFit="1" customWidth="1"/>
    <col min="3347" max="3347" width="21.3984375" style="15" bestFit="1" customWidth="1"/>
    <col min="3348" max="3348" width="16.59765625" style="15" bestFit="1" customWidth="1"/>
    <col min="3349" max="3349" width="14.09765625" style="15" bestFit="1" customWidth="1"/>
    <col min="3350" max="3350" width="16.59765625" style="15" bestFit="1" customWidth="1"/>
    <col min="3351" max="3351" width="14.09765625" style="15" bestFit="1" customWidth="1"/>
    <col min="3352" max="3352" width="14.3984375" style="15" bestFit="1" customWidth="1"/>
    <col min="3353" max="3353" width="14.59765625" style="15" customWidth="1"/>
    <col min="3354" max="3354" width="13.8984375" style="15" bestFit="1" customWidth="1"/>
    <col min="3355" max="3355" width="14.59765625" style="15" customWidth="1"/>
    <col min="3356" max="3592" width="9" style="15"/>
    <col min="3593" max="3593" width="14.09765625" style="15" customWidth="1"/>
    <col min="3594" max="3594" width="14.69921875" style="15" bestFit="1" customWidth="1"/>
    <col min="3595" max="3595" width="21.3984375" style="15" bestFit="1" customWidth="1"/>
    <col min="3596" max="3596" width="14.69921875" style="15" bestFit="1" customWidth="1"/>
    <col min="3597" max="3597" width="21.3984375" style="15" bestFit="1" customWidth="1"/>
    <col min="3598" max="3598" width="14.69921875" style="15" bestFit="1" customWidth="1"/>
    <col min="3599" max="3599" width="21.3984375" style="15" bestFit="1" customWidth="1"/>
    <col min="3600" max="3600" width="14.69921875" style="15" bestFit="1" customWidth="1"/>
    <col min="3601" max="3601" width="21.3984375" style="15" bestFit="1" customWidth="1"/>
    <col min="3602" max="3602" width="14.69921875" style="15" bestFit="1" customWidth="1"/>
    <col min="3603" max="3603" width="21.3984375" style="15" bestFit="1" customWidth="1"/>
    <col min="3604" max="3604" width="16.59765625" style="15" bestFit="1" customWidth="1"/>
    <col min="3605" max="3605" width="14.09765625" style="15" bestFit="1" customWidth="1"/>
    <col min="3606" max="3606" width="16.59765625" style="15" bestFit="1" customWidth="1"/>
    <col min="3607" max="3607" width="14.09765625" style="15" bestFit="1" customWidth="1"/>
    <col min="3608" max="3608" width="14.3984375" style="15" bestFit="1" customWidth="1"/>
    <col min="3609" max="3609" width="14.59765625" style="15" customWidth="1"/>
    <col min="3610" max="3610" width="13.8984375" style="15" bestFit="1" customWidth="1"/>
    <col min="3611" max="3611" width="14.59765625" style="15" customWidth="1"/>
    <col min="3612" max="3848" width="9" style="15"/>
    <col min="3849" max="3849" width="14.09765625" style="15" customWidth="1"/>
    <col min="3850" max="3850" width="14.69921875" style="15" bestFit="1" customWidth="1"/>
    <col min="3851" max="3851" width="21.3984375" style="15" bestFit="1" customWidth="1"/>
    <col min="3852" max="3852" width="14.69921875" style="15" bestFit="1" customWidth="1"/>
    <col min="3853" max="3853" width="21.3984375" style="15" bestFit="1" customWidth="1"/>
    <col min="3854" max="3854" width="14.69921875" style="15" bestFit="1" customWidth="1"/>
    <col min="3855" max="3855" width="21.3984375" style="15" bestFit="1" customWidth="1"/>
    <col min="3856" max="3856" width="14.69921875" style="15" bestFit="1" customWidth="1"/>
    <col min="3857" max="3857" width="21.3984375" style="15" bestFit="1" customWidth="1"/>
    <col min="3858" max="3858" width="14.69921875" style="15" bestFit="1" customWidth="1"/>
    <col min="3859" max="3859" width="21.3984375" style="15" bestFit="1" customWidth="1"/>
    <col min="3860" max="3860" width="16.59765625" style="15" bestFit="1" customWidth="1"/>
    <col min="3861" max="3861" width="14.09765625" style="15" bestFit="1" customWidth="1"/>
    <col min="3862" max="3862" width="16.59765625" style="15" bestFit="1" customWidth="1"/>
    <col min="3863" max="3863" width="14.09765625" style="15" bestFit="1" customWidth="1"/>
    <col min="3864" max="3864" width="14.3984375" style="15" bestFit="1" customWidth="1"/>
    <col min="3865" max="3865" width="14.59765625" style="15" customWidth="1"/>
    <col min="3866" max="3866" width="13.8984375" style="15" bestFit="1" customWidth="1"/>
    <col min="3867" max="3867" width="14.59765625" style="15" customWidth="1"/>
    <col min="3868" max="4104" width="9" style="15"/>
    <col min="4105" max="4105" width="14.09765625" style="15" customWidth="1"/>
    <col min="4106" max="4106" width="14.69921875" style="15" bestFit="1" customWidth="1"/>
    <col min="4107" max="4107" width="21.3984375" style="15" bestFit="1" customWidth="1"/>
    <col min="4108" max="4108" width="14.69921875" style="15" bestFit="1" customWidth="1"/>
    <col min="4109" max="4109" width="21.3984375" style="15" bestFit="1" customWidth="1"/>
    <col min="4110" max="4110" width="14.69921875" style="15" bestFit="1" customWidth="1"/>
    <col min="4111" max="4111" width="21.3984375" style="15" bestFit="1" customWidth="1"/>
    <col min="4112" max="4112" width="14.69921875" style="15" bestFit="1" customWidth="1"/>
    <col min="4113" max="4113" width="21.3984375" style="15" bestFit="1" customWidth="1"/>
    <col min="4114" max="4114" width="14.69921875" style="15" bestFit="1" customWidth="1"/>
    <col min="4115" max="4115" width="21.3984375" style="15" bestFit="1" customWidth="1"/>
    <col min="4116" max="4116" width="16.59765625" style="15" bestFit="1" customWidth="1"/>
    <col min="4117" max="4117" width="14.09765625" style="15" bestFit="1" customWidth="1"/>
    <col min="4118" max="4118" width="16.59765625" style="15" bestFit="1" customWidth="1"/>
    <col min="4119" max="4119" width="14.09765625" style="15" bestFit="1" customWidth="1"/>
    <col min="4120" max="4120" width="14.3984375" style="15" bestFit="1" customWidth="1"/>
    <col min="4121" max="4121" width="14.59765625" style="15" customWidth="1"/>
    <col min="4122" max="4122" width="13.8984375" style="15" bestFit="1" customWidth="1"/>
    <col min="4123" max="4123" width="14.59765625" style="15" customWidth="1"/>
    <col min="4124" max="4360" width="9" style="15"/>
    <col min="4361" max="4361" width="14.09765625" style="15" customWidth="1"/>
    <col min="4362" max="4362" width="14.69921875" style="15" bestFit="1" customWidth="1"/>
    <col min="4363" max="4363" width="21.3984375" style="15" bestFit="1" customWidth="1"/>
    <col min="4364" max="4364" width="14.69921875" style="15" bestFit="1" customWidth="1"/>
    <col min="4365" max="4365" width="21.3984375" style="15" bestFit="1" customWidth="1"/>
    <col min="4366" max="4366" width="14.69921875" style="15" bestFit="1" customWidth="1"/>
    <col min="4367" max="4367" width="21.3984375" style="15" bestFit="1" customWidth="1"/>
    <col min="4368" max="4368" width="14.69921875" style="15" bestFit="1" customWidth="1"/>
    <col min="4369" max="4369" width="21.3984375" style="15" bestFit="1" customWidth="1"/>
    <col min="4370" max="4370" width="14.69921875" style="15" bestFit="1" customWidth="1"/>
    <col min="4371" max="4371" width="21.3984375" style="15" bestFit="1" customWidth="1"/>
    <col min="4372" max="4372" width="16.59765625" style="15" bestFit="1" customWidth="1"/>
    <col min="4373" max="4373" width="14.09765625" style="15" bestFit="1" customWidth="1"/>
    <col min="4374" max="4374" width="16.59765625" style="15" bestFit="1" customWidth="1"/>
    <col min="4375" max="4375" width="14.09765625" style="15" bestFit="1" customWidth="1"/>
    <col min="4376" max="4376" width="14.3984375" style="15" bestFit="1" customWidth="1"/>
    <col min="4377" max="4377" width="14.59765625" style="15" customWidth="1"/>
    <col min="4378" max="4378" width="13.8984375" style="15" bestFit="1" customWidth="1"/>
    <col min="4379" max="4379" width="14.59765625" style="15" customWidth="1"/>
    <col min="4380" max="4616" width="9" style="15"/>
    <col min="4617" max="4617" width="14.09765625" style="15" customWidth="1"/>
    <col min="4618" max="4618" width="14.69921875" style="15" bestFit="1" customWidth="1"/>
    <col min="4619" max="4619" width="21.3984375" style="15" bestFit="1" customWidth="1"/>
    <col min="4620" max="4620" width="14.69921875" style="15" bestFit="1" customWidth="1"/>
    <col min="4621" max="4621" width="21.3984375" style="15" bestFit="1" customWidth="1"/>
    <col min="4622" max="4622" width="14.69921875" style="15" bestFit="1" customWidth="1"/>
    <col min="4623" max="4623" width="21.3984375" style="15" bestFit="1" customWidth="1"/>
    <col min="4624" max="4624" width="14.69921875" style="15" bestFit="1" customWidth="1"/>
    <col min="4625" max="4625" width="21.3984375" style="15" bestFit="1" customWidth="1"/>
    <col min="4626" max="4626" width="14.69921875" style="15" bestFit="1" customWidth="1"/>
    <col min="4627" max="4627" width="21.3984375" style="15" bestFit="1" customWidth="1"/>
    <col min="4628" max="4628" width="16.59765625" style="15" bestFit="1" customWidth="1"/>
    <col min="4629" max="4629" width="14.09765625" style="15" bestFit="1" customWidth="1"/>
    <col min="4630" max="4630" width="16.59765625" style="15" bestFit="1" customWidth="1"/>
    <col min="4631" max="4631" width="14.09765625" style="15" bestFit="1" customWidth="1"/>
    <col min="4632" max="4632" width="14.3984375" style="15" bestFit="1" customWidth="1"/>
    <col min="4633" max="4633" width="14.59765625" style="15" customWidth="1"/>
    <col min="4634" max="4634" width="13.8984375" style="15" bestFit="1" customWidth="1"/>
    <col min="4635" max="4635" width="14.59765625" style="15" customWidth="1"/>
    <col min="4636" max="4872" width="9" style="15"/>
    <col min="4873" max="4873" width="14.09765625" style="15" customWidth="1"/>
    <col min="4874" max="4874" width="14.69921875" style="15" bestFit="1" customWidth="1"/>
    <col min="4875" max="4875" width="21.3984375" style="15" bestFit="1" customWidth="1"/>
    <col min="4876" max="4876" width="14.69921875" style="15" bestFit="1" customWidth="1"/>
    <col min="4877" max="4877" width="21.3984375" style="15" bestFit="1" customWidth="1"/>
    <col min="4878" max="4878" width="14.69921875" style="15" bestFit="1" customWidth="1"/>
    <col min="4879" max="4879" width="21.3984375" style="15" bestFit="1" customWidth="1"/>
    <col min="4880" max="4880" width="14.69921875" style="15" bestFit="1" customWidth="1"/>
    <col min="4881" max="4881" width="21.3984375" style="15" bestFit="1" customWidth="1"/>
    <col min="4882" max="4882" width="14.69921875" style="15" bestFit="1" customWidth="1"/>
    <col min="4883" max="4883" width="21.3984375" style="15" bestFit="1" customWidth="1"/>
    <col min="4884" max="4884" width="16.59765625" style="15" bestFit="1" customWidth="1"/>
    <col min="4885" max="4885" width="14.09765625" style="15" bestFit="1" customWidth="1"/>
    <col min="4886" max="4886" width="16.59765625" style="15" bestFit="1" customWidth="1"/>
    <col min="4887" max="4887" width="14.09765625" style="15" bestFit="1" customWidth="1"/>
    <col min="4888" max="4888" width="14.3984375" style="15" bestFit="1" customWidth="1"/>
    <col min="4889" max="4889" width="14.59765625" style="15" customWidth="1"/>
    <col min="4890" max="4890" width="13.8984375" style="15" bestFit="1" customWidth="1"/>
    <col min="4891" max="4891" width="14.59765625" style="15" customWidth="1"/>
    <col min="4892" max="5128" width="9" style="15"/>
    <col min="5129" max="5129" width="14.09765625" style="15" customWidth="1"/>
    <col min="5130" max="5130" width="14.69921875" style="15" bestFit="1" customWidth="1"/>
    <col min="5131" max="5131" width="21.3984375" style="15" bestFit="1" customWidth="1"/>
    <col min="5132" max="5132" width="14.69921875" style="15" bestFit="1" customWidth="1"/>
    <col min="5133" max="5133" width="21.3984375" style="15" bestFit="1" customWidth="1"/>
    <col min="5134" max="5134" width="14.69921875" style="15" bestFit="1" customWidth="1"/>
    <col min="5135" max="5135" width="21.3984375" style="15" bestFit="1" customWidth="1"/>
    <col min="5136" max="5136" width="14.69921875" style="15" bestFit="1" customWidth="1"/>
    <col min="5137" max="5137" width="21.3984375" style="15" bestFit="1" customWidth="1"/>
    <col min="5138" max="5138" width="14.69921875" style="15" bestFit="1" customWidth="1"/>
    <col min="5139" max="5139" width="21.3984375" style="15" bestFit="1" customWidth="1"/>
    <col min="5140" max="5140" width="16.59765625" style="15" bestFit="1" customWidth="1"/>
    <col min="5141" max="5141" width="14.09765625" style="15" bestFit="1" customWidth="1"/>
    <col min="5142" max="5142" width="16.59765625" style="15" bestFit="1" customWidth="1"/>
    <col min="5143" max="5143" width="14.09765625" style="15" bestFit="1" customWidth="1"/>
    <col min="5144" max="5144" width="14.3984375" style="15" bestFit="1" customWidth="1"/>
    <col min="5145" max="5145" width="14.59765625" style="15" customWidth="1"/>
    <col min="5146" max="5146" width="13.8984375" style="15" bestFit="1" customWidth="1"/>
    <col min="5147" max="5147" width="14.59765625" style="15" customWidth="1"/>
    <col min="5148" max="5384" width="9" style="15"/>
    <col min="5385" max="5385" width="14.09765625" style="15" customWidth="1"/>
    <col min="5386" max="5386" width="14.69921875" style="15" bestFit="1" customWidth="1"/>
    <col min="5387" max="5387" width="21.3984375" style="15" bestFit="1" customWidth="1"/>
    <col min="5388" max="5388" width="14.69921875" style="15" bestFit="1" customWidth="1"/>
    <col min="5389" max="5389" width="21.3984375" style="15" bestFit="1" customWidth="1"/>
    <col min="5390" max="5390" width="14.69921875" style="15" bestFit="1" customWidth="1"/>
    <col min="5391" max="5391" width="21.3984375" style="15" bestFit="1" customWidth="1"/>
    <col min="5392" max="5392" width="14.69921875" style="15" bestFit="1" customWidth="1"/>
    <col min="5393" max="5393" width="21.3984375" style="15" bestFit="1" customWidth="1"/>
    <col min="5394" max="5394" width="14.69921875" style="15" bestFit="1" customWidth="1"/>
    <col min="5395" max="5395" width="21.3984375" style="15" bestFit="1" customWidth="1"/>
    <col min="5396" max="5396" width="16.59765625" style="15" bestFit="1" customWidth="1"/>
    <col min="5397" max="5397" width="14.09765625" style="15" bestFit="1" customWidth="1"/>
    <col min="5398" max="5398" width="16.59765625" style="15" bestFit="1" customWidth="1"/>
    <col min="5399" max="5399" width="14.09765625" style="15" bestFit="1" customWidth="1"/>
    <col min="5400" max="5400" width="14.3984375" style="15" bestFit="1" customWidth="1"/>
    <col min="5401" max="5401" width="14.59765625" style="15" customWidth="1"/>
    <col min="5402" max="5402" width="13.8984375" style="15" bestFit="1" customWidth="1"/>
    <col min="5403" max="5403" width="14.59765625" style="15" customWidth="1"/>
    <col min="5404" max="5640" width="9" style="15"/>
    <col min="5641" max="5641" width="14.09765625" style="15" customWidth="1"/>
    <col min="5642" max="5642" width="14.69921875" style="15" bestFit="1" customWidth="1"/>
    <col min="5643" max="5643" width="21.3984375" style="15" bestFit="1" customWidth="1"/>
    <col min="5644" max="5644" width="14.69921875" style="15" bestFit="1" customWidth="1"/>
    <col min="5645" max="5645" width="21.3984375" style="15" bestFit="1" customWidth="1"/>
    <col min="5646" max="5646" width="14.69921875" style="15" bestFit="1" customWidth="1"/>
    <col min="5647" max="5647" width="21.3984375" style="15" bestFit="1" customWidth="1"/>
    <col min="5648" max="5648" width="14.69921875" style="15" bestFit="1" customWidth="1"/>
    <col min="5649" max="5649" width="21.3984375" style="15" bestFit="1" customWidth="1"/>
    <col min="5650" max="5650" width="14.69921875" style="15" bestFit="1" customWidth="1"/>
    <col min="5651" max="5651" width="21.3984375" style="15" bestFit="1" customWidth="1"/>
    <col min="5652" max="5652" width="16.59765625" style="15" bestFit="1" customWidth="1"/>
    <col min="5653" max="5653" width="14.09765625" style="15" bestFit="1" customWidth="1"/>
    <col min="5654" max="5654" width="16.59765625" style="15" bestFit="1" customWidth="1"/>
    <col min="5655" max="5655" width="14.09765625" style="15" bestFit="1" customWidth="1"/>
    <col min="5656" max="5656" width="14.3984375" style="15" bestFit="1" customWidth="1"/>
    <col min="5657" max="5657" width="14.59765625" style="15" customWidth="1"/>
    <col min="5658" max="5658" width="13.8984375" style="15" bestFit="1" customWidth="1"/>
    <col min="5659" max="5659" width="14.59765625" style="15" customWidth="1"/>
    <col min="5660" max="5896" width="9" style="15"/>
    <col min="5897" max="5897" width="14.09765625" style="15" customWidth="1"/>
    <col min="5898" max="5898" width="14.69921875" style="15" bestFit="1" customWidth="1"/>
    <col min="5899" max="5899" width="21.3984375" style="15" bestFit="1" customWidth="1"/>
    <col min="5900" max="5900" width="14.69921875" style="15" bestFit="1" customWidth="1"/>
    <col min="5901" max="5901" width="21.3984375" style="15" bestFit="1" customWidth="1"/>
    <col min="5902" max="5902" width="14.69921875" style="15" bestFit="1" customWidth="1"/>
    <col min="5903" max="5903" width="21.3984375" style="15" bestFit="1" customWidth="1"/>
    <col min="5904" max="5904" width="14.69921875" style="15" bestFit="1" customWidth="1"/>
    <col min="5905" max="5905" width="21.3984375" style="15" bestFit="1" customWidth="1"/>
    <col min="5906" max="5906" width="14.69921875" style="15" bestFit="1" customWidth="1"/>
    <col min="5907" max="5907" width="21.3984375" style="15" bestFit="1" customWidth="1"/>
    <col min="5908" max="5908" width="16.59765625" style="15" bestFit="1" customWidth="1"/>
    <col min="5909" max="5909" width="14.09765625" style="15" bestFit="1" customWidth="1"/>
    <col min="5910" max="5910" width="16.59765625" style="15" bestFit="1" customWidth="1"/>
    <col min="5911" max="5911" width="14.09765625" style="15" bestFit="1" customWidth="1"/>
    <col min="5912" max="5912" width="14.3984375" style="15" bestFit="1" customWidth="1"/>
    <col min="5913" max="5913" width="14.59765625" style="15" customWidth="1"/>
    <col min="5914" max="5914" width="13.8984375" style="15" bestFit="1" customWidth="1"/>
    <col min="5915" max="5915" width="14.59765625" style="15" customWidth="1"/>
    <col min="5916" max="6152" width="9" style="15"/>
    <col min="6153" max="6153" width="14.09765625" style="15" customWidth="1"/>
    <col min="6154" max="6154" width="14.69921875" style="15" bestFit="1" customWidth="1"/>
    <col min="6155" max="6155" width="21.3984375" style="15" bestFit="1" customWidth="1"/>
    <col min="6156" max="6156" width="14.69921875" style="15" bestFit="1" customWidth="1"/>
    <col min="6157" max="6157" width="21.3984375" style="15" bestFit="1" customWidth="1"/>
    <col min="6158" max="6158" width="14.69921875" style="15" bestFit="1" customWidth="1"/>
    <col min="6159" max="6159" width="21.3984375" style="15" bestFit="1" customWidth="1"/>
    <col min="6160" max="6160" width="14.69921875" style="15" bestFit="1" customWidth="1"/>
    <col min="6161" max="6161" width="21.3984375" style="15" bestFit="1" customWidth="1"/>
    <col min="6162" max="6162" width="14.69921875" style="15" bestFit="1" customWidth="1"/>
    <col min="6163" max="6163" width="21.3984375" style="15" bestFit="1" customWidth="1"/>
    <col min="6164" max="6164" width="16.59765625" style="15" bestFit="1" customWidth="1"/>
    <col min="6165" max="6165" width="14.09765625" style="15" bestFit="1" customWidth="1"/>
    <col min="6166" max="6166" width="16.59765625" style="15" bestFit="1" customWidth="1"/>
    <col min="6167" max="6167" width="14.09765625" style="15" bestFit="1" customWidth="1"/>
    <col min="6168" max="6168" width="14.3984375" style="15" bestFit="1" customWidth="1"/>
    <col min="6169" max="6169" width="14.59765625" style="15" customWidth="1"/>
    <col min="6170" max="6170" width="13.8984375" style="15" bestFit="1" customWidth="1"/>
    <col min="6171" max="6171" width="14.59765625" style="15" customWidth="1"/>
    <col min="6172" max="6408" width="9" style="15"/>
    <col min="6409" max="6409" width="14.09765625" style="15" customWidth="1"/>
    <col min="6410" max="6410" width="14.69921875" style="15" bestFit="1" customWidth="1"/>
    <col min="6411" max="6411" width="21.3984375" style="15" bestFit="1" customWidth="1"/>
    <col min="6412" max="6412" width="14.69921875" style="15" bestFit="1" customWidth="1"/>
    <col min="6413" max="6413" width="21.3984375" style="15" bestFit="1" customWidth="1"/>
    <col min="6414" max="6414" width="14.69921875" style="15" bestFit="1" customWidth="1"/>
    <col min="6415" max="6415" width="21.3984375" style="15" bestFit="1" customWidth="1"/>
    <col min="6416" max="6416" width="14.69921875" style="15" bestFit="1" customWidth="1"/>
    <col min="6417" max="6417" width="21.3984375" style="15" bestFit="1" customWidth="1"/>
    <col min="6418" max="6418" width="14.69921875" style="15" bestFit="1" customWidth="1"/>
    <col min="6419" max="6419" width="21.3984375" style="15" bestFit="1" customWidth="1"/>
    <col min="6420" max="6420" width="16.59765625" style="15" bestFit="1" customWidth="1"/>
    <col min="6421" max="6421" width="14.09765625" style="15" bestFit="1" customWidth="1"/>
    <col min="6422" max="6422" width="16.59765625" style="15" bestFit="1" customWidth="1"/>
    <col min="6423" max="6423" width="14.09765625" style="15" bestFit="1" customWidth="1"/>
    <col min="6424" max="6424" width="14.3984375" style="15" bestFit="1" customWidth="1"/>
    <col min="6425" max="6425" width="14.59765625" style="15" customWidth="1"/>
    <col min="6426" max="6426" width="13.8984375" style="15" bestFit="1" customWidth="1"/>
    <col min="6427" max="6427" width="14.59765625" style="15" customWidth="1"/>
    <col min="6428" max="6664" width="9" style="15"/>
    <col min="6665" max="6665" width="14.09765625" style="15" customWidth="1"/>
    <col min="6666" max="6666" width="14.69921875" style="15" bestFit="1" customWidth="1"/>
    <col min="6667" max="6667" width="21.3984375" style="15" bestFit="1" customWidth="1"/>
    <col min="6668" max="6668" width="14.69921875" style="15" bestFit="1" customWidth="1"/>
    <col min="6669" max="6669" width="21.3984375" style="15" bestFit="1" customWidth="1"/>
    <col min="6670" max="6670" width="14.69921875" style="15" bestFit="1" customWidth="1"/>
    <col min="6671" max="6671" width="21.3984375" style="15" bestFit="1" customWidth="1"/>
    <col min="6672" max="6672" width="14.69921875" style="15" bestFit="1" customWidth="1"/>
    <col min="6673" max="6673" width="21.3984375" style="15" bestFit="1" customWidth="1"/>
    <col min="6674" max="6674" width="14.69921875" style="15" bestFit="1" customWidth="1"/>
    <col min="6675" max="6675" width="21.3984375" style="15" bestFit="1" customWidth="1"/>
    <col min="6676" max="6676" width="16.59765625" style="15" bestFit="1" customWidth="1"/>
    <col min="6677" max="6677" width="14.09765625" style="15" bestFit="1" customWidth="1"/>
    <col min="6678" max="6678" width="16.59765625" style="15" bestFit="1" customWidth="1"/>
    <col min="6679" max="6679" width="14.09765625" style="15" bestFit="1" customWidth="1"/>
    <col min="6680" max="6680" width="14.3984375" style="15" bestFit="1" customWidth="1"/>
    <col min="6681" max="6681" width="14.59765625" style="15" customWidth="1"/>
    <col min="6682" max="6682" width="13.8984375" style="15" bestFit="1" customWidth="1"/>
    <col min="6683" max="6683" width="14.59765625" style="15" customWidth="1"/>
    <col min="6684" max="6920" width="9" style="15"/>
    <col min="6921" max="6921" width="14.09765625" style="15" customWidth="1"/>
    <col min="6922" max="6922" width="14.69921875" style="15" bestFit="1" customWidth="1"/>
    <col min="6923" max="6923" width="21.3984375" style="15" bestFit="1" customWidth="1"/>
    <col min="6924" max="6924" width="14.69921875" style="15" bestFit="1" customWidth="1"/>
    <col min="6925" max="6925" width="21.3984375" style="15" bestFit="1" customWidth="1"/>
    <col min="6926" max="6926" width="14.69921875" style="15" bestFit="1" customWidth="1"/>
    <col min="6927" max="6927" width="21.3984375" style="15" bestFit="1" customWidth="1"/>
    <col min="6928" max="6928" width="14.69921875" style="15" bestFit="1" customWidth="1"/>
    <col min="6929" max="6929" width="21.3984375" style="15" bestFit="1" customWidth="1"/>
    <col min="6930" max="6930" width="14.69921875" style="15" bestFit="1" customWidth="1"/>
    <col min="6931" max="6931" width="21.3984375" style="15" bestFit="1" customWidth="1"/>
    <col min="6932" max="6932" width="16.59765625" style="15" bestFit="1" customWidth="1"/>
    <col min="6933" max="6933" width="14.09765625" style="15" bestFit="1" customWidth="1"/>
    <col min="6934" max="6934" width="16.59765625" style="15" bestFit="1" customWidth="1"/>
    <col min="6935" max="6935" width="14.09765625" style="15" bestFit="1" customWidth="1"/>
    <col min="6936" max="6936" width="14.3984375" style="15" bestFit="1" customWidth="1"/>
    <col min="6937" max="6937" width="14.59765625" style="15" customWidth="1"/>
    <col min="6938" max="6938" width="13.8984375" style="15" bestFit="1" customWidth="1"/>
    <col min="6939" max="6939" width="14.59765625" style="15" customWidth="1"/>
    <col min="6940" max="7176" width="9" style="15"/>
    <col min="7177" max="7177" width="14.09765625" style="15" customWidth="1"/>
    <col min="7178" max="7178" width="14.69921875" style="15" bestFit="1" customWidth="1"/>
    <col min="7179" max="7179" width="21.3984375" style="15" bestFit="1" customWidth="1"/>
    <col min="7180" max="7180" width="14.69921875" style="15" bestFit="1" customWidth="1"/>
    <col min="7181" max="7181" width="21.3984375" style="15" bestFit="1" customWidth="1"/>
    <col min="7182" max="7182" width="14.69921875" style="15" bestFit="1" customWidth="1"/>
    <col min="7183" max="7183" width="21.3984375" style="15" bestFit="1" customWidth="1"/>
    <col min="7184" max="7184" width="14.69921875" style="15" bestFit="1" customWidth="1"/>
    <col min="7185" max="7185" width="21.3984375" style="15" bestFit="1" customWidth="1"/>
    <col min="7186" max="7186" width="14.69921875" style="15" bestFit="1" customWidth="1"/>
    <col min="7187" max="7187" width="21.3984375" style="15" bestFit="1" customWidth="1"/>
    <col min="7188" max="7188" width="16.59765625" style="15" bestFit="1" customWidth="1"/>
    <col min="7189" max="7189" width="14.09765625" style="15" bestFit="1" customWidth="1"/>
    <col min="7190" max="7190" width="16.59765625" style="15" bestFit="1" customWidth="1"/>
    <col min="7191" max="7191" width="14.09765625" style="15" bestFit="1" customWidth="1"/>
    <col min="7192" max="7192" width="14.3984375" style="15" bestFit="1" customWidth="1"/>
    <col min="7193" max="7193" width="14.59765625" style="15" customWidth="1"/>
    <col min="7194" max="7194" width="13.8984375" style="15" bestFit="1" customWidth="1"/>
    <col min="7195" max="7195" width="14.59765625" style="15" customWidth="1"/>
    <col min="7196" max="7432" width="9" style="15"/>
    <col min="7433" max="7433" width="14.09765625" style="15" customWidth="1"/>
    <col min="7434" max="7434" width="14.69921875" style="15" bestFit="1" customWidth="1"/>
    <col min="7435" max="7435" width="21.3984375" style="15" bestFit="1" customWidth="1"/>
    <col min="7436" max="7436" width="14.69921875" style="15" bestFit="1" customWidth="1"/>
    <col min="7437" max="7437" width="21.3984375" style="15" bestFit="1" customWidth="1"/>
    <col min="7438" max="7438" width="14.69921875" style="15" bestFit="1" customWidth="1"/>
    <col min="7439" max="7439" width="21.3984375" style="15" bestFit="1" customWidth="1"/>
    <col min="7440" max="7440" width="14.69921875" style="15" bestFit="1" customWidth="1"/>
    <col min="7441" max="7441" width="21.3984375" style="15" bestFit="1" customWidth="1"/>
    <col min="7442" max="7442" width="14.69921875" style="15" bestFit="1" customWidth="1"/>
    <col min="7443" max="7443" width="21.3984375" style="15" bestFit="1" customWidth="1"/>
    <col min="7444" max="7444" width="16.59765625" style="15" bestFit="1" customWidth="1"/>
    <col min="7445" max="7445" width="14.09765625" style="15" bestFit="1" customWidth="1"/>
    <col min="7446" max="7446" width="16.59765625" style="15" bestFit="1" customWidth="1"/>
    <col min="7447" max="7447" width="14.09765625" style="15" bestFit="1" customWidth="1"/>
    <col min="7448" max="7448" width="14.3984375" style="15" bestFit="1" customWidth="1"/>
    <col min="7449" max="7449" width="14.59765625" style="15" customWidth="1"/>
    <col min="7450" max="7450" width="13.8984375" style="15" bestFit="1" customWidth="1"/>
    <col min="7451" max="7451" width="14.59765625" style="15" customWidth="1"/>
    <col min="7452" max="7688" width="9" style="15"/>
    <col min="7689" max="7689" width="14.09765625" style="15" customWidth="1"/>
    <col min="7690" max="7690" width="14.69921875" style="15" bestFit="1" customWidth="1"/>
    <col min="7691" max="7691" width="21.3984375" style="15" bestFit="1" customWidth="1"/>
    <col min="7692" max="7692" width="14.69921875" style="15" bestFit="1" customWidth="1"/>
    <col min="7693" max="7693" width="21.3984375" style="15" bestFit="1" customWidth="1"/>
    <col min="7694" max="7694" width="14.69921875" style="15" bestFit="1" customWidth="1"/>
    <col min="7695" max="7695" width="21.3984375" style="15" bestFit="1" customWidth="1"/>
    <col min="7696" max="7696" width="14.69921875" style="15" bestFit="1" customWidth="1"/>
    <col min="7697" max="7697" width="21.3984375" style="15" bestFit="1" customWidth="1"/>
    <col min="7698" max="7698" width="14.69921875" style="15" bestFit="1" customWidth="1"/>
    <col min="7699" max="7699" width="21.3984375" style="15" bestFit="1" customWidth="1"/>
    <col min="7700" max="7700" width="16.59765625" style="15" bestFit="1" customWidth="1"/>
    <col min="7701" max="7701" width="14.09765625" style="15" bestFit="1" customWidth="1"/>
    <col min="7702" max="7702" width="16.59765625" style="15" bestFit="1" customWidth="1"/>
    <col min="7703" max="7703" width="14.09765625" style="15" bestFit="1" customWidth="1"/>
    <col min="7704" max="7704" width="14.3984375" style="15" bestFit="1" customWidth="1"/>
    <col min="7705" max="7705" width="14.59765625" style="15" customWidth="1"/>
    <col min="7706" max="7706" width="13.8984375" style="15" bestFit="1" customWidth="1"/>
    <col min="7707" max="7707" width="14.59765625" style="15" customWidth="1"/>
    <col min="7708" max="7944" width="9" style="15"/>
    <col min="7945" max="7945" width="14.09765625" style="15" customWidth="1"/>
    <col min="7946" max="7946" width="14.69921875" style="15" bestFit="1" customWidth="1"/>
    <col min="7947" max="7947" width="21.3984375" style="15" bestFit="1" customWidth="1"/>
    <col min="7948" max="7948" width="14.69921875" style="15" bestFit="1" customWidth="1"/>
    <col min="7949" max="7949" width="21.3984375" style="15" bestFit="1" customWidth="1"/>
    <col min="7950" max="7950" width="14.69921875" style="15" bestFit="1" customWidth="1"/>
    <col min="7951" max="7951" width="21.3984375" style="15" bestFit="1" customWidth="1"/>
    <col min="7952" max="7952" width="14.69921875" style="15" bestFit="1" customWidth="1"/>
    <col min="7953" max="7953" width="21.3984375" style="15" bestFit="1" customWidth="1"/>
    <col min="7954" max="7954" width="14.69921875" style="15" bestFit="1" customWidth="1"/>
    <col min="7955" max="7955" width="21.3984375" style="15" bestFit="1" customWidth="1"/>
    <col min="7956" max="7956" width="16.59765625" style="15" bestFit="1" customWidth="1"/>
    <col min="7957" max="7957" width="14.09765625" style="15" bestFit="1" customWidth="1"/>
    <col min="7958" max="7958" width="16.59765625" style="15" bestFit="1" customWidth="1"/>
    <col min="7959" max="7959" width="14.09765625" style="15" bestFit="1" customWidth="1"/>
    <col min="7960" max="7960" width="14.3984375" style="15" bestFit="1" customWidth="1"/>
    <col min="7961" max="7961" width="14.59765625" style="15" customWidth="1"/>
    <col min="7962" max="7962" width="13.8984375" style="15" bestFit="1" customWidth="1"/>
    <col min="7963" max="7963" width="14.59765625" style="15" customWidth="1"/>
    <col min="7964" max="8200" width="9" style="15"/>
    <col min="8201" max="8201" width="14.09765625" style="15" customWidth="1"/>
    <col min="8202" max="8202" width="14.69921875" style="15" bestFit="1" customWidth="1"/>
    <col min="8203" max="8203" width="21.3984375" style="15" bestFit="1" customWidth="1"/>
    <col min="8204" max="8204" width="14.69921875" style="15" bestFit="1" customWidth="1"/>
    <col min="8205" max="8205" width="21.3984375" style="15" bestFit="1" customWidth="1"/>
    <col min="8206" max="8206" width="14.69921875" style="15" bestFit="1" customWidth="1"/>
    <col min="8207" max="8207" width="21.3984375" style="15" bestFit="1" customWidth="1"/>
    <col min="8208" max="8208" width="14.69921875" style="15" bestFit="1" customWidth="1"/>
    <col min="8209" max="8209" width="21.3984375" style="15" bestFit="1" customWidth="1"/>
    <col min="8210" max="8210" width="14.69921875" style="15" bestFit="1" customWidth="1"/>
    <col min="8211" max="8211" width="21.3984375" style="15" bestFit="1" customWidth="1"/>
    <col min="8212" max="8212" width="16.59765625" style="15" bestFit="1" customWidth="1"/>
    <col min="8213" max="8213" width="14.09765625" style="15" bestFit="1" customWidth="1"/>
    <col min="8214" max="8214" width="16.59765625" style="15" bestFit="1" customWidth="1"/>
    <col min="8215" max="8215" width="14.09765625" style="15" bestFit="1" customWidth="1"/>
    <col min="8216" max="8216" width="14.3984375" style="15" bestFit="1" customWidth="1"/>
    <col min="8217" max="8217" width="14.59765625" style="15" customWidth="1"/>
    <col min="8218" max="8218" width="13.8984375" style="15" bestFit="1" customWidth="1"/>
    <col min="8219" max="8219" width="14.59765625" style="15" customWidth="1"/>
    <col min="8220" max="8456" width="9" style="15"/>
    <col min="8457" max="8457" width="14.09765625" style="15" customWidth="1"/>
    <col min="8458" max="8458" width="14.69921875" style="15" bestFit="1" customWidth="1"/>
    <col min="8459" max="8459" width="21.3984375" style="15" bestFit="1" customWidth="1"/>
    <col min="8460" max="8460" width="14.69921875" style="15" bestFit="1" customWidth="1"/>
    <col min="8461" max="8461" width="21.3984375" style="15" bestFit="1" customWidth="1"/>
    <col min="8462" max="8462" width="14.69921875" style="15" bestFit="1" customWidth="1"/>
    <col min="8463" max="8463" width="21.3984375" style="15" bestFit="1" customWidth="1"/>
    <col min="8464" max="8464" width="14.69921875" style="15" bestFit="1" customWidth="1"/>
    <col min="8465" max="8465" width="21.3984375" style="15" bestFit="1" customWidth="1"/>
    <col min="8466" max="8466" width="14.69921875" style="15" bestFit="1" customWidth="1"/>
    <col min="8467" max="8467" width="21.3984375" style="15" bestFit="1" customWidth="1"/>
    <col min="8468" max="8468" width="16.59765625" style="15" bestFit="1" customWidth="1"/>
    <col min="8469" max="8469" width="14.09765625" style="15" bestFit="1" customWidth="1"/>
    <col min="8470" max="8470" width="16.59765625" style="15" bestFit="1" customWidth="1"/>
    <col min="8471" max="8471" width="14.09765625" style="15" bestFit="1" customWidth="1"/>
    <col min="8472" max="8472" width="14.3984375" style="15" bestFit="1" customWidth="1"/>
    <col min="8473" max="8473" width="14.59765625" style="15" customWidth="1"/>
    <col min="8474" max="8474" width="13.8984375" style="15" bestFit="1" customWidth="1"/>
    <col min="8475" max="8475" width="14.59765625" style="15" customWidth="1"/>
    <col min="8476" max="8712" width="9" style="15"/>
    <col min="8713" max="8713" width="14.09765625" style="15" customWidth="1"/>
    <col min="8714" max="8714" width="14.69921875" style="15" bestFit="1" customWidth="1"/>
    <col min="8715" max="8715" width="21.3984375" style="15" bestFit="1" customWidth="1"/>
    <col min="8716" max="8716" width="14.69921875" style="15" bestFit="1" customWidth="1"/>
    <col min="8717" max="8717" width="21.3984375" style="15" bestFit="1" customWidth="1"/>
    <col min="8718" max="8718" width="14.69921875" style="15" bestFit="1" customWidth="1"/>
    <col min="8719" max="8719" width="21.3984375" style="15" bestFit="1" customWidth="1"/>
    <col min="8720" max="8720" width="14.69921875" style="15" bestFit="1" customWidth="1"/>
    <col min="8721" max="8721" width="21.3984375" style="15" bestFit="1" customWidth="1"/>
    <col min="8722" max="8722" width="14.69921875" style="15" bestFit="1" customWidth="1"/>
    <col min="8723" max="8723" width="21.3984375" style="15" bestFit="1" customWidth="1"/>
    <col min="8724" max="8724" width="16.59765625" style="15" bestFit="1" customWidth="1"/>
    <col min="8725" max="8725" width="14.09765625" style="15" bestFit="1" customWidth="1"/>
    <col min="8726" max="8726" width="16.59765625" style="15" bestFit="1" customWidth="1"/>
    <col min="8727" max="8727" width="14.09765625" style="15" bestFit="1" customWidth="1"/>
    <col min="8728" max="8728" width="14.3984375" style="15" bestFit="1" customWidth="1"/>
    <col min="8729" max="8729" width="14.59765625" style="15" customWidth="1"/>
    <col min="8730" max="8730" width="13.8984375" style="15" bestFit="1" customWidth="1"/>
    <col min="8731" max="8731" width="14.59765625" style="15" customWidth="1"/>
    <col min="8732" max="8968" width="9" style="15"/>
    <col min="8969" max="8969" width="14.09765625" style="15" customWidth="1"/>
    <col min="8970" max="8970" width="14.69921875" style="15" bestFit="1" customWidth="1"/>
    <col min="8971" max="8971" width="21.3984375" style="15" bestFit="1" customWidth="1"/>
    <col min="8972" max="8972" width="14.69921875" style="15" bestFit="1" customWidth="1"/>
    <col min="8973" max="8973" width="21.3984375" style="15" bestFit="1" customWidth="1"/>
    <col min="8974" max="8974" width="14.69921875" style="15" bestFit="1" customWidth="1"/>
    <col min="8975" max="8975" width="21.3984375" style="15" bestFit="1" customWidth="1"/>
    <col min="8976" max="8976" width="14.69921875" style="15" bestFit="1" customWidth="1"/>
    <col min="8977" max="8977" width="21.3984375" style="15" bestFit="1" customWidth="1"/>
    <col min="8978" max="8978" width="14.69921875" style="15" bestFit="1" customWidth="1"/>
    <col min="8979" max="8979" width="21.3984375" style="15" bestFit="1" customWidth="1"/>
    <col min="8980" max="8980" width="16.59765625" style="15" bestFit="1" customWidth="1"/>
    <col min="8981" max="8981" width="14.09765625" style="15" bestFit="1" customWidth="1"/>
    <col min="8982" max="8982" width="16.59765625" style="15" bestFit="1" customWidth="1"/>
    <col min="8983" max="8983" width="14.09765625" style="15" bestFit="1" customWidth="1"/>
    <col min="8984" max="8984" width="14.3984375" style="15" bestFit="1" customWidth="1"/>
    <col min="8985" max="8985" width="14.59765625" style="15" customWidth="1"/>
    <col min="8986" max="8986" width="13.8984375" style="15" bestFit="1" customWidth="1"/>
    <col min="8987" max="8987" width="14.59765625" style="15" customWidth="1"/>
    <col min="8988" max="9224" width="9" style="15"/>
    <col min="9225" max="9225" width="14.09765625" style="15" customWidth="1"/>
    <col min="9226" max="9226" width="14.69921875" style="15" bestFit="1" customWidth="1"/>
    <col min="9227" max="9227" width="21.3984375" style="15" bestFit="1" customWidth="1"/>
    <col min="9228" max="9228" width="14.69921875" style="15" bestFit="1" customWidth="1"/>
    <col min="9229" max="9229" width="21.3984375" style="15" bestFit="1" customWidth="1"/>
    <col min="9230" max="9230" width="14.69921875" style="15" bestFit="1" customWidth="1"/>
    <col min="9231" max="9231" width="21.3984375" style="15" bestFit="1" customWidth="1"/>
    <col min="9232" max="9232" width="14.69921875" style="15" bestFit="1" customWidth="1"/>
    <col min="9233" max="9233" width="21.3984375" style="15" bestFit="1" customWidth="1"/>
    <col min="9234" max="9234" width="14.69921875" style="15" bestFit="1" customWidth="1"/>
    <col min="9235" max="9235" width="21.3984375" style="15" bestFit="1" customWidth="1"/>
    <col min="9236" max="9236" width="16.59765625" style="15" bestFit="1" customWidth="1"/>
    <col min="9237" max="9237" width="14.09765625" style="15" bestFit="1" customWidth="1"/>
    <col min="9238" max="9238" width="16.59765625" style="15" bestFit="1" customWidth="1"/>
    <col min="9239" max="9239" width="14.09765625" style="15" bestFit="1" customWidth="1"/>
    <col min="9240" max="9240" width="14.3984375" style="15" bestFit="1" customWidth="1"/>
    <col min="9241" max="9241" width="14.59765625" style="15" customWidth="1"/>
    <col min="9242" max="9242" width="13.8984375" style="15" bestFit="1" customWidth="1"/>
    <col min="9243" max="9243" width="14.59765625" style="15" customWidth="1"/>
    <col min="9244" max="9480" width="9" style="15"/>
    <col min="9481" max="9481" width="14.09765625" style="15" customWidth="1"/>
    <col min="9482" max="9482" width="14.69921875" style="15" bestFit="1" customWidth="1"/>
    <col min="9483" max="9483" width="21.3984375" style="15" bestFit="1" customWidth="1"/>
    <col min="9484" max="9484" width="14.69921875" style="15" bestFit="1" customWidth="1"/>
    <col min="9485" max="9485" width="21.3984375" style="15" bestFit="1" customWidth="1"/>
    <col min="9486" max="9486" width="14.69921875" style="15" bestFit="1" customWidth="1"/>
    <col min="9487" max="9487" width="21.3984375" style="15" bestFit="1" customWidth="1"/>
    <col min="9488" max="9488" width="14.69921875" style="15" bestFit="1" customWidth="1"/>
    <col min="9489" max="9489" width="21.3984375" style="15" bestFit="1" customWidth="1"/>
    <col min="9490" max="9490" width="14.69921875" style="15" bestFit="1" customWidth="1"/>
    <col min="9491" max="9491" width="21.3984375" style="15" bestFit="1" customWidth="1"/>
    <col min="9492" max="9492" width="16.59765625" style="15" bestFit="1" customWidth="1"/>
    <col min="9493" max="9493" width="14.09765625" style="15" bestFit="1" customWidth="1"/>
    <col min="9494" max="9494" width="16.59765625" style="15" bestFit="1" customWidth="1"/>
    <col min="9495" max="9495" width="14.09765625" style="15" bestFit="1" customWidth="1"/>
    <col min="9496" max="9496" width="14.3984375" style="15" bestFit="1" customWidth="1"/>
    <col min="9497" max="9497" width="14.59765625" style="15" customWidth="1"/>
    <col min="9498" max="9498" width="13.8984375" style="15" bestFit="1" customWidth="1"/>
    <col min="9499" max="9499" width="14.59765625" style="15" customWidth="1"/>
    <col min="9500" max="9736" width="9" style="15"/>
    <col min="9737" max="9737" width="14.09765625" style="15" customWidth="1"/>
    <col min="9738" max="9738" width="14.69921875" style="15" bestFit="1" customWidth="1"/>
    <col min="9739" max="9739" width="21.3984375" style="15" bestFit="1" customWidth="1"/>
    <col min="9740" max="9740" width="14.69921875" style="15" bestFit="1" customWidth="1"/>
    <col min="9741" max="9741" width="21.3984375" style="15" bestFit="1" customWidth="1"/>
    <col min="9742" max="9742" width="14.69921875" style="15" bestFit="1" customWidth="1"/>
    <col min="9743" max="9743" width="21.3984375" style="15" bestFit="1" customWidth="1"/>
    <col min="9744" max="9744" width="14.69921875" style="15" bestFit="1" customWidth="1"/>
    <col min="9745" max="9745" width="21.3984375" style="15" bestFit="1" customWidth="1"/>
    <col min="9746" max="9746" width="14.69921875" style="15" bestFit="1" customWidth="1"/>
    <col min="9747" max="9747" width="21.3984375" style="15" bestFit="1" customWidth="1"/>
    <col min="9748" max="9748" width="16.59765625" style="15" bestFit="1" customWidth="1"/>
    <col min="9749" max="9749" width="14.09765625" style="15" bestFit="1" customWidth="1"/>
    <col min="9750" max="9750" width="16.59765625" style="15" bestFit="1" customWidth="1"/>
    <col min="9751" max="9751" width="14.09765625" style="15" bestFit="1" customWidth="1"/>
    <col min="9752" max="9752" width="14.3984375" style="15" bestFit="1" customWidth="1"/>
    <col min="9753" max="9753" width="14.59765625" style="15" customWidth="1"/>
    <col min="9754" max="9754" width="13.8984375" style="15" bestFit="1" customWidth="1"/>
    <col min="9755" max="9755" width="14.59765625" style="15" customWidth="1"/>
    <col min="9756" max="9992" width="9" style="15"/>
    <col min="9993" max="9993" width="14.09765625" style="15" customWidth="1"/>
    <col min="9994" max="9994" width="14.69921875" style="15" bestFit="1" customWidth="1"/>
    <col min="9995" max="9995" width="21.3984375" style="15" bestFit="1" customWidth="1"/>
    <col min="9996" max="9996" width="14.69921875" style="15" bestFit="1" customWidth="1"/>
    <col min="9997" max="9997" width="21.3984375" style="15" bestFit="1" customWidth="1"/>
    <col min="9998" max="9998" width="14.69921875" style="15" bestFit="1" customWidth="1"/>
    <col min="9999" max="9999" width="21.3984375" style="15" bestFit="1" customWidth="1"/>
    <col min="10000" max="10000" width="14.69921875" style="15" bestFit="1" customWidth="1"/>
    <col min="10001" max="10001" width="21.3984375" style="15" bestFit="1" customWidth="1"/>
    <col min="10002" max="10002" width="14.69921875" style="15" bestFit="1" customWidth="1"/>
    <col min="10003" max="10003" width="21.3984375" style="15" bestFit="1" customWidth="1"/>
    <col min="10004" max="10004" width="16.59765625" style="15" bestFit="1" customWidth="1"/>
    <col min="10005" max="10005" width="14.09765625" style="15" bestFit="1" customWidth="1"/>
    <col min="10006" max="10006" width="16.59765625" style="15" bestFit="1" customWidth="1"/>
    <col min="10007" max="10007" width="14.09765625" style="15" bestFit="1" customWidth="1"/>
    <col min="10008" max="10008" width="14.3984375" style="15" bestFit="1" customWidth="1"/>
    <col min="10009" max="10009" width="14.59765625" style="15" customWidth="1"/>
    <col min="10010" max="10010" width="13.8984375" style="15" bestFit="1" customWidth="1"/>
    <col min="10011" max="10011" width="14.59765625" style="15" customWidth="1"/>
    <col min="10012" max="10248" width="9" style="15"/>
    <col min="10249" max="10249" width="14.09765625" style="15" customWidth="1"/>
    <col min="10250" max="10250" width="14.69921875" style="15" bestFit="1" customWidth="1"/>
    <col min="10251" max="10251" width="21.3984375" style="15" bestFit="1" customWidth="1"/>
    <col min="10252" max="10252" width="14.69921875" style="15" bestFit="1" customWidth="1"/>
    <col min="10253" max="10253" width="21.3984375" style="15" bestFit="1" customWidth="1"/>
    <col min="10254" max="10254" width="14.69921875" style="15" bestFit="1" customWidth="1"/>
    <col min="10255" max="10255" width="21.3984375" style="15" bestFit="1" customWidth="1"/>
    <col min="10256" max="10256" width="14.69921875" style="15" bestFit="1" customWidth="1"/>
    <col min="10257" max="10257" width="21.3984375" style="15" bestFit="1" customWidth="1"/>
    <col min="10258" max="10258" width="14.69921875" style="15" bestFit="1" customWidth="1"/>
    <col min="10259" max="10259" width="21.3984375" style="15" bestFit="1" customWidth="1"/>
    <col min="10260" max="10260" width="16.59765625" style="15" bestFit="1" customWidth="1"/>
    <col min="10261" max="10261" width="14.09765625" style="15" bestFit="1" customWidth="1"/>
    <col min="10262" max="10262" width="16.59765625" style="15" bestFit="1" customWidth="1"/>
    <col min="10263" max="10263" width="14.09765625" style="15" bestFit="1" customWidth="1"/>
    <col min="10264" max="10264" width="14.3984375" style="15" bestFit="1" customWidth="1"/>
    <col min="10265" max="10265" width="14.59765625" style="15" customWidth="1"/>
    <col min="10266" max="10266" width="13.8984375" style="15" bestFit="1" customWidth="1"/>
    <col min="10267" max="10267" width="14.59765625" style="15" customWidth="1"/>
    <col min="10268" max="10504" width="9" style="15"/>
    <col min="10505" max="10505" width="14.09765625" style="15" customWidth="1"/>
    <col min="10506" max="10506" width="14.69921875" style="15" bestFit="1" customWidth="1"/>
    <col min="10507" max="10507" width="21.3984375" style="15" bestFit="1" customWidth="1"/>
    <col min="10508" max="10508" width="14.69921875" style="15" bestFit="1" customWidth="1"/>
    <col min="10509" max="10509" width="21.3984375" style="15" bestFit="1" customWidth="1"/>
    <col min="10510" max="10510" width="14.69921875" style="15" bestFit="1" customWidth="1"/>
    <col min="10511" max="10511" width="21.3984375" style="15" bestFit="1" customWidth="1"/>
    <col min="10512" max="10512" width="14.69921875" style="15" bestFit="1" customWidth="1"/>
    <col min="10513" max="10513" width="21.3984375" style="15" bestFit="1" customWidth="1"/>
    <col min="10514" max="10514" width="14.69921875" style="15" bestFit="1" customWidth="1"/>
    <col min="10515" max="10515" width="21.3984375" style="15" bestFit="1" customWidth="1"/>
    <col min="10516" max="10516" width="16.59765625" style="15" bestFit="1" customWidth="1"/>
    <col min="10517" max="10517" width="14.09765625" style="15" bestFit="1" customWidth="1"/>
    <col min="10518" max="10518" width="16.59765625" style="15" bestFit="1" customWidth="1"/>
    <col min="10519" max="10519" width="14.09765625" style="15" bestFit="1" customWidth="1"/>
    <col min="10520" max="10520" width="14.3984375" style="15" bestFit="1" customWidth="1"/>
    <col min="10521" max="10521" width="14.59765625" style="15" customWidth="1"/>
    <col min="10522" max="10522" width="13.8984375" style="15" bestFit="1" customWidth="1"/>
    <col min="10523" max="10523" width="14.59765625" style="15" customWidth="1"/>
    <col min="10524" max="10760" width="9" style="15"/>
    <col min="10761" max="10761" width="14.09765625" style="15" customWidth="1"/>
    <col min="10762" max="10762" width="14.69921875" style="15" bestFit="1" customWidth="1"/>
    <col min="10763" max="10763" width="21.3984375" style="15" bestFit="1" customWidth="1"/>
    <col min="10764" max="10764" width="14.69921875" style="15" bestFit="1" customWidth="1"/>
    <col min="10765" max="10765" width="21.3984375" style="15" bestFit="1" customWidth="1"/>
    <col min="10766" max="10766" width="14.69921875" style="15" bestFit="1" customWidth="1"/>
    <col min="10767" max="10767" width="21.3984375" style="15" bestFit="1" customWidth="1"/>
    <col min="10768" max="10768" width="14.69921875" style="15" bestFit="1" customWidth="1"/>
    <col min="10769" max="10769" width="21.3984375" style="15" bestFit="1" customWidth="1"/>
    <col min="10770" max="10770" width="14.69921875" style="15" bestFit="1" customWidth="1"/>
    <col min="10771" max="10771" width="21.3984375" style="15" bestFit="1" customWidth="1"/>
    <col min="10772" max="10772" width="16.59765625" style="15" bestFit="1" customWidth="1"/>
    <col min="10773" max="10773" width="14.09765625" style="15" bestFit="1" customWidth="1"/>
    <col min="10774" max="10774" width="16.59765625" style="15" bestFit="1" customWidth="1"/>
    <col min="10775" max="10775" width="14.09765625" style="15" bestFit="1" customWidth="1"/>
    <col min="10776" max="10776" width="14.3984375" style="15" bestFit="1" customWidth="1"/>
    <col min="10777" max="10777" width="14.59765625" style="15" customWidth="1"/>
    <col min="10778" max="10778" width="13.8984375" style="15" bestFit="1" customWidth="1"/>
    <col min="10779" max="10779" width="14.59765625" style="15" customWidth="1"/>
    <col min="10780" max="11016" width="9" style="15"/>
    <col min="11017" max="11017" width="14.09765625" style="15" customWidth="1"/>
    <col min="11018" max="11018" width="14.69921875" style="15" bestFit="1" customWidth="1"/>
    <col min="11019" max="11019" width="21.3984375" style="15" bestFit="1" customWidth="1"/>
    <col min="11020" max="11020" width="14.69921875" style="15" bestFit="1" customWidth="1"/>
    <col min="11021" max="11021" width="21.3984375" style="15" bestFit="1" customWidth="1"/>
    <col min="11022" max="11022" width="14.69921875" style="15" bestFit="1" customWidth="1"/>
    <col min="11023" max="11023" width="21.3984375" style="15" bestFit="1" customWidth="1"/>
    <col min="11024" max="11024" width="14.69921875" style="15" bestFit="1" customWidth="1"/>
    <col min="11025" max="11025" width="21.3984375" style="15" bestFit="1" customWidth="1"/>
    <col min="11026" max="11026" width="14.69921875" style="15" bestFit="1" customWidth="1"/>
    <col min="11027" max="11027" width="21.3984375" style="15" bestFit="1" customWidth="1"/>
    <col min="11028" max="11028" width="16.59765625" style="15" bestFit="1" customWidth="1"/>
    <col min="11029" max="11029" width="14.09765625" style="15" bestFit="1" customWidth="1"/>
    <col min="11030" max="11030" width="16.59765625" style="15" bestFit="1" customWidth="1"/>
    <col min="11031" max="11031" width="14.09765625" style="15" bestFit="1" customWidth="1"/>
    <col min="11032" max="11032" width="14.3984375" style="15" bestFit="1" customWidth="1"/>
    <col min="11033" max="11033" width="14.59765625" style="15" customWidth="1"/>
    <col min="11034" max="11034" width="13.8984375" style="15" bestFit="1" customWidth="1"/>
    <col min="11035" max="11035" width="14.59765625" style="15" customWidth="1"/>
    <col min="11036" max="11272" width="9" style="15"/>
    <col min="11273" max="11273" width="14.09765625" style="15" customWidth="1"/>
    <col min="11274" max="11274" width="14.69921875" style="15" bestFit="1" customWidth="1"/>
    <col min="11275" max="11275" width="21.3984375" style="15" bestFit="1" customWidth="1"/>
    <col min="11276" max="11276" width="14.69921875" style="15" bestFit="1" customWidth="1"/>
    <col min="11277" max="11277" width="21.3984375" style="15" bestFit="1" customWidth="1"/>
    <col min="11278" max="11278" width="14.69921875" style="15" bestFit="1" customWidth="1"/>
    <col min="11279" max="11279" width="21.3984375" style="15" bestFit="1" customWidth="1"/>
    <col min="11280" max="11280" width="14.69921875" style="15" bestFit="1" customWidth="1"/>
    <col min="11281" max="11281" width="21.3984375" style="15" bestFit="1" customWidth="1"/>
    <col min="11282" max="11282" width="14.69921875" style="15" bestFit="1" customWidth="1"/>
    <col min="11283" max="11283" width="21.3984375" style="15" bestFit="1" customWidth="1"/>
    <col min="11284" max="11284" width="16.59765625" style="15" bestFit="1" customWidth="1"/>
    <col min="11285" max="11285" width="14.09765625" style="15" bestFit="1" customWidth="1"/>
    <col min="11286" max="11286" width="16.59765625" style="15" bestFit="1" customWidth="1"/>
    <col min="11287" max="11287" width="14.09765625" style="15" bestFit="1" customWidth="1"/>
    <col min="11288" max="11288" width="14.3984375" style="15" bestFit="1" customWidth="1"/>
    <col min="11289" max="11289" width="14.59765625" style="15" customWidth="1"/>
    <col min="11290" max="11290" width="13.8984375" style="15" bestFit="1" customWidth="1"/>
    <col min="11291" max="11291" width="14.59765625" style="15" customWidth="1"/>
    <col min="11292" max="11528" width="9" style="15"/>
    <col min="11529" max="11529" width="14.09765625" style="15" customWidth="1"/>
    <col min="11530" max="11530" width="14.69921875" style="15" bestFit="1" customWidth="1"/>
    <col min="11531" max="11531" width="21.3984375" style="15" bestFit="1" customWidth="1"/>
    <col min="11532" max="11532" width="14.69921875" style="15" bestFit="1" customWidth="1"/>
    <col min="11533" max="11533" width="21.3984375" style="15" bestFit="1" customWidth="1"/>
    <col min="11534" max="11534" width="14.69921875" style="15" bestFit="1" customWidth="1"/>
    <col min="11535" max="11535" width="21.3984375" style="15" bestFit="1" customWidth="1"/>
    <col min="11536" max="11536" width="14.69921875" style="15" bestFit="1" customWidth="1"/>
    <col min="11537" max="11537" width="21.3984375" style="15" bestFit="1" customWidth="1"/>
    <col min="11538" max="11538" width="14.69921875" style="15" bestFit="1" customWidth="1"/>
    <col min="11539" max="11539" width="21.3984375" style="15" bestFit="1" customWidth="1"/>
    <col min="11540" max="11540" width="16.59765625" style="15" bestFit="1" customWidth="1"/>
    <col min="11541" max="11541" width="14.09765625" style="15" bestFit="1" customWidth="1"/>
    <col min="11542" max="11542" width="16.59765625" style="15" bestFit="1" customWidth="1"/>
    <col min="11543" max="11543" width="14.09765625" style="15" bestFit="1" customWidth="1"/>
    <col min="11544" max="11544" width="14.3984375" style="15" bestFit="1" customWidth="1"/>
    <col min="11545" max="11545" width="14.59765625" style="15" customWidth="1"/>
    <col min="11546" max="11546" width="13.8984375" style="15" bestFit="1" customWidth="1"/>
    <col min="11547" max="11547" width="14.59765625" style="15" customWidth="1"/>
    <col min="11548" max="11784" width="9" style="15"/>
    <col min="11785" max="11785" width="14.09765625" style="15" customWidth="1"/>
    <col min="11786" max="11786" width="14.69921875" style="15" bestFit="1" customWidth="1"/>
    <col min="11787" max="11787" width="21.3984375" style="15" bestFit="1" customWidth="1"/>
    <col min="11788" max="11788" width="14.69921875" style="15" bestFit="1" customWidth="1"/>
    <col min="11789" max="11789" width="21.3984375" style="15" bestFit="1" customWidth="1"/>
    <col min="11790" max="11790" width="14.69921875" style="15" bestFit="1" customWidth="1"/>
    <col min="11791" max="11791" width="21.3984375" style="15" bestFit="1" customWidth="1"/>
    <col min="11792" max="11792" width="14.69921875" style="15" bestFit="1" customWidth="1"/>
    <col min="11793" max="11793" width="21.3984375" style="15" bestFit="1" customWidth="1"/>
    <col min="11794" max="11794" width="14.69921875" style="15" bestFit="1" customWidth="1"/>
    <col min="11795" max="11795" width="21.3984375" style="15" bestFit="1" customWidth="1"/>
    <col min="11796" max="11796" width="16.59765625" style="15" bestFit="1" customWidth="1"/>
    <col min="11797" max="11797" width="14.09765625" style="15" bestFit="1" customWidth="1"/>
    <col min="11798" max="11798" width="16.59765625" style="15" bestFit="1" customWidth="1"/>
    <col min="11799" max="11799" width="14.09765625" style="15" bestFit="1" customWidth="1"/>
    <col min="11800" max="11800" width="14.3984375" style="15" bestFit="1" customWidth="1"/>
    <col min="11801" max="11801" width="14.59765625" style="15" customWidth="1"/>
    <col min="11802" max="11802" width="13.8984375" style="15" bestFit="1" customWidth="1"/>
    <col min="11803" max="11803" width="14.59765625" style="15" customWidth="1"/>
    <col min="11804" max="12040" width="9" style="15"/>
    <col min="12041" max="12041" width="14.09765625" style="15" customWidth="1"/>
    <col min="12042" max="12042" width="14.69921875" style="15" bestFit="1" customWidth="1"/>
    <col min="12043" max="12043" width="21.3984375" style="15" bestFit="1" customWidth="1"/>
    <col min="12044" max="12044" width="14.69921875" style="15" bestFit="1" customWidth="1"/>
    <col min="12045" max="12045" width="21.3984375" style="15" bestFit="1" customWidth="1"/>
    <col min="12046" max="12046" width="14.69921875" style="15" bestFit="1" customWidth="1"/>
    <col min="12047" max="12047" width="21.3984375" style="15" bestFit="1" customWidth="1"/>
    <col min="12048" max="12048" width="14.69921875" style="15" bestFit="1" customWidth="1"/>
    <col min="12049" max="12049" width="21.3984375" style="15" bestFit="1" customWidth="1"/>
    <col min="12050" max="12050" width="14.69921875" style="15" bestFit="1" customWidth="1"/>
    <col min="12051" max="12051" width="21.3984375" style="15" bestFit="1" customWidth="1"/>
    <col min="12052" max="12052" width="16.59765625" style="15" bestFit="1" customWidth="1"/>
    <col min="12053" max="12053" width="14.09765625" style="15" bestFit="1" customWidth="1"/>
    <col min="12054" max="12054" width="16.59765625" style="15" bestFit="1" customWidth="1"/>
    <col min="12055" max="12055" width="14.09765625" style="15" bestFit="1" customWidth="1"/>
    <col min="12056" max="12056" width="14.3984375" style="15" bestFit="1" customWidth="1"/>
    <col min="12057" max="12057" width="14.59765625" style="15" customWidth="1"/>
    <col min="12058" max="12058" width="13.8984375" style="15" bestFit="1" customWidth="1"/>
    <col min="12059" max="12059" width="14.59765625" style="15" customWidth="1"/>
    <col min="12060" max="12296" width="9" style="15"/>
    <col min="12297" max="12297" width="14.09765625" style="15" customWidth="1"/>
    <col min="12298" max="12298" width="14.69921875" style="15" bestFit="1" customWidth="1"/>
    <col min="12299" max="12299" width="21.3984375" style="15" bestFit="1" customWidth="1"/>
    <col min="12300" max="12300" width="14.69921875" style="15" bestFit="1" customWidth="1"/>
    <col min="12301" max="12301" width="21.3984375" style="15" bestFit="1" customWidth="1"/>
    <col min="12302" max="12302" width="14.69921875" style="15" bestFit="1" customWidth="1"/>
    <col min="12303" max="12303" width="21.3984375" style="15" bestFit="1" customWidth="1"/>
    <col min="12304" max="12304" width="14.69921875" style="15" bestFit="1" customWidth="1"/>
    <col min="12305" max="12305" width="21.3984375" style="15" bestFit="1" customWidth="1"/>
    <col min="12306" max="12306" width="14.69921875" style="15" bestFit="1" customWidth="1"/>
    <col min="12307" max="12307" width="21.3984375" style="15" bestFit="1" customWidth="1"/>
    <col min="12308" max="12308" width="16.59765625" style="15" bestFit="1" customWidth="1"/>
    <col min="12309" max="12309" width="14.09765625" style="15" bestFit="1" customWidth="1"/>
    <col min="12310" max="12310" width="16.59765625" style="15" bestFit="1" customWidth="1"/>
    <col min="12311" max="12311" width="14.09765625" style="15" bestFit="1" customWidth="1"/>
    <col min="12312" max="12312" width="14.3984375" style="15" bestFit="1" customWidth="1"/>
    <col min="12313" max="12313" width="14.59765625" style="15" customWidth="1"/>
    <col min="12314" max="12314" width="13.8984375" style="15" bestFit="1" customWidth="1"/>
    <col min="12315" max="12315" width="14.59765625" style="15" customWidth="1"/>
    <col min="12316" max="12552" width="9" style="15"/>
    <col min="12553" max="12553" width="14.09765625" style="15" customWidth="1"/>
    <col min="12554" max="12554" width="14.69921875" style="15" bestFit="1" customWidth="1"/>
    <col min="12555" max="12555" width="21.3984375" style="15" bestFit="1" customWidth="1"/>
    <col min="12556" max="12556" width="14.69921875" style="15" bestFit="1" customWidth="1"/>
    <col min="12557" max="12557" width="21.3984375" style="15" bestFit="1" customWidth="1"/>
    <col min="12558" max="12558" width="14.69921875" style="15" bestFit="1" customWidth="1"/>
    <col min="12559" max="12559" width="21.3984375" style="15" bestFit="1" customWidth="1"/>
    <col min="12560" max="12560" width="14.69921875" style="15" bestFit="1" customWidth="1"/>
    <col min="12561" max="12561" width="21.3984375" style="15" bestFit="1" customWidth="1"/>
    <col min="12562" max="12562" width="14.69921875" style="15" bestFit="1" customWidth="1"/>
    <col min="12563" max="12563" width="21.3984375" style="15" bestFit="1" customWidth="1"/>
    <col min="12564" max="12564" width="16.59765625" style="15" bestFit="1" customWidth="1"/>
    <col min="12565" max="12565" width="14.09765625" style="15" bestFit="1" customWidth="1"/>
    <col min="12566" max="12566" width="16.59765625" style="15" bestFit="1" customWidth="1"/>
    <col min="12567" max="12567" width="14.09765625" style="15" bestFit="1" customWidth="1"/>
    <col min="12568" max="12568" width="14.3984375" style="15" bestFit="1" customWidth="1"/>
    <col min="12569" max="12569" width="14.59765625" style="15" customWidth="1"/>
    <col min="12570" max="12570" width="13.8984375" style="15" bestFit="1" customWidth="1"/>
    <col min="12571" max="12571" width="14.59765625" style="15" customWidth="1"/>
    <col min="12572" max="12808" width="9" style="15"/>
    <col min="12809" max="12809" width="14.09765625" style="15" customWidth="1"/>
    <col min="12810" max="12810" width="14.69921875" style="15" bestFit="1" customWidth="1"/>
    <col min="12811" max="12811" width="21.3984375" style="15" bestFit="1" customWidth="1"/>
    <col min="12812" max="12812" width="14.69921875" style="15" bestFit="1" customWidth="1"/>
    <col min="12813" max="12813" width="21.3984375" style="15" bestFit="1" customWidth="1"/>
    <col min="12814" max="12814" width="14.69921875" style="15" bestFit="1" customWidth="1"/>
    <col min="12815" max="12815" width="21.3984375" style="15" bestFit="1" customWidth="1"/>
    <col min="12816" max="12816" width="14.69921875" style="15" bestFit="1" customWidth="1"/>
    <col min="12817" max="12817" width="21.3984375" style="15" bestFit="1" customWidth="1"/>
    <col min="12818" max="12818" width="14.69921875" style="15" bestFit="1" customWidth="1"/>
    <col min="12819" max="12819" width="21.3984375" style="15" bestFit="1" customWidth="1"/>
    <col min="12820" max="12820" width="16.59765625" style="15" bestFit="1" customWidth="1"/>
    <col min="12821" max="12821" width="14.09765625" style="15" bestFit="1" customWidth="1"/>
    <col min="12822" max="12822" width="16.59765625" style="15" bestFit="1" customWidth="1"/>
    <col min="12823" max="12823" width="14.09765625" style="15" bestFit="1" customWidth="1"/>
    <col min="12824" max="12824" width="14.3984375" style="15" bestFit="1" customWidth="1"/>
    <col min="12825" max="12825" width="14.59765625" style="15" customWidth="1"/>
    <col min="12826" max="12826" width="13.8984375" style="15" bestFit="1" customWidth="1"/>
    <col min="12827" max="12827" width="14.59765625" style="15" customWidth="1"/>
    <col min="12828" max="13064" width="9" style="15"/>
    <col min="13065" max="13065" width="14.09765625" style="15" customWidth="1"/>
    <col min="13066" max="13066" width="14.69921875" style="15" bestFit="1" customWidth="1"/>
    <col min="13067" max="13067" width="21.3984375" style="15" bestFit="1" customWidth="1"/>
    <col min="13068" max="13068" width="14.69921875" style="15" bestFit="1" customWidth="1"/>
    <col min="13069" max="13069" width="21.3984375" style="15" bestFit="1" customWidth="1"/>
    <col min="13070" max="13070" width="14.69921875" style="15" bestFit="1" customWidth="1"/>
    <col min="13071" max="13071" width="21.3984375" style="15" bestFit="1" customWidth="1"/>
    <col min="13072" max="13072" width="14.69921875" style="15" bestFit="1" customWidth="1"/>
    <col min="13073" max="13073" width="21.3984375" style="15" bestFit="1" customWidth="1"/>
    <col min="13074" max="13074" width="14.69921875" style="15" bestFit="1" customWidth="1"/>
    <col min="13075" max="13075" width="21.3984375" style="15" bestFit="1" customWidth="1"/>
    <col min="13076" max="13076" width="16.59765625" style="15" bestFit="1" customWidth="1"/>
    <col min="13077" max="13077" width="14.09765625" style="15" bestFit="1" customWidth="1"/>
    <col min="13078" max="13078" width="16.59765625" style="15" bestFit="1" customWidth="1"/>
    <col min="13079" max="13079" width="14.09765625" style="15" bestFit="1" customWidth="1"/>
    <col min="13080" max="13080" width="14.3984375" style="15" bestFit="1" customWidth="1"/>
    <col min="13081" max="13081" width="14.59765625" style="15" customWidth="1"/>
    <col min="13082" max="13082" width="13.8984375" style="15" bestFit="1" customWidth="1"/>
    <col min="13083" max="13083" width="14.59765625" style="15" customWidth="1"/>
    <col min="13084" max="13320" width="9" style="15"/>
    <col min="13321" max="13321" width="14.09765625" style="15" customWidth="1"/>
    <col min="13322" max="13322" width="14.69921875" style="15" bestFit="1" customWidth="1"/>
    <col min="13323" max="13323" width="21.3984375" style="15" bestFit="1" customWidth="1"/>
    <col min="13324" max="13324" width="14.69921875" style="15" bestFit="1" customWidth="1"/>
    <col min="13325" max="13325" width="21.3984375" style="15" bestFit="1" customWidth="1"/>
    <col min="13326" max="13326" width="14.69921875" style="15" bestFit="1" customWidth="1"/>
    <col min="13327" max="13327" width="21.3984375" style="15" bestFit="1" customWidth="1"/>
    <col min="13328" max="13328" width="14.69921875" style="15" bestFit="1" customWidth="1"/>
    <col min="13329" max="13329" width="21.3984375" style="15" bestFit="1" customWidth="1"/>
    <col min="13330" max="13330" width="14.69921875" style="15" bestFit="1" customWidth="1"/>
    <col min="13331" max="13331" width="21.3984375" style="15" bestFit="1" customWidth="1"/>
    <col min="13332" max="13332" width="16.59765625" style="15" bestFit="1" customWidth="1"/>
    <col min="13333" max="13333" width="14.09765625" style="15" bestFit="1" customWidth="1"/>
    <col min="13334" max="13334" width="16.59765625" style="15" bestFit="1" customWidth="1"/>
    <col min="13335" max="13335" width="14.09765625" style="15" bestFit="1" customWidth="1"/>
    <col min="13336" max="13336" width="14.3984375" style="15" bestFit="1" customWidth="1"/>
    <col min="13337" max="13337" width="14.59765625" style="15" customWidth="1"/>
    <col min="13338" max="13338" width="13.8984375" style="15" bestFit="1" customWidth="1"/>
    <col min="13339" max="13339" width="14.59765625" style="15" customWidth="1"/>
    <col min="13340" max="13576" width="9" style="15"/>
    <col min="13577" max="13577" width="14.09765625" style="15" customWidth="1"/>
    <col min="13578" max="13578" width="14.69921875" style="15" bestFit="1" customWidth="1"/>
    <col min="13579" max="13579" width="21.3984375" style="15" bestFit="1" customWidth="1"/>
    <col min="13580" max="13580" width="14.69921875" style="15" bestFit="1" customWidth="1"/>
    <col min="13581" max="13581" width="21.3984375" style="15" bestFit="1" customWidth="1"/>
    <col min="13582" max="13582" width="14.69921875" style="15" bestFit="1" customWidth="1"/>
    <col min="13583" max="13583" width="21.3984375" style="15" bestFit="1" customWidth="1"/>
    <col min="13584" max="13584" width="14.69921875" style="15" bestFit="1" customWidth="1"/>
    <col min="13585" max="13585" width="21.3984375" style="15" bestFit="1" customWidth="1"/>
    <col min="13586" max="13586" width="14.69921875" style="15" bestFit="1" customWidth="1"/>
    <col min="13587" max="13587" width="21.3984375" style="15" bestFit="1" customWidth="1"/>
    <col min="13588" max="13588" width="16.59765625" style="15" bestFit="1" customWidth="1"/>
    <col min="13589" max="13589" width="14.09765625" style="15" bestFit="1" customWidth="1"/>
    <col min="13590" max="13590" width="16.59765625" style="15" bestFit="1" customWidth="1"/>
    <col min="13591" max="13591" width="14.09765625" style="15" bestFit="1" customWidth="1"/>
    <col min="13592" max="13592" width="14.3984375" style="15" bestFit="1" customWidth="1"/>
    <col min="13593" max="13593" width="14.59765625" style="15" customWidth="1"/>
    <col min="13594" max="13594" width="13.8984375" style="15" bestFit="1" customWidth="1"/>
    <col min="13595" max="13595" width="14.59765625" style="15" customWidth="1"/>
    <col min="13596" max="13832" width="9" style="15"/>
    <col min="13833" max="13833" width="14.09765625" style="15" customWidth="1"/>
    <col min="13834" max="13834" width="14.69921875" style="15" bestFit="1" customWidth="1"/>
    <col min="13835" max="13835" width="21.3984375" style="15" bestFit="1" customWidth="1"/>
    <col min="13836" max="13836" width="14.69921875" style="15" bestFit="1" customWidth="1"/>
    <col min="13837" max="13837" width="21.3984375" style="15" bestFit="1" customWidth="1"/>
    <col min="13838" max="13838" width="14.69921875" style="15" bestFit="1" customWidth="1"/>
    <col min="13839" max="13839" width="21.3984375" style="15" bestFit="1" customWidth="1"/>
    <col min="13840" max="13840" width="14.69921875" style="15" bestFit="1" customWidth="1"/>
    <col min="13841" max="13841" width="21.3984375" style="15" bestFit="1" customWidth="1"/>
    <col min="13842" max="13842" width="14.69921875" style="15" bestFit="1" customWidth="1"/>
    <col min="13843" max="13843" width="21.3984375" style="15" bestFit="1" customWidth="1"/>
    <col min="13844" max="13844" width="16.59765625" style="15" bestFit="1" customWidth="1"/>
    <col min="13845" max="13845" width="14.09765625" style="15" bestFit="1" customWidth="1"/>
    <col min="13846" max="13846" width="16.59765625" style="15" bestFit="1" customWidth="1"/>
    <col min="13847" max="13847" width="14.09765625" style="15" bestFit="1" customWidth="1"/>
    <col min="13848" max="13848" width="14.3984375" style="15" bestFit="1" customWidth="1"/>
    <col min="13849" max="13849" width="14.59765625" style="15" customWidth="1"/>
    <col min="13850" max="13850" width="13.8984375" style="15" bestFit="1" customWidth="1"/>
    <col min="13851" max="13851" width="14.59765625" style="15" customWidth="1"/>
    <col min="13852" max="14088" width="9" style="15"/>
    <col min="14089" max="14089" width="14.09765625" style="15" customWidth="1"/>
    <col min="14090" max="14090" width="14.69921875" style="15" bestFit="1" customWidth="1"/>
    <col min="14091" max="14091" width="21.3984375" style="15" bestFit="1" customWidth="1"/>
    <col min="14092" max="14092" width="14.69921875" style="15" bestFit="1" customWidth="1"/>
    <col min="14093" max="14093" width="21.3984375" style="15" bestFit="1" customWidth="1"/>
    <col min="14094" max="14094" width="14.69921875" style="15" bestFit="1" customWidth="1"/>
    <col min="14095" max="14095" width="21.3984375" style="15" bestFit="1" customWidth="1"/>
    <col min="14096" max="14096" width="14.69921875" style="15" bestFit="1" customWidth="1"/>
    <col min="14097" max="14097" width="21.3984375" style="15" bestFit="1" customWidth="1"/>
    <col min="14098" max="14098" width="14.69921875" style="15" bestFit="1" customWidth="1"/>
    <col min="14099" max="14099" width="21.3984375" style="15" bestFit="1" customWidth="1"/>
    <col min="14100" max="14100" width="16.59765625" style="15" bestFit="1" customWidth="1"/>
    <col min="14101" max="14101" width="14.09765625" style="15" bestFit="1" customWidth="1"/>
    <col min="14102" max="14102" width="16.59765625" style="15" bestFit="1" customWidth="1"/>
    <col min="14103" max="14103" width="14.09765625" style="15" bestFit="1" customWidth="1"/>
    <col min="14104" max="14104" width="14.3984375" style="15" bestFit="1" customWidth="1"/>
    <col min="14105" max="14105" width="14.59765625" style="15" customWidth="1"/>
    <col min="14106" max="14106" width="13.8984375" style="15" bestFit="1" customWidth="1"/>
    <col min="14107" max="14107" width="14.59765625" style="15" customWidth="1"/>
    <col min="14108" max="14344" width="9" style="15"/>
    <col min="14345" max="14345" width="14.09765625" style="15" customWidth="1"/>
    <col min="14346" max="14346" width="14.69921875" style="15" bestFit="1" customWidth="1"/>
    <col min="14347" max="14347" width="21.3984375" style="15" bestFit="1" customWidth="1"/>
    <col min="14348" max="14348" width="14.69921875" style="15" bestFit="1" customWidth="1"/>
    <col min="14349" max="14349" width="21.3984375" style="15" bestFit="1" customWidth="1"/>
    <col min="14350" max="14350" width="14.69921875" style="15" bestFit="1" customWidth="1"/>
    <col min="14351" max="14351" width="21.3984375" style="15" bestFit="1" customWidth="1"/>
    <col min="14352" max="14352" width="14.69921875" style="15" bestFit="1" customWidth="1"/>
    <col min="14353" max="14353" width="21.3984375" style="15" bestFit="1" customWidth="1"/>
    <col min="14354" max="14354" width="14.69921875" style="15" bestFit="1" customWidth="1"/>
    <col min="14355" max="14355" width="21.3984375" style="15" bestFit="1" customWidth="1"/>
    <col min="14356" max="14356" width="16.59765625" style="15" bestFit="1" customWidth="1"/>
    <col min="14357" max="14357" width="14.09765625" style="15" bestFit="1" customWidth="1"/>
    <col min="14358" max="14358" width="16.59765625" style="15" bestFit="1" customWidth="1"/>
    <col min="14359" max="14359" width="14.09765625" style="15" bestFit="1" customWidth="1"/>
    <col min="14360" max="14360" width="14.3984375" style="15" bestFit="1" customWidth="1"/>
    <col min="14361" max="14361" width="14.59765625" style="15" customWidth="1"/>
    <col min="14362" max="14362" width="13.8984375" style="15" bestFit="1" customWidth="1"/>
    <col min="14363" max="14363" width="14.59765625" style="15" customWidth="1"/>
    <col min="14364" max="14600" width="9" style="15"/>
    <col min="14601" max="14601" width="14.09765625" style="15" customWidth="1"/>
    <col min="14602" max="14602" width="14.69921875" style="15" bestFit="1" customWidth="1"/>
    <col min="14603" max="14603" width="21.3984375" style="15" bestFit="1" customWidth="1"/>
    <col min="14604" max="14604" width="14.69921875" style="15" bestFit="1" customWidth="1"/>
    <col min="14605" max="14605" width="21.3984375" style="15" bestFit="1" customWidth="1"/>
    <col min="14606" max="14606" width="14.69921875" style="15" bestFit="1" customWidth="1"/>
    <col min="14607" max="14607" width="21.3984375" style="15" bestFit="1" customWidth="1"/>
    <col min="14608" max="14608" width="14.69921875" style="15" bestFit="1" customWidth="1"/>
    <col min="14609" max="14609" width="21.3984375" style="15" bestFit="1" customWidth="1"/>
    <col min="14610" max="14610" width="14.69921875" style="15" bestFit="1" customWidth="1"/>
    <col min="14611" max="14611" width="21.3984375" style="15" bestFit="1" customWidth="1"/>
    <col min="14612" max="14612" width="16.59765625" style="15" bestFit="1" customWidth="1"/>
    <col min="14613" max="14613" width="14.09765625" style="15" bestFit="1" customWidth="1"/>
    <col min="14614" max="14614" width="16.59765625" style="15" bestFit="1" customWidth="1"/>
    <col min="14615" max="14615" width="14.09765625" style="15" bestFit="1" customWidth="1"/>
    <col min="14616" max="14616" width="14.3984375" style="15" bestFit="1" customWidth="1"/>
    <col min="14617" max="14617" width="14.59765625" style="15" customWidth="1"/>
    <col min="14618" max="14618" width="13.8984375" style="15" bestFit="1" customWidth="1"/>
    <col min="14619" max="14619" width="14.59765625" style="15" customWidth="1"/>
    <col min="14620" max="14856" width="9" style="15"/>
    <col min="14857" max="14857" width="14.09765625" style="15" customWidth="1"/>
    <col min="14858" max="14858" width="14.69921875" style="15" bestFit="1" customWidth="1"/>
    <col min="14859" max="14859" width="21.3984375" style="15" bestFit="1" customWidth="1"/>
    <col min="14860" max="14860" width="14.69921875" style="15" bestFit="1" customWidth="1"/>
    <col min="14861" max="14861" width="21.3984375" style="15" bestFit="1" customWidth="1"/>
    <col min="14862" max="14862" width="14.69921875" style="15" bestFit="1" customWidth="1"/>
    <col min="14863" max="14863" width="21.3984375" style="15" bestFit="1" customWidth="1"/>
    <col min="14864" max="14864" width="14.69921875" style="15" bestFit="1" customWidth="1"/>
    <col min="14865" max="14865" width="21.3984375" style="15" bestFit="1" customWidth="1"/>
    <col min="14866" max="14866" width="14.69921875" style="15" bestFit="1" customWidth="1"/>
    <col min="14867" max="14867" width="21.3984375" style="15" bestFit="1" customWidth="1"/>
    <col min="14868" max="14868" width="16.59765625" style="15" bestFit="1" customWidth="1"/>
    <col min="14869" max="14869" width="14.09765625" style="15" bestFit="1" customWidth="1"/>
    <col min="14870" max="14870" width="16.59765625" style="15" bestFit="1" customWidth="1"/>
    <col min="14871" max="14871" width="14.09765625" style="15" bestFit="1" customWidth="1"/>
    <col min="14872" max="14872" width="14.3984375" style="15" bestFit="1" customWidth="1"/>
    <col min="14873" max="14873" width="14.59765625" style="15" customWidth="1"/>
    <col min="14874" max="14874" width="13.8984375" style="15" bestFit="1" customWidth="1"/>
    <col min="14875" max="14875" width="14.59765625" style="15" customWidth="1"/>
    <col min="14876" max="15112" width="9" style="15"/>
    <col min="15113" max="15113" width="14.09765625" style="15" customWidth="1"/>
    <col min="15114" max="15114" width="14.69921875" style="15" bestFit="1" customWidth="1"/>
    <col min="15115" max="15115" width="21.3984375" style="15" bestFit="1" customWidth="1"/>
    <col min="15116" max="15116" width="14.69921875" style="15" bestFit="1" customWidth="1"/>
    <col min="15117" max="15117" width="21.3984375" style="15" bestFit="1" customWidth="1"/>
    <col min="15118" max="15118" width="14.69921875" style="15" bestFit="1" customWidth="1"/>
    <col min="15119" max="15119" width="21.3984375" style="15" bestFit="1" customWidth="1"/>
    <col min="15120" max="15120" width="14.69921875" style="15" bestFit="1" customWidth="1"/>
    <col min="15121" max="15121" width="21.3984375" style="15" bestFit="1" customWidth="1"/>
    <col min="15122" max="15122" width="14.69921875" style="15" bestFit="1" customWidth="1"/>
    <col min="15123" max="15123" width="21.3984375" style="15" bestFit="1" customWidth="1"/>
    <col min="15124" max="15124" width="16.59765625" style="15" bestFit="1" customWidth="1"/>
    <col min="15125" max="15125" width="14.09765625" style="15" bestFit="1" customWidth="1"/>
    <col min="15126" max="15126" width="16.59765625" style="15" bestFit="1" customWidth="1"/>
    <col min="15127" max="15127" width="14.09765625" style="15" bestFit="1" customWidth="1"/>
    <col min="15128" max="15128" width="14.3984375" style="15" bestFit="1" customWidth="1"/>
    <col min="15129" max="15129" width="14.59765625" style="15" customWidth="1"/>
    <col min="15130" max="15130" width="13.8984375" style="15" bestFit="1" customWidth="1"/>
    <col min="15131" max="15131" width="14.59765625" style="15" customWidth="1"/>
    <col min="15132" max="15368" width="9" style="15"/>
    <col min="15369" max="15369" width="14.09765625" style="15" customWidth="1"/>
    <col min="15370" max="15370" width="14.69921875" style="15" bestFit="1" customWidth="1"/>
    <col min="15371" max="15371" width="21.3984375" style="15" bestFit="1" customWidth="1"/>
    <col min="15372" max="15372" width="14.69921875" style="15" bestFit="1" customWidth="1"/>
    <col min="15373" max="15373" width="21.3984375" style="15" bestFit="1" customWidth="1"/>
    <col min="15374" max="15374" width="14.69921875" style="15" bestFit="1" customWidth="1"/>
    <col min="15375" max="15375" width="21.3984375" style="15" bestFit="1" customWidth="1"/>
    <col min="15376" max="15376" width="14.69921875" style="15" bestFit="1" customWidth="1"/>
    <col min="15377" max="15377" width="21.3984375" style="15" bestFit="1" customWidth="1"/>
    <col min="15378" max="15378" width="14.69921875" style="15" bestFit="1" customWidth="1"/>
    <col min="15379" max="15379" width="21.3984375" style="15" bestFit="1" customWidth="1"/>
    <col min="15380" max="15380" width="16.59765625" style="15" bestFit="1" customWidth="1"/>
    <col min="15381" max="15381" width="14.09765625" style="15" bestFit="1" customWidth="1"/>
    <col min="15382" max="15382" width="16.59765625" style="15" bestFit="1" customWidth="1"/>
    <col min="15383" max="15383" width="14.09765625" style="15" bestFit="1" customWidth="1"/>
    <col min="15384" max="15384" width="14.3984375" style="15" bestFit="1" customWidth="1"/>
    <col min="15385" max="15385" width="14.59765625" style="15" customWidth="1"/>
    <col min="15386" max="15386" width="13.8984375" style="15" bestFit="1" customWidth="1"/>
    <col min="15387" max="15387" width="14.59765625" style="15" customWidth="1"/>
    <col min="15388" max="15624" width="9" style="15"/>
    <col min="15625" max="15625" width="14.09765625" style="15" customWidth="1"/>
    <col min="15626" max="15626" width="14.69921875" style="15" bestFit="1" customWidth="1"/>
    <col min="15627" max="15627" width="21.3984375" style="15" bestFit="1" customWidth="1"/>
    <col min="15628" max="15628" width="14.69921875" style="15" bestFit="1" customWidth="1"/>
    <col min="15629" max="15629" width="21.3984375" style="15" bestFit="1" customWidth="1"/>
    <col min="15630" max="15630" width="14.69921875" style="15" bestFit="1" customWidth="1"/>
    <col min="15631" max="15631" width="21.3984375" style="15" bestFit="1" customWidth="1"/>
    <col min="15632" max="15632" width="14.69921875" style="15" bestFit="1" customWidth="1"/>
    <col min="15633" max="15633" width="21.3984375" style="15" bestFit="1" customWidth="1"/>
    <col min="15634" max="15634" width="14.69921875" style="15" bestFit="1" customWidth="1"/>
    <col min="15635" max="15635" width="21.3984375" style="15" bestFit="1" customWidth="1"/>
    <col min="15636" max="15636" width="16.59765625" style="15" bestFit="1" customWidth="1"/>
    <col min="15637" max="15637" width="14.09765625" style="15" bestFit="1" customWidth="1"/>
    <col min="15638" max="15638" width="16.59765625" style="15" bestFit="1" customWidth="1"/>
    <col min="15639" max="15639" width="14.09765625" style="15" bestFit="1" customWidth="1"/>
    <col min="15640" max="15640" width="14.3984375" style="15" bestFit="1" customWidth="1"/>
    <col min="15641" max="15641" width="14.59765625" style="15" customWidth="1"/>
    <col min="15642" max="15642" width="13.8984375" style="15" bestFit="1" customWidth="1"/>
    <col min="15643" max="15643" width="14.59765625" style="15" customWidth="1"/>
    <col min="15644" max="15880" width="9" style="15"/>
    <col min="15881" max="15881" width="14.09765625" style="15" customWidth="1"/>
    <col min="15882" max="15882" width="14.69921875" style="15" bestFit="1" customWidth="1"/>
    <col min="15883" max="15883" width="21.3984375" style="15" bestFit="1" customWidth="1"/>
    <col min="15884" max="15884" width="14.69921875" style="15" bestFit="1" customWidth="1"/>
    <col min="15885" max="15885" width="21.3984375" style="15" bestFit="1" customWidth="1"/>
    <col min="15886" max="15886" width="14.69921875" style="15" bestFit="1" customWidth="1"/>
    <col min="15887" max="15887" width="21.3984375" style="15" bestFit="1" customWidth="1"/>
    <col min="15888" max="15888" width="14.69921875" style="15" bestFit="1" customWidth="1"/>
    <col min="15889" max="15889" width="21.3984375" style="15" bestFit="1" customWidth="1"/>
    <col min="15890" max="15890" width="14.69921875" style="15" bestFit="1" customWidth="1"/>
    <col min="15891" max="15891" width="21.3984375" style="15" bestFit="1" customWidth="1"/>
    <col min="15892" max="15892" width="16.59765625" style="15" bestFit="1" customWidth="1"/>
    <col min="15893" max="15893" width="14.09765625" style="15" bestFit="1" customWidth="1"/>
    <col min="15894" max="15894" width="16.59765625" style="15" bestFit="1" customWidth="1"/>
    <col min="15895" max="15895" width="14.09765625" style="15" bestFit="1" customWidth="1"/>
    <col min="15896" max="15896" width="14.3984375" style="15" bestFit="1" customWidth="1"/>
    <col min="15897" max="15897" width="14.59765625" style="15" customWidth="1"/>
    <col min="15898" max="15898" width="13.8984375" style="15" bestFit="1" customWidth="1"/>
    <col min="15899" max="15899" width="14.59765625" style="15" customWidth="1"/>
    <col min="15900" max="16136" width="9" style="15"/>
    <col min="16137" max="16137" width="14.09765625" style="15" customWidth="1"/>
    <col min="16138" max="16138" width="14.69921875" style="15" bestFit="1" customWidth="1"/>
    <col min="16139" max="16139" width="21.3984375" style="15" bestFit="1" customWidth="1"/>
    <col min="16140" max="16140" width="14.69921875" style="15" bestFit="1" customWidth="1"/>
    <col min="16141" max="16141" width="21.3984375" style="15" bestFit="1" customWidth="1"/>
    <col min="16142" max="16142" width="14.69921875" style="15" bestFit="1" customWidth="1"/>
    <col min="16143" max="16143" width="21.3984375" style="15" bestFit="1" customWidth="1"/>
    <col min="16144" max="16144" width="14.69921875" style="15" bestFit="1" customWidth="1"/>
    <col min="16145" max="16145" width="21.3984375" style="15" bestFit="1" customWidth="1"/>
    <col min="16146" max="16146" width="14.69921875" style="15" bestFit="1" customWidth="1"/>
    <col min="16147" max="16147" width="21.3984375" style="15" bestFit="1" customWidth="1"/>
    <col min="16148" max="16148" width="16.59765625" style="15" bestFit="1" customWidth="1"/>
    <col min="16149" max="16149" width="14.09765625" style="15" bestFit="1" customWidth="1"/>
    <col min="16150" max="16150" width="16.59765625" style="15" bestFit="1" customWidth="1"/>
    <col min="16151" max="16151" width="14.09765625" style="15" bestFit="1" customWidth="1"/>
    <col min="16152" max="16152" width="14.3984375" style="15" bestFit="1" customWidth="1"/>
    <col min="16153" max="16153" width="14.59765625" style="15" customWidth="1"/>
    <col min="16154" max="16154" width="13.8984375" style="15" bestFit="1" customWidth="1"/>
    <col min="16155" max="16155" width="14.59765625" style="15" customWidth="1"/>
    <col min="16156" max="16384" width="9" style="15"/>
  </cols>
  <sheetData>
    <row r="1" spans="1:27" s="13" customFormat="1" ht="33.6" x14ac:dyDescent="0.95">
      <c r="A1" s="1564" t="s">
        <v>896</v>
      </c>
      <c r="B1" s="1565"/>
      <c r="C1" s="1564"/>
      <c r="D1" s="1564"/>
      <c r="E1" s="615"/>
      <c r="F1" s="758"/>
      <c r="G1" s="615"/>
      <c r="H1" s="761"/>
      <c r="I1" s="615"/>
      <c r="J1" s="660"/>
      <c r="K1" s="615"/>
      <c r="L1" s="660"/>
      <c r="M1" s="615"/>
      <c r="N1" s="660"/>
      <c r="O1" s="615"/>
      <c r="P1" s="660"/>
      <c r="Q1" s="615"/>
      <c r="R1" s="660"/>
      <c r="S1" s="615"/>
      <c r="T1" s="660"/>
      <c r="U1" s="615"/>
      <c r="V1" s="660"/>
      <c r="W1" s="615"/>
      <c r="X1" s="660"/>
      <c r="Z1" s="615"/>
    </row>
    <row r="2" spans="1:27" s="13" customFormat="1" ht="33.6" x14ac:dyDescent="0.95">
      <c r="A2" s="1566" t="s">
        <v>948</v>
      </c>
      <c r="B2" s="1567"/>
      <c r="C2" s="1566"/>
      <c r="D2" s="1566"/>
      <c r="E2" s="615"/>
      <c r="F2" s="758"/>
      <c r="G2" s="615"/>
      <c r="H2" s="761"/>
      <c r="I2" s="615"/>
      <c r="J2" s="660"/>
      <c r="K2" s="615"/>
      <c r="L2" s="660"/>
      <c r="M2" s="615"/>
      <c r="N2" s="660"/>
      <c r="O2" s="615"/>
      <c r="P2" s="660"/>
      <c r="Q2" s="615"/>
      <c r="R2" s="660"/>
      <c r="S2" s="615"/>
      <c r="T2" s="660"/>
      <c r="U2" s="615"/>
      <c r="V2" s="660"/>
      <c r="W2" s="615"/>
      <c r="X2" s="660"/>
      <c r="Z2" s="615"/>
    </row>
    <row r="3" spans="1:27" ht="25.8" x14ac:dyDescent="0.7">
      <c r="A3" s="14"/>
      <c r="C3" s="613"/>
      <c r="Y3" s="1569" t="s">
        <v>439</v>
      </c>
      <c r="Z3" s="1569"/>
      <c r="AA3" s="1569"/>
    </row>
    <row r="4" spans="1:27" s="638" customFormat="1" ht="60.75" customHeight="1" x14ac:dyDescent="0.25">
      <c r="A4" s="1548" t="s">
        <v>265</v>
      </c>
      <c r="B4" s="1574" t="s">
        <v>139</v>
      </c>
      <c r="C4" s="1574"/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74"/>
      <c r="O4" s="1574"/>
      <c r="P4" s="1570" t="s">
        <v>383</v>
      </c>
      <c r="Q4" s="1570"/>
      <c r="R4" s="1570" t="s">
        <v>384</v>
      </c>
      <c r="S4" s="1570"/>
      <c r="T4" s="1570" t="s">
        <v>385</v>
      </c>
      <c r="U4" s="1570"/>
      <c r="V4" s="1570" t="s">
        <v>688</v>
      </c>
      <c r="W4" s="1570"/>
      <c r="X4" s="1571" t="s">
        <v>268</v>
      </c>
      <c r="Y4" s="1571"/>
      <c r="Z4" s="1571"/>
      <c r="AA4" s="1571"/>
    </row>
    <row r="5" spans="1:27" s="604" customFormat="1" ht="60.75" customHeight="1" x14ac:dyDescent="0.25">
      <c r="A5" s="1548"/>
      <c r="B5" s="1575" t="s">
        <v>264</v>
      </c>
      <c r="C5" s="1575"/>
      <c r="D5" s="1575"/>
      <c r="E5" s="1575"/>
      <c r="F5" s="1575"/>
      <c r="G5" s="1575"/>
      <c r="H5" s="1575"/>
      <c r="I5" s="1575"/>
      <c r="J5" s="1575"/>
      <c r="K5" s="1576"/>
      <c r="L5" s="1572" t="s">
        <v>266</v>
      </c>
      <c r="M5" s="1573"/>
      <c r="N5" s="1570" t="s">
        <v>267</v>
      </c>
      <c r="O5" s="1570"/>
      <c r="P5" s="1570"/>
      <c r="Q5" s="1570"/>
      <c r="R5" s="1570"/>
      <c r="S5" s="1570"/>
      <c r="T5" s="1570"/>
      <c r="U5" s="1570"/>
      <c r="V5" s="1570"/>
      <c r="W5" s="1570"/>
      <c r="X5" s="1571"/>
      <c r="Y5" s="1571"/>
      <c r="Z5" s="1571"/>
      <c r="AA5" s="1571"/>
    </row>
    <row r="6" spans="1:27" s="604" customFormat="1" ht="60.75" customHeight="1" x14ac:dyDescent="0.25">
      <c r="A6" s="1548"/>
      <c r="B6" s="1568" t="s">
        <v>251</v>
      </c>
      <c r="C6" s="1563"/>
      <c r="D6" s="1562" t="s">
        <v>252</v>
      </c>
      <c r="E6" s="1563"/>
      <c r="F6" s="1562" t="s">
        <v>253</v>
      </c>
      <c r="G6" s="1563"/>
      <c r="H6" s="1562" t="s">
        <v>254</v>
      </c>
      <c r="I6" s="1563"/>
      <c r="J6" s="1562" t="s">
        <v>255</v>
      </c>
      <c r="K6" s="1563"/>
      <c r="L6" s="655" t="s">
        <v>256</v>
      </c>
      <c r="M6" s="598" t="s">
        <v>257</v>
      </c>
      <c r="N6" s="655" t="s">
        <v>256</v>
      </c>
      <c r="O6" s="598" t="s">
        <v>257</v>
      </c>
      <c r="P6" s="655" t="s">
        <v>256</v>
      </c>
      <c r="Q6" s="598" t="s">
        <v>257</v>
      </c>
      <c r="R6" s="655" t="s">
        <v>256</v>
      </c>
      <c r="S6" s="598" t="s">
        <v>257</v>
      </c>
      <c r="T6" s="655" t="s">
        <v>256</v>
      </c>
      <c r="U6" s="598" t="s">
        <v>257</v>
      </c>
      <c r="V6" s="655" t="s">
        <v>256</v>
      </c>
      <c r="W6" s="598" t="s">
        <v>257</v>
      </c>
      <c r="X6" s="655" t="s">
        <v>256</v>
      </c>
      <c r="Y6" s="1546" t="s">
        <v>258</v>
      </c>
      <c r="Z6" s="598" t="s">
        <v>257</v>
      </c>
      <c r="AA6" s="1546" t="s">
        <v>258</v>
      </c>
    </row>
    <row r="7" spans="1:27" s="604" customFormat="1" ht="60.75" customHeight="1" x14ac:dyDescent="0.25">
      <c r="A7" s="1548"/>
      <c r="B7" s="648" t="s">
        <v>648</v>
      </c>
      <c r="C7" s="599" t="s">
        <v>650</v>
      </c>
      <c r="D7" s="648" t="s">
        <v>648</v>
      </c>
      <c r="E7" s="599" t="s">
        <v>650</v>
      </c>
      <c r="F7" s="648" t="s">
        <v>648</v>
      </c>
      <c r="G7" s="599" t="s">
        <v>650</v>
      </c>
      <c r="H7" s="648" t="s">
        <v>648</v>
      </c>
      <c r="I7" s="599" t="s">
        <v>650</v>
      </c>
      <c r="J7" s="648" t="s">
        <v>648</v>
      </c>
      <c r="K7" s="599" t="s">
        <v>650</v>
      </c>
      <c r="L7" s="655" t="s">
        <v>259</v>
      </c>
      <c r="M7" s="598" t="s">
        <v>260</v>
      </c>
      <c r="N7" s="655" t="s">
        <v>259</v>
      </c>
      <c r="O7" s="598" t="s">
        <v>260</v>
      </c>
      <c r="P7" s="655" t="s">
        <v>259</v>
      </c>
      <c r="Q7" s="598" t="s">
        <v>260</v>
      </c>
      <c r="R7" s="655" t="s">
        <v>259</v>
      </c>
      <c r="S7" s="598" t="s">
        <v>260</v>
      </c>
      <c r="T7" s="655" t="s">
        <v>259</v>
      </c>
      <c r="U7" s="598" t="s">
        <v>260</v>
      </c>
      <c r="V7" s="655" t="s">
        <v>259</v>
      </c>
      <c r="W7" s="598" t="s">
        <v>260</v>
      </c>
      <c r="X7" s="655" t="s">
        <v>259</v>
      </c>
      <c r="Y7" s="1547"/>
      <c r="Z7" s="598" t="s">
        <v>260</v>
      </c>
      <c r="AA7" s="1547"/>
    </row>
    <row r="8" spans="1:27" s="604" customFormat="1" ht="60.75" customHeight="1" x14ac:dyDescent="0.25">
      <c r="A8" s="1548"/>
      <c r="B8" s="649" t="s">
        <v>892</v>
      </c>
      <c r="C8" s="600" t="s">
        <v>893</v>
      </c>
      <c r="D8" s="649" t="s">
        <v>892</v>
      </c>
      <c r="E8" s="600" t="s">
        <v>893</v>
      </c>
      <c r="F8" s="649" t="s">
        <v>892</v>
      </c>
      <c r="G8" s="600" t="s">
        <v>893</v>
      </c>
      <c r="H8" s="649" t="s">
        <v>892</v>
      </c>
      <c r="I8" s="600" t="s">
        <v>893</v>
      </c>
      <c r="J8" s="649" t="s">
        <v>892</v>
      </c>
      <c r="K8" s="600" t="s">
        <v>893</v>
      </c>
      <c r="L8" s="649" t="s">
        <v>892</v>
      </c>
      <c r="M8" s="600" t="s">
        <v>893</v>
      </c>
      <c r="N8" s="649" t="s">
        <v>892</v>
      </c>
      <c r="O8" s="600" t="s">
        <v>893</v>
      </c>
      <c r="P8" s="649" t="s">
        <v>892</v>
      </c>
      <c r="Q8" s="600" t="s">
        <v>893</v>
      </c>
      <c r="R8" s="649" t="s">
        <v>892</v>
      </c>
      <c r="S8" s="600" t="s">
        <v>893</v>
      </c>
      <c r="T8" s="649" t="s">
        <v>892</v>
      </c>
      <c r="U8" s="600" t="s">
        <v>893</v>
      </c>
      <c r="V8" s="649" t="s">
        <v>892</v>
      </c>
      <c r="W8" s="600" t="s">
        <v>893</v>
      </c>
      <c r="X8" s="765" t="s">
        <v>261</v>
      </c>
      <c r="Y8" s="600" t="s">
        <v>263</v>
      </c>
      <c r="Z8" s="600" t="s">
        <v>262</v>
      </c>
      <c r="AA8" s="600" t="s">
        <v>263</v>
      </c>
    </row>
    <row r="9" spans="1:27" s="604" customFormat="1" ht="53.25" customHeight="1" x14ac:dyDescent="0.25">
      <c r="A9" s="601" t="s">
        <v>636</v>
      </c>
      <c r="B9" s="650">
        <v>18300</v>
      </c>
      <c r="C9" s="602">
        <v>9700415.5169999991</v>
      </c>
      <c r="D9" s="650">
        <v>807</v>
      </c>
      <c r="E9" s="602">
        <v>4377340.1620000005</v>
      </c>
      <c r="F9" s="760">
        <v>3971</v>
      </c>
      <c r="G9" s="602">
        <v>1983324.443</v>
      </c>
      <c r="H9" s="652">
        <v>0</v>
      </c>
      <c r="I9" s="602">
        <v>0</v>
      </c>
      <c r="J9" s="650">
        <v>23078</v>
      </c>
      <c r="K9" s="602">
        <v>16061080.122000001</v>
      </c>
      <c r="L9" s="763">
        <v>0</v>
      </c>
      <c r="M9" s="602">
        <v>0</v>
      </c>
      <c r="N9" s="650">
        <v>87</v>
      </c>
      <c r="O9" s="602">
        <v>203759016.94600001</v>
      </c>
      <c r="P9" s="650">
        <v>539</v>
      </c>
      <c r="Q9" s="602">
        <v>681832.17099999997</v>
      </c>
      <c r="R9" s="650">
        <v>0</v>
      </c>
      <c r="S9" s="602">
        <v>0</v>
      </c>
      <c r="T9" s="650">
        <v>0</v>
      </c>
      <c r="U9" s="602">
        <v>0</v>
      </c>
      <c r="V9" s="650">
        <v>8171</v>
      </c>
      <c r="W9" s="602">
        <v>2771425</v>
      </c>
      <c r="X9" s="756">
        <v>31875</v>
      </c>
      <c r="Y9" s="602">
        <v>0.86584990196541811</v>
      </c>
      <c r="Z9" s="603">
        <v>223273354.23900002</v>
      </c>
      <c r="AA9" s="602">
        <v>5.0743336471048206</v>
      </c>
    </row>
    <row r="10" spans="1:27" s="604" customFormat="1" ht="53.25" customHeight="1" x14ac:dyDescent="0.25">
      <c r="A10" s="605" t="s">
        <v>159</v>
      </c>
      <c r="B10" s="650">
        <v>456379</v>
      </c>
      <c r="C10" s="602">
        <v>144477887.419</v>
      </c>
      <c r="D10" s="650">
        <v>79251</v>
      </c>
      <c r="E10" s="602">
        <v>34708006.740000002</v>
      </c>
      <c r="F10" s="760">
        <v>108187</v>
      </c>
      <c r="G10" s="602">
        <v>24903739.142999999</v>
      </c>
      <c r="H10" s="652">
        <v>0</v>
      </c>
      <c r="I10" s="602">
        <v>0</v>
      </c>
      <c r="J10" s="650">
        <v>643817</v>
      </c>
      <c r="K10" s="602">
        <v>204089633.30199999</v>
      </c>
      <c r="L10" s="763">
        <v>0</v>
      </c>
      <c r="M10" s="602">
        <v>0</v>
      </c>
      <c r="N10" s="650">
        <v>5120</v>
      </c>
      <c r="O10" s="602">
        <v>161152284.55579999</v>
      </c>
      <c r="P10" s="650">
        <v>15366</v>
      </c>
      <c r="Q10" s="602">
        <v>5373045.0149999997</v>
      </c>
      <c r="R10" s="650">
        <v>75812</v>
      </c>
      <c r="S10" s="602">
        <v>184828951.51032001</v>
      </c>
      <c r="T10" s="650">
        <v>69</v>
      </c>
      <c r="U10" s="602">
        <v>52129</v>
      </c>
      <c r="V10" s="650">
        <v>147057</v>
      </c>
      <c r="W10" s="602">
        <v>412691116</v>
      </c>
      <c r="X10" s="756">
        <v>887241</v>
      </c>
      <c r="Y10" s="602">
        <v>24.100942207676848</v>
      </c>
      <c r="Z10" s="603">
        <v>968187159.38311982</v>
      </c>
      <c r="AA10" s="602">
        <v>22.003990114707769</v>
      </c>
    </row>
    <row r="11" spans="1:27" s="604" customFormat="1" ht="53.25" customHeight="1" x14ac:dyDescent="0.25">
      <c r="A11" s="605" t="s">
        <v>692</v>
      </c>
      <c r="B11" s="650">
        <v>1776</v>
      </c>
      <c r="C11" s="602">
        <v>1596778</v>
      </c>
      <c r="D11" s="650">
        <v>5693</v>
      </c>
      <c r="E11" s="602">
        <v>1755330.5549999999</v>
      </c>
      <c r="F11" s="760">
        <v>561</v>
      </c>
      <c r="G11" s="602">
        <v>302100</v>
      </c>
      <c r="H11" s="652">
        <v>0</v>
      </c>
      <c r="I11" s="602">
        <v>0</v>
      </c>
      <c r="J11" s="650">
        <v>8030</v>
      </c>
      <c r="K11" s="602">
        <v>3654208.5549999997</v>
      </c>
      <c r="L11" s="763">
        <v>0</v>
      </c>
      <c r="M11" s="602">
        <v>0</v>
      </c>
      <c r="N11" s="650">
        <v>57</v>
      </c>
      <c r="O11" s="602">
        <v>1567929.413323876</v>
      </c>
      <c r="P11" s="650">
        <v>2377</v>
      </c>
      <c r="Q11" s="602">
        <v>1471110.331</v>
      </c>
      <c r="R11" s="650">
        <v>0</v>
      </c>
      <c r="S11" s="602">
        <v>0</v>
      </c>
      <c r="T11" s="650">
        <v>0</v>
      </c>
      <c r="U11" s="602">
        <v>0</v>
      </c>
      <c r="V11" s="650">
        <v>714</v>
      </c>
      <c r="W11" s="602">
        <v>103636</v>
      </c>
      <c r="X11" s="756">
        <v>11178</v>
      </c>
      <c r="Y11" s="602">
        <v>0.3036382809151198</v>
      </c>
      <c r="Z11" s="603">
        <v>6796884.2993238755</v>
      </c>
      <c r="AA11" s="602">
        <v>0.15447279328557323</v>
      </c>
    </row>
    <row r="12" spans="1:27" s="604" customFormat="1" ht="53.25" customHeight="1" x14ac:dyDescent="0.25">
      <c r="A12" s="605" t="s">
        <v>160</v>
      </c>
      <c r="B12" s="650">
        <v>36849</v>
      </c>
      <c r="C12" s="602">
        <v>8411924</v>
      </c>
      <c r="D12" s="650">
        <v>53457</v>
      </c>
      <c r="E12" s="602">
        <v>17583062</v>
      </c>
      <c r="F12" s="760">
        <v>7688</v>
      </c>
      <c r="G12" s="602">
        <v>2871713</v>
      </c>
      <c r="H12" s="652">
        <v>0</v>
      </c>
      <c r="I12" s="602">
        <v>0</v>
      </c>
      <c r="J12" s="650">
        <v>97994</v>
      </c>
      <c r="K12" s="602">
        <v>28866699</v>
      </c>
      <c r="L12" s="763">
        <v>0</v>
      </c>
      <c r="M12" s="602">
        <v>0</v>
      </c>
      <c r="N12" s="650">
        <v>1514</v>
      </c>
      <c r="O12" s="602">
        <v>77123686.088510007</v>
      </c>
      <c r="P12" s="650">
        <v>1997</v>
      </c>
      <c r="Q12" s="602">
        <v>805835</v>
      </c>
      <c r="R12" s="650">
        <v>4224</v>
      </c>
      <c r="S12" s="602">
        <v>10592739</v>
      </c>
      <c r="T12" s="650">
        <v>0</v>
      </c>
      <c r="U12" s="602">
        <v>0</v>
      </c>
      <c r="V12" s="650">
        <v>7703</v>
      </c>
      <c r="W12" s="602">
        <v>3539225</v>
      </c>
      <c r="X12" s="756">
        <v>113432</v>
      </c>
      <c r="Y12" s="602">
        <v>3.081257602501688</v>
      </c>
      <c r="Z12" s="603">
        <v>120928184.08851001</v>
      </c>
      <c r="AA12" s="602">
        <v>2.7483349076520796</v>
      </c>
    </row>
    <row r="13" spans="1:27" s="604" customFormat="1" ht="53.25" customHeight="1" x14ac:dyDescent="0.25">
      <c r="A13" s="605" t="s">
        <v>161</v>
      </c>
      <c r="B13" s="650">
        <v>39272</v>
      </c>
      <c r="C13" s="602">
        <v>11618084.881999999</v>
      </c>
      <c r="D13" s="650">
        <v>48875</v>
      </c>
      <c r="E13" s="602">
        <v>9341504.375</v>
      </c>
      <c r="F13" s="760">
        <v>4799</v>
      </c>
      <c r="G13" s="602">
        <v>658349</v>
      </c>
      <c r="H13" s="652">
        <v>0</v>
      </c>
      <c r="I13" s="602">
        <v>0</v>
      </c>
      <c r="J13" s="650">
        <v>92946</v>
      </c>
      <c r="K13" s="602">
        <v>21617938.256999999</v>
      </c>
      <c r="L13" s="763">
        <v>0</v>
      </c>
      <c r="M13" s="602">
        <v>0</v>
      </c>
      <c r="N13" s="650">
        <v>1484</v>
      </c>
      <c r="O13" s="602">
        <v>188328557</v>
      </c>
      <c r="P13" s="650">
        <v>1222</v>
      </c>
      <c r="Q13" s="602">
        <v>1976965.7919999999</v>
      </c>
      <c r="R13" s="650">
        <v>1442</v>
      </c>
      <c r="S13" s="602">
        <v>2981591</v>
      </c>
      <c r="T13" s="650">
        <v>0</v>
      </c>
      <c r="U13" s="602">
        <v>0</v>
      </c>
      <c r="V13" s="650">
        <v>6522</v>
      </c>
      <c r="W13" s="602">
        <v>7397500</v>
      </c>
      <c r="X13" s="756">
        <v>103616</v>
      </c>
      <c r="Y13" s="602">
        <v>2.8146165785740789</v>
      </c>
      <c r="Z13" s="603">
        <v>222302552.04899999</v>
      </c>
      <c r="AA13" s="602">
        <v>5.0522702251878142</v>
      </c>
    </row>
    <row r="14" spans="1:27" s="604" customFormat="1" ht="53.25" customHeight="1" x14ac:dyDescent="0.25">
      <c r="A14" s="605" t="s">
        <v>162</v>
      </c>
      <c r="B14" s="650">
        <v>0</v>
      </c>
      <c r="C14" s="602">
        <v>0</v>
      </c>
      <c r="D14" s="650">
        <v>11</v>
      </c>
      <c r="E14" s="602">
        <v>1100</v>
      </c>
      <c r="F14" s="760">
        <v>0</v>
      </c>
      <c r="G14" s="602">
        <v>0</v>
      </c>
      <c r="H14" s="652">
        <v>0</v>
      </c>
      <c r="I14" s="602">
        <v>0</v>
      </c>
      <c r="J14" s="650">
        <v>11</v>
      </c>
      <c r="K14" s="602">
        <v>1100</v>
      </c>
      <c r="L14" s="763">
        <v>0</v>
      </c>
      <c r="M14" s="602">
        <v>0</v>
      </c>
      <c r="N14" s="650">
        <v>27</v>
      </c>
      <c r="O14" s="602">
        <v>4529433</v>
      </c>
      <c r="P14" s="650">
        <v>0</v>
      </c>
      <c r="Q14" s="602">
        <v>0</v>
      </c>
      <c r="R14" s="650">
        <v>0</v>
      </c>
      <c r="S14" s="602">
        <v>0</v>
      </c>
      <c r="T14" s="650">
        <v>0</v>
      </c>
      <c r="U14" s="602">
        <v>0</v>
      </c>
      <c r="V14" s="650">
        <v>0</v>
      </c>
      <c r="W14" s="602">
        <v>0</v>
      </c>
      <c r="X14" s="756">
        <v>38</v>
      </c>
      <c r="Y14" s="602">
        <v>1.0322289027352436E-3</v>
      </c>
      <c r="Z14" s="603">
        <v>4530533</v>
      </c>
      <c r="AA14" s="602">
        <v>0.10296542603382042</v>
      </c>
    </row>
    <row r="15" spans="1:27" s="604" customFormat="1" ht="53.25" customHeight="1" x14ac:dyDescent="0.25">
      <c r="A15" s="605" t="s">
        <v>163</v>
      </c>
      <c r="B15" s="650">
        <v>382</v>
      </c>
      <c r="C15" s="602">
        <v>395513.1</v>
      </c>
      <c r="D15" s="650">
        <v>6626</v>
      </c>
      <c r="E15" s="602">
        <v>1225723.6100000001</v>
      </c>
      <c r="F15" s="760">
        <v>8341</v>
      </c>
      <c r="G15" s="602">
        <v>616190</v>
      </c>
      <c r="H15" s="652">
        <v>0</v>
      </c>
      <c r="I15" s="602">
        <v>0</v>
      </c>
      <c r="J15" s="650">
        <v>15349</v>
      </c>
      <c r="K15" s="602">
        <v>2237426.71</v>
      </c>
      <c r="L15" s="763">
        <v>0</v>
      </c>
      <c r="M15" s="602">
        <v>0</v>
      </c>
      <c r="N15" s="650">
        <v>1274</v>
      </c>
      <c r="O15" s="602">
        <v>252669579.65999988</v>
      </c>
      <c r="P15" s="650">
        <v>4136</v>
      </c>
      <c r="Q15" s="602">
        <v>660253.78249999997</v>
      </c>
      <c r="R15" s="650">
        <v>0</v>
      </c>
      <c r="S15" s="602">
        <v>0</v>
      </c>
      <c r="T15" s="650">
        <v>0</v>
      </c>
      <c r="U15" s="602">
        <v>0</v>
      </c>
      <c r="V15" s="650">
        <v>22</v>
      </c>
      <c r="W15" s="602">
        <v>626108</v>
      </c>
      <c r="X15" s="756">
        <v>20781</v>
      </c>
      <c r="Y15" s="602">
        <v>0.56449339020371314</v>
      </c>
      <c r="Z15" s="603">
        <v>256193368.15249988</v>
      </c>
      <c r="AA15" s="602">
        <v>5.8225068217937164</v>
      </c>
    </row>
    <row r="16" spans="1:27" s="604" customFormat="1" ht="53.25" customHeight="1" x14ac:dyDescent="0.25">
      <c r="A16" s="605" t="s">
        <v>164</v>
      </c>
      <c r="B16" s="650">
        <v>119794</v>
      </c>
      <c r="C16" s="602">
        <v>56423787.817000002</v>
      </c>
      <c r="D16" s="650">
        <v>144722</v>
      </c>
      <c r="E16" s="602">
        <v>27796260.105999999</v>
      </c>
      <c r="F16" s="760">
        <v>61742</v>
      </c>
      <c r="G16" s="602">
        <v>54027982.181999996</v>
      </c>
      <c r="H16" s="652">
        <v>0</v>
      </c>
      <c r="I16" s="602">
        <v>0</v>
      </c>
      <c r="J16" s="650">
        <v>326258</v>
      </c>
      <c r="K16" s="602">
        <v>138248030.10500002</v>
      </c>
      <c r="L16" s="763">
        <v>0</v>
      </c>
      <c r="M16" s="602">
        <v>0</v>
      </c>
      <c r="N16" s="650">
        <v>554421</v>
      </c>
      <c r="O16" s="602">
        <v>270214916.18820751</v>
      </c>
      <c r="P16" s="650">
        <v>3390</v>
      </c>
      <c r="Q16" s="602">
        <v>1010107.5170000001</v>
      </c>
      <c r="R16" s="650">
        <v>2810</v>
      </c>
      <c r="S16" s="602">
        <v>29266195.890999999</v>
      </c>
      <c r="T16" s="650">
        <v>0</v>
      </c>
      <c r="U16" s="602">
        <v>0</v>
      </c>
      <c r="V16" s="650">
        <v>68165</v>
      </c>
      <c r="W16" s="602">
        <v>32123110</v>
      </c>
      <c r="X16" s="756">
        <v>955044</v>
      </c>
      <c r="Y16" s="602">
        <v>25.942737373259948</v>
      </c>
      <c r="Z16" s="603">
        <v>470862359.70120752</v>
      </c>
      <c r="AA16" s="602">
        <v>10.701289113206952</v>
      </c>
    </row>
    <row r="17" spans="1:27" s="604" customFormat="1" ht="53.25" customHeight="1" x14ac:dyDescent="0.25">
      <c r="A17" s="605" t="s">
        <v>165</v>
      </c>
      <c r="B17" s="650">
        <v>4190</v>
      </c>
      <c r="C17" s="602">
        <v>1410272.51</v>
      </c>
      <c r="D17" s="650">
        <v>13858</v>
      </c>
      <c r="E17" s="602">
        <v>5637864.8499999996</v>
      </c>
      <c r="F17" s="760">
        <v>0</v>
      </c>
      <c r="G17" s="602">
        <v>0</v>
      </c>
      <c r="H17" s="652">
        <v>1994</v>
      </c>
      <c r="I17" s="602">
        <v>519066.38</v>
      </c>
      <c r="J17" s="650">
        <v>20042</v>
      </c>
      <c r="K17" s="602">
        <v>7567203.7400000002</v>
      </c>
      <c r="L17" s="763">
        <v>0</v>
      </c>
      <c r="M17" s="602">
        <v>0</v>
      </c>
      <c r="N17" s="650">
        <v>488</v>
      </c>
      <c r="O17" s="602">
        <v>170720797.91999999</v>
      </c>
      <c r="P17" s="650">
        <v>190</v>
      </c>
      <c r="Q17" s="602">
        <v>49937.5</v>
      </c>
      <c r="R17" s="650">
        <v>533</v>
      </c>
      <c r="S17" s="602">
        <v>315817</v>
      </c>
      <c r="T17" s="650">
        <v>0</v>
      </c>
      <c r="U17" s="602">
        <v>0</v>
      </c>
      <c r="V17" s="650">
        <v>515</v>
      </c>
      <c r="W17" s="602">
        <v>137200</v>
      </c>
      <c r="X17" s="756">
        <v>21768</v>
      </c>
      <c r="Y17" s="602">
        <v>0.59130417775633648</v>
      </c>
      <c r="Z17" s="603">
        <v>178790956.16</v>
      </c>
      <c r="AA17" s="602">
        <v>4.0633821609970635</v>
      </c>
    </row>
    <row r="18" spans="1:27" s="604" customFormat="1" ht="53.25" customHeight="1" x14ac:dyDescent="0.25">
      <c r="A18" s="605" t="s">
        <v>166</v>
      </c>
      <c r="B18" s="650">
        <v>172903</v>
      </c>
      <c r="C18" s="602">
        <v>64922341.603</v>
      </c>
      <c r="D18" s="650">
        <v>28500</v>
      </c>
      <c r="E18" s="602">
        <v>3469426.4250000003</v>
      </c>
      <c r="F18" s="760">
        <v>22940</v>
      </c>
      <c r="G18" s="602">
        <v>12982156.272</v>
      </c>
      <c r="H18" s="652">
        <v>0</v>
      </c>
      <c r="I18" s="602">
        <v>0</v>
      </c>
      <c r="J18" s="650">
        <v>224343</v>
      </c>
      <c r="K18" s="602">
        <v>81373924.299999997</v>
      </c>
      <c r="L18" s="763">
        <v>0</v>
      </c>
      <c r="M18" s="602">
        <v>0</v>
      </c>
      <c r="N18" s="650">
        <v>659</v>
      </c>
      <c r="O18" s="602">
        <v>189433936.74900001</v>
      </c>
      <c r="P18" s="650">
        <v>3519</v>
      </c>
      <c r="Q18" s="602">
        <v>1242755.1549999998</v>
      </c>
      <c r="R18" s="650">
        <v>12311</v>
      </c>
      <c r="S18" s="602">
        <v>27224584.594999999</v>
      </c>
      <c r="T18" s="650">
        <v>0</v>
      </c>
      <c r="U18" s="602">
        <v>2580</v>
      </c>
      <c r="V18" s="650">
        <v>5898</v>
      </c>
      <c r="W18" s="602">
        <v>2375904.75</v>
      </c>
      <c r="X18" s="756">
        <v>246730</v>
      </c>
      <c r="Y18" s="602">
        <v>6.702153609785964</v>
      </c>
      <c r="Z18" s="603">
        <v>301653685.54900002</v>
      </c>
      <c r="AA18" s="602">
        <v>6.8556834807791693</v>
      </c>
    </row>
    <row r="19" spans="1:27" s="604" customFormat="1" ht="53.25" customHeight="1" x14ac:dyDescent="0.25">
      <c r="A19" s="605" t="s">
        <v>690</v>
      </c>
      <c r="B19" s="650">
        <v>1118</v>
      </c>
      <c r="C19" s="602">
        <v>350650</v>
      </c>
      <c r="D19" s="650">
        <v>792</v>
      </c>
      <c r="E19" s="602">
        <v>162706.91500000001</v>
      </c>
      <c r="F19" s="760">
        <v>1</v>
      </c>
      <c r="G19" s="602">
        <v>100</v>
      </c>
      <c r="H19" s="652">
        <v>0</v>
      </c>
      <c r="I19" s="602">
        <v>0</v>
      </c>
      <c r="J19" s="650">
        <v>1911</v>
      </c>
      <c r="K19" s="602">
        <v>513456.91499999998</v>
      </c>
      <c r="L19" s="763">
        <v>0</v>
      </c>
      <c r="M19" s="602">
        <v>0</v>
      </c>
      <c r="N19" s="650">
        <v>63</v>
      </c>
      <c r="O19" s="602">
        <v>48634213</v>
      </c>
      <c r="P19" s="650">
        <v>1</v>
      </c>
      <c r="Q19" s="602">
        <v>176</v>
      </c>
      <c r="R19" s="650">
        <v>0</v>
      </c>
      <c r="S19" s="602">
        <v>0</v>
      </c>
      <c r="T19" s="650">
        <v>0</v>
      </c>
      <c r="U19" s="602">
        <v>0</v>
      </c>
      <c r="V19" s="650">
        <v>0</v>
      </c>
      <c r="W19" s="602">
        <v>0</v>
      </c>
      <c r="X19" s="756">
        <v>1975</v>
      </c>
      <c r="Y19" s="602">
        <v>5.3648739023739629E-2</v>
      </c>
      <c r="Z19" s="603">
        <v>49147845.914999999</v>
      </c>
      <c r="AA19" s="602">
        <v>1.1169831216950712</v>
      </c>
    </row>
    <row r="20" spans="1:27" s="604" customFormat="1" ht="53.25" customHeight="1" x14ac:dyDescent="0.25">
      <c r="A20" s="605" t="s">
        <v>167</v>
      </c>
      <c r="B20" s="650">
        <v>88276</v>
      </c>
      <c r="C20" s="602">
        <v>32178150.437360004</v>
      </c>
      <c r="D20" s="650">
        <v>36361</v>
      </c>
      <c r="E20" s="602">
        <v>41242334.092930496</v>
      </c>
      <c r="F20" s="650">
        <v>36601</v>
      </c>
      <c r="G20" s="602">
        <v>43670253.265459999</v>
      </c>
      <c r="H20" s="652">
        <v>0</v>
      </c>
      <c r="I20" s="602">
        <v>0</v>
      </c>
      <c r="J20" s="650">
        <v>161238</v>
      </c>
      <c r="K20" s="602">
        <v>117090737.79575048</v>
      </c>
      <c r="L20" s="763">
        <v>30</v>
      </c>
      <c r="M20" s="602">
        <v>4645.99</v>
      </c>
      <c r="N20" s="650">
        <v>417</v>
      </c>
      <c r="O20" s="602">
        <v>190895363.15877989</v>
      </c>
      <c r="P20" s="650">
        <v>3776</v>
      </c>
      <c r="Q20" s="602">
        <v>2072169.0058999993</v>
      </c>
      <c r="R20" s="650">
        <v>1026</v>
      </c>
      <c r="S20" s="602">
        <v>3693844.7749100002</v>
      </c>
      <c r="T20" s="650">
        <v>2564</v>
      </c>
      <c r="U20" s="602">
        <v>4316749.7280000001</v>
      </c>
      <c r="V20" s="650">
        <v>102607</v>
      </c>
      <c r="W20" s="602">
        <v>61766668.413485855</v>
      </c>
      <c r="X20" s="756">
        <v>271658</v>
      </c>
      <c r="Y20" s="602">
        <v>7.3792957699802848</v>
      </c>
      <c r="Z20" s="603">
        <v>379840178.86682624</v>
      </c>
      <c r="AA20" s="602">
        <v>8.6326279582965881</v>
      </c>
    </row>
    <row r="21" spans="1:27" s="604" customFormat="1" ht="53.25" customHeight="1" x14ac:dyDescent="0.25">
      <c r="A21" s="605" t="s">
        <v>168</v>
      </c>
      <c r="B21" s="650">
        <v>14207</v>
      </c>
      <c r="C21" s="602">
        <v>4539397.5599999996</v>
      </c>
      <c r="D21" s="650">
        <v>17120</v>
      </c>
      <c r="E21" s="602">
        <v>5601420.4199999999</v>
      </c>
      <c r="F21" s="650">
        <v>148</v>
      </c>
      <c r="G21" s="602">
        <v>585723.79</v>
      </c>
      <c r="H21" s="652">
        <v>0</v>
      </c>
      <c r="I21" s="602">
        <v>0</v>
      </c>
      <c r="J21" s="650">
        <v>31475</v>
      </c>
      <c r="K21" s="602">
        <v>10726541.77</v>
      </c>
      <c r="L21" s="763">
        <v>14709</v>
      </c>
      <c r="M21" s="602">
        <v>2994039.69</v>
      </c>
      <c r="N21" s="650">
        <v>85312</v>
      </c>
      <c r="O21" s="602">
        <v>102983929.91</v>
      </c>
      <c r="P21" s="650">
        <v>169</v>
      </c>
      <c r="Q21" s="602">
        <v>71220.51999999999</v>
      </c>
      <c r="R21" s="650">
        <v>185</v>
      </c>
      <c r="S21" s="602">
        <v>157856</v>
      </c>
      <c r="T21" s="650">
        <v>0</v>
      </c>
      <c r="U21" s="602">
        <v>0</v>
      </c>
      <c r="V21" s="650">
        <v>28166</v>
      </c>
      <c r="W21" s="602">
        <v>14296850</v>
      </c>
      <c r="X21" s="756">
        <v>160016</v>
      </c>
      <c r="Y21" s="602">
        <v>4.3466615815811247</v>
      </c>
      <c r="Z21" s="603">
        <v>131230437.88999999</v>
      </c>
      <c r="AA21" s="602">
        <v>2.9824742355808156</v>
      </c>
    </row>
    <row r="22" spans="1:27" s="604" customFormat="1" ht="53.25" customHeight="1" x14ac:dyDescent="0.25">
      <c r="A22" s="606" t="s">
        <v>169</v>
      </c>
      <c r="B22" s="650">
        <v>1350</v>
      </c>
      <c r="C22" s="602">
        <v>454474.01035</v>
      </c>
      <c r="D22" s="650">
        <v>553</v>
      </c>
      <c r="E22" s="602">
        <v>194054.39668999999</v>
      </c>
      <c r="F22" s="650">
        <v>353</v>
      </c>
      <c r="G22" s="602">
        <v>216115.65554000001</v>
      </c>
      <c r="H22" s="652">
        <v>0</v>
      </c>
      <c r="I22" s="602">
        <v>0</v>
      </c>
      <c r="J22" s="650">
        <v>2256</v>
      </c>
      <c r="K22" s="602">
        <v>864644.06258000003</v>
      </c>
      <c r="L22" s="763">
        <v>0</v>
      </c>
      <c r="M22" s="602">
        <v>2968.4560000000001</v>
      </c>
      <c r="N22" s="650">
        <v>10</v>
      </c>
      <c r="O22" s="602">
        <v>23287697.682999998</v>
      </c>
      <c r="P22" s="650">
        <v>128</v>
      </c>
      <c r="Q22" s="602">
        <v>51664.316300000006</v>
      </c>
      <c r="R22" s="650">
        <v>10</v>
      </c>
      <c r="S22" s="602">
        <v>15680</v>
      </c>
      <c r="T22" s="650">
        <v>0</v>
      </c>
      <c r="U22" s="602">
        <v>0</v>
      </c>
      <c r="V22" s="650">
        <v>6579</v>
      </c>
      <c r="W22" s="602">
        <v>3202495</v>
      </c>
      <c r="X22" s="756">
        <v>8983</v>
      </c>
      <c r="Y22" s="602">
        <v>0.24401347982291299</v>
      </c>
      <c r="Z22" s="603">
        <v>27425149.51788</v>
      </c>
      <c r="AA22" s="602">
        <v>0.62329138848557974</v>
      </c>
    </row>
    <row r="23" spans="1:27" s="604" customFormat="1" ht="53.25" customHeight="1" x14ac:dyDescent="0.25">
      <c r="A23" s="605" t="s">
        <v>170</v>
      </c>
      <c r="B23" s="650">
        <v>3488</v>
      </c>
      <c r="C23" s="602">
        <v>2096083</v>
      </c>
      <c r="D23" s="650">
        <v>46580</v>
      </c>
      <c r="E23" s="602">
        <v>15891437.351</v>
      </c>
      <c r="F23" s="650">
        <v>19430</v>
      </c>
      <c r="G23" s="602">
        <v>5358109</v>
      </c>
      <c r="H23" s="652">
        <v>5770</v>
      </c>
      <c r="I23" s="602">
        <v>1275013.6310000001</v>
      </c>
      <c r="J23" s="650">
        <v>75268</v>
      </c>
      <c r="K23" s="602">
        <v>24620642.982000001</v>
      </c>
      <c r="L23" s="763">
        <v>0</v>
      </c>
      <c r="M23" s="602">
        <v>0</v>
      </c>
      <c r="N23" s="650">
        <v>268552</v>
      </c>
      <c r="O23" s="602">
        <v>184115835.84947401</v>
      </c>
      <c r="P23" s="650">
        <v>2843</v>
      </c>
      <c r="Q23" s="602">
        <v>606287.37699999998</v>
      </c>
      <c r="R23" s="650">
        <v>1303</v>
      </c>
      <c r="S23" s="602">
        <v>6601853.4440000001</v>
      </c>
      <c r="T23" s="650">
        <v>0</v>
      </c>
      <c r="U23" s="602">
        <v>0</v>
      </c>
      <c r="V23" s="650">
        <v>5646</v>
      </c>
      <c r="W23" s="602">
        <v>2175600</v>
      </c>
      <c r="X23" s="756">
        <v>353612</v>
      </c>
      <c r="Y23" s="602">
        <v>9.6054875461582885</v>
      </c>
      <c r="Z23" s="603">
        <v>218120219.65247402</v>
      </c>
      <c r="AA23" s="602">
        <v>4.9572183544645805</v>
      </c>
    </row>
    <row r="24" spans="1:27" s="604" customFormat="1" ht="53.25" customHeight="1" x14ac:dyDescent="0.25">
      <c r="A24" s="605" t="s">
        <v>171</v>
      </c>
      <c r="B24" s="650">
        <v>0</v>
      </c>
      <c r="C24" s="602">
        <v>36</v>
      </c>
      <c r="D24" s="650">
        <v>0</v>
      </c>
      <c r="E24" s="602">
        <v>0</v>
      </c>
      <c r="F24" s="650">
        <v>12016</v>
      </c>
      <c r="G24" s="602">
        <v>3161494</v>
      </c>
      <c r="H24" s="652">
        <v>0</v>
      </c>
      <c r="I24" s="602">
        <v>0</v>
      </c>
      <c r="J24" s="650">
        <v>12016</v>
      </c>
      <c r="K24" s="602">
        <v>3161530</v>
      </c>
      <c r="L24" s="763">
        <v>0</v>
      </c>
      <c r="M24" s="602">
        <v>2090.5909999999999</v>
      </c>
      <c r="N24" s="650">
        <v>428</v>
      </c>
      <c r="O24" s="602">
        <v>22794803.835999999</v>
      </c>
      <c r="P24" s="650">
        <v>0</v>
      </c>
      <c r="Q24" s="602">
        <v>0</v>
      </c>
      <c r="R24" s="650">
        <v>0</v>
      </c>
      <c r="S24" s="602">
        <v>0</v>
      </c>
      <c r="T24" s="650">
        <v>0</v>
      </c>
      <c r="U24" s="602">
        <v>0</v>
      </c>
      <c r="V24" s="650">
        <v>0</v>
      </c>
      <c r="W24" s="602">
        <v>0</v>
      </c>
      <c r="X24" s="756">
        <v>12444</v>
      </c>
      <c r="Y24" s="602">
        <v>0.33802780172729924</v>
      </c>
      <c r="Z24" s="603">
        <v>25958424.426999997</v>
      </c>
      <c r="AA24" s="602">
        <v>0.58995712652193144</v>
      </c>
    </row>
    <row r="25" spans="1:27" s="604" customFormat="1" ht="53.25" hidden="1" customHeight="1" x14ac:dyDescent="0.25">
      <c r="A25" s="605" t="s">
        <v>172</v>
      </c>
      <c r="B25" s="650">
        <v>0</v>
      </c>
      <c r="C25" s="602">
        <v>0</v>
      </c>
      <c r="D25" s="650">
        <v>0</v>
      </c>
      <c r="E25" s="602">
        <v>0</v>
      </c>
      <c r="F25" s="650">
        <v>0</v>
      </c>
      <c r="G25" s="602">
        <v>0</v>
      </c>
      <c r="H25" s="652">
        <v>0</v>
      </c>
      <c r="I25" s="602">
        <v>0</v>
      </c>
      <c r="J25" s="650">
        <v>0</v>
      </c>
      <c r="K25" s="602">
        <v>0</v>
      </c>
      <c r="L25" s="763">
        <v>0</v>
      </c>
      <c r="M25" s="763">
        <v>0</v>
      </c>
      <c r="N25" s="763">
        <v>0</v>
      </c>
      <c r="O25" s="602">
        <v>0</v>
      </c>
      <c r="P25" s="650">
        <v>0</v>
      </c>
      <c r="Q25" s="602">
        <v>0</v>
      </c>
      <c r="R25" s="650">
        <v>0</v>
      </c>
      <c r="S25" s="602">
        <v>0</v>
      </c>
      <c r="T25" s="650">
        <v>0</v>
      </c>
      <c r="U25" s="602">
        <v>0</v>
      </c>
      <c r="V25" s="650">
        <v>0</v>
      </c>
      <c r="W25" s="602">
        <v>0</v>
      </c>
      <c r="X25" s="756">
        <v>0</v>
      </c>
      <c r="Y25" s="602">
        <v>0</v>
      </c>
      <c r="Z25" s="603">
        <v>0</v>
      </c>
      <c r="AA25" s="602">
        <v>0</v>
      </c>
    </row>
    <row r="26" spans="1:27" s="604" customFormat="1" ht="53.25" customHeight="1" x14ac:dyDescent="0.25">
      <c r="A26" s="605" t="s">
        <v>700</v>
      </c>
      <c r="B26" s="650">
        <v>0</v>
      </c>
      <c r="C26" s="602">
        <v>7.5150000000001</v>
      </c>
      <c r="D26" s="650">
        <v>557</v>
      </c>
      <c r="E26" s="602">
        <v>568741.92499999993</v>
      </c>
      <c r="F26" s="650">
        <v>99</v>
      </c>
      <c r="G26" s="602">
        <v>109355.356</v>
      </c>
      <c r="H26" s="652">
        <v>0</v>
      </c>
      <c r="I26" s="602">
        <v>0</v>
      </c>
      <c r="J26" s="650">
        <v>656</v>
      </c>
      <c r="K26" s="602">
        <v>678104.79599999997</v>
      </c>
      <c r="L26" s="763">
        <v>0</v>
      </c>
      <c r="M26" s="602">
        <v>0</v>
      </c>
      <c r="N26" s="650">
        <v>261</v>
      </c>
      <c r="O26" s="602">
        <v>52790413.68</v>
      </c>
      <c r="P26" s="650">
        <v>17</v>
      </c>
      <c r="Q26" s="602">
        <v>545.4079999999999</v>
      </c>
      <c r="R26" s="650">
        <v>0</v>
      </c>
      <c r="S26" s="602">
        <v>0</v>
      </c>
      <c r="T26" s="650">
        <v>0</v>
      </c>
      <c r="U26" s="602">
        <v>0</v>
      </c>
      <c r="V26" s="650">
        <v>30</v>
      </c>
      <c r="W26" s="602">
        <v>33985757.244000003</v>
      </c>
      <c r="X26" s="756">
        <v>964</v>
      </c>
      <c r="Y26" s="602">
        <v>2.6186017427283548E-2</v>
      </c>
      <c r="Z26" s="603">
        <v>87454821.128000006</v>
      </c>
      <c r="AA26" s="602">
        <v>1.9875857688612091</v>
      </c>
    </row>
    <row r="27" spans="1:27" s="604" customFormat="1" ht="53.25" customHeight="1" x14ac:dyDescent="0.25">
      <c r="A27" s="605" t="s">
        <v>894</v>
      </c>
      <c r="B27" s="650">
        <v>3270</v>
      </c>
      <c r="C27" s="602">
        <v>632023.40700000001</v>
      </c>
      <c r="D27" s="650">
        <v>12296</v>
      </c>
      <c r="E27" s="602">
        <v>3331785.835</v>
      </c>
      <c r="F27" s="650">
        <v>0</v>
      </c>
      <c r="G27" s="602">
        <v>0</v>
      </c>
      <c r="H27" s="652">
        <v>0</v>
      </c>
      <c r="I27" s="602">
        <v>0</v>
      </c>
      <c r="J27" s="650">
        <v>15566</v>
      </c>
      <c r="K27" s="602">
        <v>3963809.2420000001</v>
      </c>
      <c r="L27" s="763">
        <v>0</v>
      </c>
      <c r="M27" s="602">
        <v>0</v>
      </c>
      <c r="N27" s="650">
        <v>205</v>
      </c>
      <c r="O27" s="602">
        <v>185598295.74000001</v>
      </c>
      <c r="P27" s="650">
        <v>151</v>
      </c>
      <c r="Q27" s="602">
        <v>28800.741000000002</v>
      </c>
      <c r="R27" s="650">
        <v>0</v>
      </c>
      <c r="S27" s="602">
        <v>0</v>
      </c>
      <c r="T27" s="650">
        <v>0</v>
      </c>
      <c r="U27" s="602">
        <v>0</v>
      </c>
      <c r="V27" s="650">
        <v>9237</v>
      </c>
      <c r="W27" s="602">
        <v>2845895</v>
      </c>
      <c r="X27" s="756">
        <v>25159</v>
      </c>
      <c r="Y27" s="602">
        <v>0.68341702536621041</v>
      </c>
      <c r="Z27" s="603">
        <v>192436800.72300002</v>
      </c>
      <c r="AA27" s="602">
        <v>4.3735112780392731</v>
      </c>
    </row>
    <row r="28" spans="1:27" s="604" customFormat="1" ht="53.25" customHeight="1" x14ac:dyDescent="0.25">
      <c r="A28" s="605" t="s">
        <v>173</v>
      </c>
      <c r="B28" s="650">
        <v>97276</v>
      </c>
      <c r="C28" s="602">
        <v>34394766.359999999</v>
      </c>
      <c r="D28" s="650">
        <v>223052</v>
      </c>
      <c r="E28" s="602">
        <v>57942669.556000002</v>
      </c>
      <c r="F28" s="650">
        <v>7576</v>
      </c>
      <c r="G28" s="602">
        <v>2145058</v>
      </c>
      <c r="H28" s="652">
        <v>0</v>
      </c>
      <c r="I28" s="602">
        <v>0</v>
      </c>
      <c r="J28" s="650">
        <v>327904</v>
      </c>
      <c r="K28" s="602">
        <v>94482493.916000009</v>
      </c>
      <c r="L28" s="763">
        <v>4201</v>
      </c>
      <c r="M28" s="602">
        <v>142958.67499999999</v>
      </c>
      <c r="N28" s="650">
        <v>405</v>
      </c>
      <c r="O28" s="602">
        <v>278899482.824</v>
      </c>
      <c r="P28" s="650">
        <v>3888</v>
      </c>
      <c r="Q28" s="602">
        <v>1290590.4269999999</v>
      </c>
      <c r="R28" s="650">
        <v>92</v>
      </c>
      <c r="S28" s="602">
        <v>219748.54289000001</v>
      </c>
      <c r="T28" s="650">
        <v>11391</v>
      </c>
      <c r="U28" s="602">
        <v>9854191.380760001</v>
      </c>
      <c r="V28" s="650">
        <v>15790</v>
      </c>
      <c r="W28" s="602">
        <v>10288900</v>
      </c>
      <c r="X28" s="756">
        <v>363671</v>
      </c>
      <c r="Y28" s="602">
        <v>9.8787294022797045</v>
      </c>
      <c r="Z28" s="603">
        <v>395178365.76565003</v>
      </c>
      <c r="AA28" s="602">
        <v>8.9812189405549141</v>
      </c>
    </row>
    <row r="29" spans="1:27" s="604" customFormat="1" ht="53.25" customHeight="1" x14ac:dyDescent="0.25">
      <c r="A29" s="605" t="s">
        <v>174</v>
      </c>
      <c r="B29" s="650">
        <v>12797</v>
      </c>
      <c r="C29" s="602">
        <v>5306414.6400000006</v>
      </c>
      <c r="D29" s="650">
        <v>13528</v>
      </c>
      <c r="E29" s="602">
        <v>7004632.79</v>
      </c>
      <c r="F29" s="650">
        <v>9778</v>
      </c>
      <c r="G29" s="602">
        <v>8062170.6830000002</v>
      </c>
      <c r="H29" s="652">
        <v>0</v>
      </c>
      <c r="I29" s="602">
        <v>0</v>
      </c>
      <c r="J29" s="650">
        <v>36103</v>
      </c>
      <c r="K29" s="602">
        <v>20373218.113000002</v>
      </c>
      <c r="L29" s="763">
        <v>0</v>
      </c>
      <c r="M29" s="602">
        <v>0</v>
      </c>
      <c r="N29" s="650">
        <v>1517</v>
      </c>
      <c r="O29" s="602">
        <v>89329027.519000009</v>
      </c>
      <c r="P29" s="650">
        <v>554</v>
      </c>
      <c r="Q29" s="602">
        <v>295051.68300000002</v>
      </c>
      <c r="R29" s="650">
        <v>364</v>
      </c>
      <c r="S29" s="602">
        <v>1453746.382</v>
      </c>
      <c r="T29" s="650">
        <v>0</v>
      </c>
      <c r="U29" s="602">
        <v>0</v>
      </c>
      <c r="V29" s="650">
        <v>6028</v>
      </c>
      <c r="W29" s="602">
        <v>3415100</v>
      </c>
      <c r="X29" s="756">
        <v>44566</v>
      </c>
      <c r="Y29" s="602">
        <v>1.2105871915604964</v>
      </c>
      <c r="Z29" s="603">
        <v>114866143.69700001</v>
      </c>
      <c r="AA29" s="602">
        <v>2.6105629122718326</v>
      </c>
    </row>
    <row r="30" spans="1:27" s="604" customFormat="1" ht="53.25" customHeight="1" x14ac:dyDescent="0.25">
      <c r="A30" s="607" t="s">
        <v>691</v>
      </c>
      <c r="B30" s="650">
        <v>23801</v>
      </c>
      <c r="C30" s="602">
        <v>13144637.420999998</v>
      </c>
      <c r="D30" s="650">
        <v>13128</v>
      </c>
      <c r="E30" s="602">
        <v>6930147.9340000004</v>
      </c>
      <c r="F30" s="650">
        <v>3510</v>
      </c>
      <c r="G30" s="602">
        <v>1657872.0659999999</v>
      </c>
      <c r="H30" s="652">
        <v>58</v>
      </c>
      <c r="I30" s="602">
        <v>55727.911</v>
      </c>
      <c r="J30" s="650">
        <v>40497</v>
      </c>
      <c r="K30" s="602">
        <v>21788385.331999999</v>
      </c>
      <c r="L30" s="763">
        <v>0</v>
      </c>
      <c r="M30" s="602">
        <v>0</v>
      </c>
      <c r="N30" s="650">
        <v>0</v>
      </c>
      <c r="O30" s="602">
        <v>0</v>
      </c>
      <c r="P30" s="650">
        <v>1961</v>
      </c>
      <c r="Q30" s="602">
        <v>1172282.4340000001</v>
      </c>
      <c r="R30" s="650">
        <v>0</v>
      </c>
      <c r="S30" s="602">
        <v>0</v>
      </c>
      <c r="T30" s="650">
        <v>0</v>
      </c>
      <c r="U30" s="602">
        <v>0</v>
      </c>
      <c r="V30" s="650">
        <v>4145</v>
      </c>
      <c r="W30" s="602">
        <v>1914600</v>
      </c>
      <c r="X30" s="756">
        <v>46603</v>
      </c>
      <c r="Y30" s="602">
        <v>1.2659200935308041</v>
      </c>
      <c r="Z30" s="603">
        <v>24875267.765999999</v>
      </c>
      <c r="AA30" s="602">
        <v>0.56534022447944876</v>
      </c>
    </row>
    <row r="31" spans="1:27" s="604" customFormat="1" ht="60.75" customHeight="1" x14ac:dyDescent="0.25">
      <c r="A31" s="644" t="s">
        <v>250</v>
      </c>
      <c r="B31" s="651">
        <v>1095428</v>
      </c>
      <c r="C31" s="645">
        <v>392053645.19870996</v>
      </c>
      <c r="D31" s="651">
        <v>745767</v>
      </c>
      <c r="E31" s="645">
        <v>244765550.03862053</v>
      </c>
      <c r="F31" s="651">
        <v>307741</v>
      </c>
      <c r="G31" s="645">
        <v>163311805.85599998</v>
      </c>
      <c r="H31" s="653">
        <v>7822</v>
      </c>
      <c r="I31" s="645">
        <v>1849807.922</v>
      </c>
      <c r="J31" s="651">
        <v>2156758</v>
      </c>
      <c r="K31" s="645">
        <v>801980809.01533055</v>
      </c>
      <c r="L31" s="764">
        <v>18940</v>
      </c>
      <c r="M31" s="645">
        <v>3146703.4019999998</v>
      </c>
      <c r="N31" s="651">
        <v>922301</v>
      </c>
      <c r="O31" s="645">
        <v>2698829200.7210956</v>
      </c>
      <c r="P31" s="651">
        <v>46224</v>
      </c>
      <c r="Q31" s="645">
        <v>18860630.175699998</v>
      </c>
      <c r="R31" s="651">
        <v>100112</v>
      </c>
      <c r="S31" s="645">
        <v>267352608.14012003</v>
      </c>
      <c r="T31" s="651">
        <v>14024</v>
      </c>
      <c r="U31" s="645">
        <v>14225650.108760001</v>
      </c>
      <c r="V31" s="651">
        <v>422995</v>
      </c>
      <c r="W31" s="645">
        <v>595657090.40748584</v>
      </c>
      <c r="X31" s="766">
        <v>3681354</v>
      </c>
      <c r="Y31" s="404">
        <v>100</v>
      </c>
      <c r="Z31" s="646">
        <v>4400052691.9704905</v>
      </c>
      <c r="AA31" s="404">
        <v>100</v>
      </c>
    </row>
    <row r="32" spans="1:27" x14ac:dyDescent="0.7">
      <c r="X32" s="647">
        <v>3681354</v>
      </c>
      <c r="Y32" s="15">
        <v>100</v>
      </c>
      <c r="Z32" s="647">
        <v>4400052691.9704924</v>
      </c>
    </row>
  </sheetData>
  <mergeCells count="20">
    <mergeCell ref="L5:M5"/>
    <mergeCell ref="B4:O4"/>
    <mergeCell ref="P4:Q5"/>
    <mergeCell ref="R4:S5"/>
    <mergeCell ref="B5:K5"/>
    <mergeCell ref="Y3:AA3"/>
    <mergeCell ref="Y6:Y7"/>
    <mergeCell ref="AA6:AA7"/>
    <mergeCell ref="N5:O5"/>
    <mergeCell ref="X4:AA5"/>
    <mergeCell ref="T4:U5"/>
    <mergeCell ref="V4:W5"/>
    <mergeCell ref="D6:E6"/>
    <mergeCell ref="F6:G6"/>
    <mergeCell ref="H6:I6"/>
    <mergeCell ref="J6:K6"/>
    <mergeCell ref="A1:D1"/>
    <mergeCell ref="A2:D2"/>
    <mergeCell ref="A4:A8"/>
    <mergeCell ref="B6:C6"/>
  </mergeCells>
  <printOptions horizontalCentered="1"/>
  <pageMargins left="0.16" right="0.25" top="0.75" bottom="0.75" header="0.3" footer="0.3"/>
  <pageSetup paperSize="9" scale="26" orientation="landscape" r:id="rId1"/>
  <headerFooter alignWithMargins="0">
    <oddFooter>&amp;C&amp;16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CE31"/>
  <sheetViews>
    <sheetView view="pageBreakPreview" zoomScale="25" zoomScaleNormal="40" zoomScaleSheetLayoutView="25" workbookViewId="0">
      <pane xSplit="1" ySplit="8" topLeftCell="BJ9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defaultRowHeight="24.6" x14ac:dyDescent="0.7"/>
  <cols>
    <col min="1" max="1" width="14.09765625" style="15" customWidth="1"/>
    <col min="2" max="2" width="17" style="15" bestFit="1" customWidth="1"/>
    <col min="3" max="3" width="23.59765625" style="15" bestFit="1" customWidth="1"/>
    <col min="4" max="4" width="17" style="15" bestFit="1" customWidth="1"/>
    <col min="5" max="5" width="23.59765625" style="15" bestFit="1" customWidth="1"/>
    <col min="6" max="6" width="17" style="15" bestFit="1" customWidth="1"/>
    <col min="7" max="7" width="23.59765625" style="15" bestFit="1" customWidth="1"/>
    <col min="8" max="8" width="17" style="15" bestFit="1" customWidth="1"/>
    <col min="9" max="9" width="23.3984375" style="15" customWidth="1"/>
    <col min="10" max="10" width="17" style="15" bestFit="1" customWidth="1"/>
    <col min="11" max="11" width="23.59765625" style="15" bestFit="1" customWidth="1"/>
    <col min="12" max="12" width="17" style="15" bestFit="1" customWidth="1"/>
    <col min="13" max="13" width="20.09765625" style="15" customWidth="1"/>
    <col min="14" max="14" width="16.3984375" style="15" customWidth="1"/>
    <col min="15" max="15" width="22.09765625" style="15" bestFit="1" customWidth="1"/>
    <col min="16" max="16" width="19.69921875" style="15" customWidth="1"/>
    <col min="17" max="17" width="19.8984375" style="15" customWidth="1"/>
    <col min="18" max="18" width="19" style="15" customWidth="1"/>
    <col min="19" max="19" width="19.19921875" style="15" bestFit="1" customWidth="1"/>
    <col min="20" max="20" width="21.09765625" style="15" customWidth="1"/>
    <col min="21" max="21" width="20.8984375" style="15" customWidth="1"/>
    <col min="22" max="22" width="20.59765625" style="15" customWidth="1"/>
    <col min="23" max="23" width="20.8984375" style="15" customWidth="1"/>
    <col min="24" max="24" width="19.8984375" style="15" bestFit="1" customWidth="1"/>
    <col min="25" max="25" width="13.59765625" style="15" bestFit="1" customWidth="1"/>
    <col min="26" max="26" width="29" style="15" bestFit="1" customWidth="1"/>
    <col min="27" max="27" width="13.59765625" style="15" bestFit="1" customWidth="1"/>
    <col min="28" max="28" width="4.69921875" style="15" customWidth="1"/>
    <col min="29" max="29" width="14.09765625" style="15" customWidth="1"/>
    <col min="30" max="30" width="17" style="15" bestFit="1" customWidth="1"/>
    <col min="31" max="31" width="23.59765625" style="15" bestFit="1" customWidth="1"/>
    <col min="32" max="32" width="17" style="15" bestFit="1" customWidth="1"/>
    <col min="33" max="33" width="23.59765625" style="15" bestFit="1" customWidth="1"/>
    <col min="34" max="34" width="17" style="15" bestFit="1" customWidth="1"/>
    <col min="35" max="35" width="23.59765625" style="15" bestFit="1" customWidth="1"/>
    <col min="36" max="36" width="17" style="15" bestFit="1" customWidth="1"/>
    <col min="37" max="37" width="23.3984375" style="15" customWidth="1"/>
    <col min="38" max="38" width="17" style="15" bestFit="1" customWidth="1"/>
    <col min="39" max="39" width="23.59765625" style="15" bestFit="1" customWidth="1"/>
    <col min="40" max="40" width="17" style="15" bestFit="1" customWidth="1"/>
    <col min="41" max="41" width="21.69921875" style="15" customWidth="1"/>
    <col min="42" max="42" width="16.69921875" style="15" bestFit="1" customWidth="1"/>
    <col min="43" max="43" width="17" style="15" bestFit="1" customWidth="1"/>
    <col min="44" max="45" width="21.09765625" style="15" customWidth="1"/>
    <col min="46" max="47" width="19.09765625" style="15" customWidth="1"/>
    <col min="48" max="49" width="25.09765625" style="15" customWidth="1"/>
    <col min="50" max="50" width="20" style="15" customWidth="1"/>
    <col min="51" max="51" width="19.19921875" style="15" customWidth="1"/>
    <col min="52" max="52" width="17.3984375" style="15" bestFit="1" customWidth="1"/>
    <col min="53" max="53" width="11.8984375" style="15" customWidth="1"/>
    <col min="54" max="54" width="23.09765625" style="15" customWidth="1"/>
    <col min="55" max="55" width="11.8984375" style="15" customWidth="1"/>
    <col min="56" max="56" width="3.19921875" style="15" customWidth="1"/>
    <col min="57" max="57" width="14.09765625" style="15" customWidth="1"/>
    <col min="58" max="58" width="17" style="15" bestFit="1" customWidth="1"/>
    <col min="59" max="59" width="23.59765625" style="15" bestFit="1" customWidth="1"/>
    <col min="60" max="60" width="17" style="15" bestFit="1" customWidth="1"/>
    <col min="61" max="61" width="23.59765625" style="15" bestFit="1" customWidth="1"/>
    <col min="62" max="62" width="17" style="15" bestFit="1" customWidth="1"/>
    <col min="63" max="63" width="23.59765625" style="15" bestFit="1" customWidth="1"/>
    <col min="64" max="64" width="17" style="15" bestFit="1" customWidth="1"/>
    <col min="65" max="65" width="23.59765625" style="15" bestFit="1" customWidth="1"/>
    <col min="66" max="66" width="17" style="15" bestFit="1" customWidth="1"/>
    <col min="67" max="67" width="23.59765625" style="15" bestFit="1" customWidth="1"/>
    <col min="68" max="69" width="21.69921875" style="15" customWidth="1"/>
    <col min="70" max="70" width="16.69921875" style="15" bestFit="1" customWidth="1"/>
    <col min="71" max="71" width="17.19921875" style="15" bestFit="1" customWidth="1"/>
    <col min="72" max="73" width="21.09765625" style="15" customWidth="1"/>
    <col min="74" max="75" width="20.19921875" style="15" customWidth="1"/>
    <col min="76" max="76" width="23.3984375" style="15" customWidth="1"/>
    <col min="77" max="77" width="26.8984375" style="15" customWidth="1"/>
    <col min="78" max="79" width="21.69921875" style="15" customWidth="1"/>
    <col min="80" max="80" width="17.3984375" style="15" bestFit="1" customWidth="1"/>
    <col min="81" max="81" width="11.8984375" style="15" bestFit="1" customWidth="1"/>
    <col min="82" max="82" width="23.09765625" style="15" customWidth="1"/>
    <col min="83" max="83" width="11.8984375" style="15" bestFit="1" customWidth="1"/>
    <col min="84" max="264" width="9" style="15"/>
    <col min="265" max="265" width="14.09765625" style="15" customWidth="1"/>
    <col min="266" max="266" width="14.69921875" style="15" bestFit="1" customWidth="1"/>
    <col min="267" max="267" width="21.3984375" style="15" bestFit="1" customWidth="1"/>
    <col min="268" max="268" width="14.69921875" style="15" bestFit="1" customWidth="1"/>
    <col min="269" max="269" width="21.3984375" style="15" bestFit="1" customWidth="1"/>
    <col min="270" max="270" width="14.69921875" style="15" bestFit="1" customWidth="1"/>
    <col min="271" max="271" width="21.3984375" style="15" bestFit="1" customWidth="1"/>
    <col min="272" max="272" width="14.69921875" style="15" bestFit="1" customWidth="1"/>
    <col min="273" max="273" width="21.3984375" style="15" bestFit="1" customWidth="1"/>
    <col min="274" max="274" width="14.69921875" style="15" bestFit="1" customWidth="1"/>
    <col min="275" max="275" width="21.3984375" style="15" bestFit="1" customWidth="1"/>
    <col min="276" max="276" width="16.59765625" style="15" bestFit="1" customWidth="1"/>
    <col min="277" max="277" width="14.09765625" style="15" bestFit="1" customWidth="1"/>
    <col min="278" max="278" width="16.59765625" style="15" bestFit="1" customWidth="1"/>
    <col min="279" max="279" width="14.09765625" style="15" bestFit="1" customWidth="1"/>
    <col min="280" max="280" width="14.3984375" style="15" bestFit="1" customWidth="1"/>
    <col min="281" max="281" width="14.59765625" style="15" customWidth="1"/>
    <col min="282" max="282" width="13.8984375" style="15" bestFit="1" customWidth="1"/>
    <col min="283" max="283" width="14.59765625" style="15" customWidth="1"/>
    <col min="284" max="520" width="9" style="15"/>
    <col min="521" max="521" width="14.09765625" style="15" customWidth="1"/>
    <col min="522" max="522" width="14.69921875" style="15" bestFit="1" customWidth="1"/>
    <col min="523" max="523" width="21.3984375" style="15" bestFit="1" customWidth="1"/>
    <col min="524" max="524" width="14.69921875" style="15" bestFit="1" customWidth="1"/>
    <col min="525" max="525" width="21.3984375" style="15" bestFit="1" customWidth="1"/>
    <col min="526" max="526" width="14.69921875" style="15" bestFit="1" customWidth="1"/>
    <col min="527" max="527" width="21.3984375" style="15" bestFit="1" customWidth="1"/>
    <col min="528" max="528" width="14.69921875" style="15" bestFit="1" customWidth="1"/>
    <col min="529" max="529" width="21.3984375" style="15" bestFit="1" customWidth="1"/>
    <col min="530" max="530" width="14.69921875" style="15" bestFit="1" customWidth="1"/>
    <col min="531" max="531" width="21.3984375" style="15" bestFit="1" customWidth="1"/>
    <col min="532" max="532" width="16.59765625" style="15" bestFit="1" customWidth="1"/>
    <col min="533" max="533" width="14.09765625" style="15" bestFit="1" customWidth="1"/>
    <col min="534" max="534" width="16.59765625" style="15" bestFit="1" customWidth="1"/>
    <col min="535" max="535" width="14.09765625" style="15" bestFit="1" customWidth="1"/>
    <col min="536" max="536" width="14.3984375" style="15" bestFit="1" customWidth="1"/>
    <col min="537" max="537" width="14.59765625" style="15" customWidth="1"/>
    <col min="538" max="538" width="13.8984375" style="15" bestFit="1" customWidth="1"/>
    <col min="539" max="539" width="14.59765625" style="15" customWidth="1"/>
    <col min="540" max="776" width="9" style="15"/>
    <col min="777" max="777" width="14.09765625" style="15" customWidth="1"/>
    <col min="778" max="778" width="14.69921875" style="15" bestFit="1" customWidth="1"/>
    <col min="779" max="779" width="21.3984375" style="15" bestFit="1" customWidth="1"/>
    <col min="780" max="780" width="14.69921875" style="15" bestFit="1" customWidth="1"/>
    <col min="781" max="781" width="21.3984375" style="15" bestFit="1" customWidth="1"/>
    <col min="782" max="782" width="14.69921875" style="15" bestFit="1" customWidth="1"/>
    <col min="783" max="783" width="21.3984375" style="15" bestFit="1" customWidth="1"/>
    <col min="784" max="784" width="14.69921875" style="15" bestFit="1" customWidth="1"/>
    <col min="785" max="785" width="21.3984375" style="15" bestFit="1" customWidth="1"/>
    <col min="786" max="786" width="14.69921875" style="15" bestFit="1" customWidth="1"/>
    <col min="787" max="787" width="21.3984375" style="15" bestFit="1" customWidth="1"/>
    <col min="788" max="788" width="16.59765625" style="15" bestFit="1" customWidth="1"/>
    <col min="789" max="789" width="14.09765625" style="15" bestFit="1" customWidth="1"/>
    <col min="790" max="790" width="16.59765625" style="15" bestFit="1" customWidth="1"/>
    <col min="791" max="791" width="14.09765625" style="15" bestFit="1" customWidth="1"/>
    <col min="792" max="792" width="14.3984375" style="15" bestFit="1" customWidth="1"/>
    <col min="793" max="793" width="14.59765625" style="15" customWidth="1"/>
    <col min="794" max="794" width="13.8984375" style="15" bestFit="1" customWidth="1"/>
    <col min="795" max="795" width="14.59765625" style="15" customWidth="1"/>
    <col min="796" max="1032" width="9" style="15"/>
    <col min="1033" max="1033" width="14.09765625" style="15" customWidth="1"/>
    <col min="1034" max="1034" width="14.69921875" style="15" bestFit="1" customWidth="1"/>
    <col min="1035" max="1035" width="21.3984375" style="15" bestFit="1" customWidth="1"/>
    <col min="1036" max="1036" width="14.69921875" style="15" bestFit="1" customWidth="1"/>
    <col min="1037" max="1037" width="21.3984375" style="15" bestFit="1" customWidth="1"/>
    <col min="1038" max="1038" width="14.69921875" style="15" bestFit="1" customWidth="1"/>
    <col min="1039" max="1039" width="21.3984375" style="15" bestFit="1" customWidth="1"/>
    <col min="1040" max="1040" width="14.69921875" style="15" bestFit="1" customWidth="1"/>
    <col min="1041" max="1041" width="21.3984375" style="15" bestFit="1" customWidth="1"/>
    <col min="1042" max="1042" width="14.69921875" style="15" bestFit="1" customWidth="1"/>
    <col min="1043" max="1043" width="21.3984375" style="15" bestFit="1" customWidth="1"/>
    <col min="1044" max="1044" width="16.59765625" style="15" bestFit="1" customWidth="1"/>
    <col min="1045" max="1045" width="14.09765625" style="15" bestFit="1" customWidth="1"/>
    <col min="1046" max="1046" width="16.59765625" style="15" bestFit="1" customWidth="1"/>
    <col min="1047" max="1047" width="14.09765625" style="15" bestFit="1" customWidth="1"/>
    <col min="1048" max="1048" width="14.3984375" style="15" bestFit="1" customWidth="1"/>
    <col min="1049" max="1049" width="14.59765625" style="15" customWidth="1"/>
    <col min="1050" max="1050" width="13.8984375" style="15" bestFit="1" customWidth="1"/>
    <col min="1051" max="1051" width="14.59765625" style="15" customWidth="1"/>
    <col min="1052" max="1288" width="9" style="15"/>
    <col min="1289" max="1289" width="14.09765625" style="15" customWidth="1"/>
    <col min="1290" max="1290" width="14.69921875" style="15" bestFit="1" customWidth="1"/>
    <col min="1291" max="1291" width="21.3984375" style="15" bestFit="1" customWidth="1"/>
    <col min="1292" max="1292" width="14.69921875" style="15" bestFit="1" customWidth="1"/>
    <col min="1293" max="1293" width="21.3984375" style="15" bestFit="1" customWidth="1"/>
    <col min="1294" max="1294" width="14.69921875" style="15" bestFit="1" customWidth="1"/>
    <col min="1295" max="1295" width="21.3984375" style="15" bestFit="1" customWidth="1"/>
    <col min="1296" max="1296" width="14.69921875" style="15" bestFit="1" customWidth="1"/>
    <col min="1297" max="1297" width="21.3984375" style="15" bestFit="1" customWidth="1"/>
    <col min="1298" max="1298" width="14.69921875" style="15" bestFit="1" customWidth="1"/>
    <col min="1299" max="1299" width="21.3984375" style="15" bestFit="1" customWidth="1"/>
    <col min="1300" max="1300" width="16.59765625" style="15" bestFit="1" customWidth="1"/>
    <col min="1301" max="1301" width="14.09765625" style="15" bestFit="1" customWidth="1"/>
    <col min="1302" max="1302" width="16.59765625" style="15" bestFit="1" customWidth="1"/>
    <col min="1303" max="1303" width="14.09765625" style="15" bestFit="1" customWidth="1"/>
    <col min="1304" max="1304" width="14.3984375" style="15" bestFit="1" customWidth="1"/>
    <col min="1305" max="1305" width="14.59765625" style="15" customWidth="1"/>
    <col min="1306" max="1306" width="13.8984375" style="15" bestFit="1" customWidth="1"/>
    <col min="1307" max="1307" width="14.59765625" style="15" customWidth="1"/>
    <col min="1308" max="1544" width="9" style="15"/>
    <col min="1545" max="1545" width="14.09765625" style="15" customWidth="1"/>
    <col min="1546" max="1546" width="14.69921875" style="15" bestFit="1" customWidth="1"/>
    <col min="1547" max="1547" width="21.3984375" style="15" bestFit="1" customWidth="1"/>
    <col min="1548" max="1548" width="14.69921875" style="15" bestFit="1" customWidth="1"/>
    <col min="1549" max="1549" width="21.3984375" style="15" bestFit="1" customWidth="1"/>
    <col min="1550" max="1550" width="14.69921875" style="15" bestFit="1" customWidth="1"/>
    <col min="1551" max="1551" width="21.3984375" style="15" bestFit="1" customWidth="1"/>
    <col min="1552" max="1552" width="14.69921875" style="15" bestFit="1" customWidth="1"/>
    <col min="1553" max="1553" width="21.3984375" style="15" bestFit="1" customWidth="1"/>
    <col min="1554" max="1554" width="14.69921875" style="15" bestFit="1" customWidth="1"/>
    <col min="1555" max="1555" width="21.3984375" style="15" bestFit="1" customWidth="1"/>
    <col min="1556" max="1556" width="16.59765625" style="15" bestFit="1" customWidth="1"/>
    <col min="1557" max="1557" width="14.09765625" style="15" bestFit="1" customWidth="1"/>
    <col min="1558" max="1558" width="16.59765625" style="15" bestFit="1" customWidth="1"/>
    <col min="1559" max="1559" width="14.09765625" style="15" bestFit="1" customWidth="1"/>
    <col min="1560" max="1560" width="14.3984375" style="15" bestFit="1" customWidth="1"/>
    <col min="1561" max="1561" width="14.59765625" style="15" customWidth="1"/>
    <col min="1562" max="1562" width="13.8984375" style="15" bestFit="1" customWidth="1"/>
    <col min="1563" max="1563" width="14.59765625" style="15" customWidth="1"/>
    <col min="1564" max="1800" width="9" style="15"/>
    <col min="1801" max="1801" width="14.09765625" style="15" customWidth="1"/>
    <col min="1802" max="1802" width="14.69921875" style="15" bestFit="1" customWidth="1"/>
    <col min="1803" max="1803" width="21.3984375" style="15" bestFit="1" customWidth="1"/>
    <col min="1804" max="1804" width="14.69921875" style="15" bestFit="1" customWidth="1"/>
    <col min="1805" max="1805" width="21.3984375" style="15" bestFit="1" customWidth="1"/>
    <col min="1806" max="1806" width="14.69921875" style="15" bestFit="1" customWidth="1"/>
    <col min="1807" max="1807" width="21.3984375" style="15" bestFit="1" customWidth="1"/>
    <col min="1808" max="1808" width="14.69921875" style="15" bestFit="1" customWidth="1"/>
    <col min="1809" max="1809" width="21.3984375" style="15" bestFit="1" customWidth="1"/>
    <col min="1810" max="1810" width="14.69921875" style="15" bestFit="1" customWidth="1"/>
    <col min="1811" max="1811" width="21.3984375" style="15" bestFit="1" customWidth="1"/>
    <col min="1812" max="1812" width="16.59765625" style="15" bestFit="1" customWidth="1"/>
    <col min="1813" max="1813" width="14.09765625" style="15" bestFit="1" customWidth="1"/>
    <col min="1814" max="1814" width="16.59765625" style="15" bestFit="1" customWidth="1"/>
    <col min="1815" max="1815" width="14.09765625" style="15" bestFit="1" customWidth="1"/>
    <col min="1816" max="1816" width="14.3984375" style="15" bestFit="1" customWidth="1"/>
    <col min="1817" max="1817" width="14.59765625" style="15" customWidth="1"/>
    <col min="1818" max="1818" width="13.8984375" style="15" bestFit="1" customWidth="1"/>
    <col min="1819" max="1819" width="14.59765625" style="15" customWidth="1"/>
    <col min="1820" max="2056" width="9" style="15"/>
    <col min="2057" max="2057" width="14.09765625" style="15" customWidth="1"/>
    <col min="2058" max="2058" width="14.69921875" style="15" bestFit="1" customWidth="1"/>
    <col min="2059" max="2059" width="21.3984375" style="15" bestFit="1" customWidth="1"/>
    <col min="2060" max="2060" width="14.69921875" style="15" bestFit="1" customWidth="1"/>
    <col min="2061" max="2061" width="21.3984375" style="15" bestFit="1" customWidth="1"/>
    <col min="2062" max="2062" width="14.69921875" style="15" bestFit="1" customWidth="1"/>
    <col min="2063" max="2063" width="21.3984375" style="15" bestFit="1" customWidth="1"/>
    <col min="2064" max="2064" width="14.69921875" style="15" bestFit="1" customWidth="1"/>
    <col min="2065" max="2065" width="21.3984375" style="15" bestFit="1" customWidth="1"/>
    <col min="2066" max="2066" width="14.69921875" style="15" bestFit="1" customWidth="1"/>
    <col min="2067" max="2067" width="21.3984375" style="15" bestFit="1" customWidth="1"/>
    <col min="2068" max="2068" width="16.59765625" style="15" bestFit="1" customWidth="1"/>
    <col min="2069" max="2069" width="14.09765625" style="15" bestFit="1" customWidth="1"/>
    <col min="2070" max="2070" width="16.59765625" style="15" bestFit="1" customWidth="1"/>
    <col min="2071" max="2071" width="14.09765625" style="15" bestFit="1" customWidth="1"/>
    <col min="2072" max="2072" width="14.3984375" style="15" bestFit="1" customWidth="1"/>
    <col min="2073" max="2073" width="14.59765625" style="15" customWidth="1"/>
    <col min="2074" max="2074" width="13.8984375" style="15" bestFit="1" customWidth="1"/>
    <col min="2075" max="2075" width="14.59765625" style="15" customWidth="1"/>
    <col min="2076" max="2312" width="9" style="15"/>
    <col min="2313" max="2313" width="14.09765625" style="15" customWidth="1"/>
    <col min="2314" max="2314" width="14.69921875" style="15" bestFit="1" customWidth="1"/>
    <col min="2315" max="2315" width="21.3984375" style="15" bestFit="1" customWidth="1"/>
    <col min="2316" max="2316" width="14.69921875" style="15" bestFit="1" customWidth="1"/>
    <col min="2317" max="2317" width="21.3984375" style="15" bestFit="1" customWidth="1"/>
    <col min="2318" max="2318" width="14.69921875" style="15" bestFit="1" customWidth="1"/>
    <col min="2319" max="2319" width="21.3984375" style="15" bestFit="1" customWidth="1"/>
    <col min="2320" max="2320" width="14.69921875" style="15" bestFit="1" customWidth="1"/>
    <col min="2321" max="2321" width="21.3984375" style="15" bestFit="1" customWidth="1"/>
    <col min="2322" max="2322" width="14.69921875" style="15" bestFit="1" customWidth="1"/>
    <col min="2323" max="2323" width="21.3984375" style="15" bestFit="1" customWidth="1"/>
    <col min="2324" max="2324" width="16.59765625" style="15" bestFit="1" customWidth="1"/>
    <col min="2325" max="2325" width="14.09765625" style="15" bestFit="1" customWidth="1"/>
    <col min="2326" max="2326" width="16.59765625" style="15" bestFit="1" customWidth="1"/>
    <col min="2327" max="2327" width="14.09765625" style="15" bestFit="1" customWidth="1"/>
    <col min="2328" max="2328" width="14.3984375" style="15" bestFit="1" customWidth="1"/>
    <col min="2329" max="2329" width="14.59765625" style="15" customWidth="1"/>
    <col min="2330" max="2330" width="13.8984375" style="15" bestFit="1" customWidth="1"/>
    <col min="2331" max="2331" width="14.59765625" style="15" customWidth="1"/>
    <col min="2332" max="2568" width="9" style="15"/>
    <col min="2569" max="2569" width="14.09765625" style="15" customWidth="1"/>
    <col min="2570" max="2570" width="14.69921875" style="15" bestFit="1" customWidth="1"/>
    <col min="2571" max="2571" width="21.3984375" style="15" bestFit="1" customWidth="1"/>
    <col min="2572" max="2572" width="14.69921875" style="15" bestFit="1" customWidth="1"/>
    <col min="2573" max="2573" width="21.3984375" style="15" bestFit="1" customWidth="1"/>
    <col min="2574" max="2574" width="14.69921875" style="15" bestFit="1" customWidth="1"/>
    <col min="2575" max="2575" width="21.3984375" style="15" bestFit="1" customWidth="1"/>
    <col min="2576" max="2576" width="14.69921875" style="15" bestFit="1" customWidth="1"/>
    <col min="2577" max="2577" width="21.3984375" style="15" bestFit="1" customWidth="1"/>
    <col min="2578" max="2578" width="14.69921875" style="15" bestFit="1" customWidth="1"/>
    <col min="2579" max="2579" width="21.3984375" style="15" bestFit="1" customWidth="1"/>
    <col min="2580" max="2580" width="16.59765625" style="15" bestFit="1" customWidth="1"/>
    <col min="2581" max="2581" width="14.09765625" style="15" bestFit="1" customWidth="1"/>
    <col min="2582" max="2582" width="16.59765625" style="15" bestFit="1" customWidth="1"/>
    <col min="2583" max="2583" width="14.09765625" style="15" bestFit="1" customWidth="1"/>
    <col min="2584" max="2584" width="14.3984375" style="15" bestFit="1" customWidth="1"/>
    <col min="2585" max="2585" width="14.59765625" style="15" customWidth="1"/>
    <col min="2586" max="2586" width="13.8984375" style="15" bestFit="1" customWidth="1"/>
    <col min="2587" max="2587" width="14.59765625" style="15" customWidth="1"/>
    <col min="2588" max="2824" width="9" style="15"/>
    <col min="2825" max="2825" width="14.09765625" style="15" customWidth="1"/>
    <col min="2826" max="2826" width="14.69921875" style="15" bestFit="1" customWidth="1"/>
    <col min="2827" max="2827" width="21.3984375" style="15" bestFit="1" customWidth="1"/>
    <col min="2828" max="2828" width="14.69921875" style="15" bestFit="1" customWidth="1"/>
    <col min="2829" max="2829" width="21.3984375" style="15" bestFit="1" customWidth="1"/>
    <col min="2830" max="2830" width="14.69921875" style="15" bestFit="1" customWidth="1"/>
    <col min="2831" max="2831" width="21.3984375" style="15" bestFit="1" customWidth="1"/>
    <col min="2832" max="2832" width="14.69921875" style="15" bestFit="1" customWidth="1"/>
    <col min="2833" max="2833" width="21.3984375" style="15" bestFit="1" customWidth="1"/>
    <col min="2834" max="2834" width="14.69921875" style="15" bestFit="1" customWidth="1"/>
    <col min="2835" max="2835" width="21.3984375" style="15" bestFit="1" customWidth="1"/>
    <col min="2836" max="2836" width="16.59765625" style="15" bestFit="1" customWidth="1"/>
    <col min="2837" max="2837" width="14.09765625" style="15" bestFit="1" customWidth="1"/>
    <col min="2838" max="2838" width="16.59765625" style="15" bestFit="1" customWidth="1"/>
    <col min="2839" max="2839" width="14.09765625" style="15" bestFit="1" customWidth="1"/>
    <col min="2840" max="2840" width="14.3984375" style="15" bestFit="1" customWidth="1"/>
    <col min="2841" max="2841" width="14.59765625" style="15" customWidth="1"/>
    <col min="2842" max="2842" width="13.8984375" style="15" bestFit="1" customWidth="1"/>
    <col min="2843" max="2843" width="14.59765625" style="15" customWidth="1"/>
    <col min="2844" max="3080" width="9" style="15"/>
    <col min="3081" max="3081" width="14.09765625" style="15" customWidth="1"/>
    <col min="3082" max="3082" width="14.69921875" style="15" bestFit="1" customWidth="1"/>
    <col min="3083" max="3083" width="21.3984375" style="15" bestFit="1" customWidth="1"/>
    <col min="3084" max="3084" width="14.69921875" style="15" bestFit="1" customWidth="1"/>
    <col min="3085" max="3085" width="21.3984375" style="15" bestFit="1" customWidth="1"/>
    <col min="3086" max="3086" width="14.69921875" style="15" bestFit="1" customWidth="1"/>
    <col min="3087" max="3087" width="21.3984375" style="15" bestFit="1" customWidth="1"/>
    <col min="3088" max="3088" width="14.69921875" style="15" bestFit="1" customWidth="1"/>
    <col min="3089" max="3089" width="21.3984375" style="15" bestFit="1" customWidth="1"/>
    <col min="3090" max="3090" width="14.69921875" style="15" bestFit="1" customWidth="1"/>
    <col min="3091" max="3091" width="21.3984375" style="15" bestFit="1" customWidth="1"/>
    <col min="3092" max="3092" width="16.59765625" style="15" bestFit="1" customWidth="1"/>
    <col min="3093" max="3093" width="14.09765625" style="15" bestFit="1" customWidth="1"/>
    <col min="3094" max="3094" width="16.59765625" style="15" bestFit="1" customWidth="1"/>
    <col min="3095" max="3095" width="14.09765625" style="15" bestFit="1" customWidth="1"/>
    <col min="3096" max="3096" width="14.3984375" style="15" bestFit="1" customWidth="1"/>
    <col min="3097" max="3097" width="14.59765625" style="15" customWidth="1"/>
    <col min="3098" max="3098" width="13.8984375" style="15" bestFit="1" customWidth="1"/>
    <col min="3099" max="3099" width="14.59765625" style="15" customWidth="1"/>
    <col min="3100" max="3336" width="9" style="15"/>
    <col min="3337" max="3337" width="14.09765625" style="15" customWidth="1"/>
    <col min="3338" max="3338" width="14.69921875" style="15" bestFit="1" customWidth="1"/>
    <col min="3339" max="3339" width="21.3984375" style="15" bestFit="1" customWidth="1"/>
    <col min="3340" max="3340" width="14.69921875" style="15" bestFit="1" customWidth="1"/>
    <col min="3341" max="3341" width="21.3984375" style="15" bestFit="1" customWidth="1"/>
    <col min="3342" max="3342" width="14.69921875" style="15" bestFit="1" customWidth="1"/>
    <col min="3343" max="3343" width="21.3984375" style="15" bestFit="1" customWidth="1"/>
    <col min="3344" max="3344" width="14.69921875" style="15" bestFit="1" customWidth="1"/>
    <col min="3345" max="3345" width="21.3984375" style="15" bestFit="1" customWidth="1"/>
    <col min="3346" max="3346" width="14.69921875" style="15" bestFit="1" customWidth="1"/>
    <col min="3347" max="3347" width="21.3984375" style="15" bestFit="1" customWidth="1"/>
    <col min="3348" max="3348" width="16.59765625" style="15" bestFit="1" customWidth="1"/>
    <col min="3349" max="3349" width="14.09765625" style="15" bestFit="1" customWidth="1"/>
    <col min="3350" max="3350" width="16.59765625" style="15" bestFit="1" customWidth="1"/>
    <col min="3351" max="3351" width="14.09765625" style="15" bestFit="1" customWidth="1"/>
    <col min="3352" max="3352" width="14.3984375" style="15" bestFit="1" customWidth="1"/>
    <col min="3353" max="3353" width="14.59765625" style="15" customWidth="1"/>
    <col min="3354" max="3354" width="13.8984375" style="15" bestFit="1" customWidth="1"/>
    <col min="3355" max="3355" width="14.59765625" style="15" customWidth="1"/>
    <col min="3356" max="3592" width="9" style="15"/>
    <col min="3593" max="3593" width="14.09765625" style="15" customWidth="1"/>
    <col min="3594" max="3594" width="14.69921875" style="15" bestFit="1" customWidth="1"/>
    <col min="3595" max="3595" width="21.3984375" style="15" bestFit="1" customWidth="1"/>
    <col min="3596" max="3596" width="14.69921875" style="15" bestFit="1" customWidth="1"/>
    <col min="3597" max="3597" width="21.3984375" style="15" bestFit="1" customWidth="1"/>
    <col min="3598" max="3598" width="14.69921875" style="15" bestFit="1" customWidth="1"/>
    <col min="3599" max="3599" width="21.3984375" style="15" bestFit="1" customWidth="1"/>
    <col min="3600" max="3600" width="14.69921875" style="15" bestFit="1" customWidth="1"/>
    <col min="3601" max="3601" width="21.3984375" style="15" bestFit="1" customWidth="1"/>
    <col min="3602" max="3602" width="14.69921875" style="15" bestFit="1" customWidth="1"/>
    <col min="3603" max="3603" width="21.3984375" style="15" bestFit="1" customWidth="1"/>
    <col min="3604" max="3604" width="16.59765625" style="15" bestFit="1" customWidth="1"/>
    <col min="3605" max="3605" width="14.09765625" style="15" bestFit="1" customWidth="1"/>
    <col min="3606" max="3606" width="16.59765625" style="15" bestFit="1" customWidth="1"/>
    <col min="3607" max="3607" width="14.09765625" style="15" bestFit="1" customWidth="1"/>
    <col min="3608" max="3608" width="14.3984375" style="15" bestFit="1" customWidth="1"/>
    <col min="3609" max="3609" width="14.59765625" style="15" customWidth="1"/>
    <col min="3610" max="3610" width="13.8984375" style="15" bestFit="1" customWidth="1"/>
    <col min="3611" max="3611" width="14.59765625" style="15" customWidth="1"/>
    <col min="3612" max="3848" width="9" style="15"/>
    <col min="3849" max="3849" width="14.09765625" style="15" customWidth="1"/>
    <col min="3850" max="3850" width="14.69921875" style="15" bestFit="1" customWidth="1"/>
    <col min="3851" max="3851" width="21.3984375" style="15" bestFit="1" customWidth="1"/>
    <col min="3852" max="3852" width="14.69921875" style="15" bestFit="1" customWidth="1"/>
    <col min="3853" max="3853" width="21.3984375" style="15" bestFit="1" customWidth="1"/>
    <col min="3854" max="3854" width="14.69921875" style="15" bestFit="1" customWidth="1"/>
    <col min="3855" max="3855" width="21.3984375" style="15" bestFit="1" customWidth="1"/>
    <col min="3856" max="3856" width="14.69921875" style="15" bestFit="1" customWidth="1"/>
    <col min="3857" max="3857" width="21.3984375" style="15" bestFit="1" customWidth="1"/>
    <col min="3858" max="3858" width="14.69921875" style="15" bestFit="1" customWidth="1"/>
    <col min="3859" max="3859" width="21.3984375" style="15" bestFit="1" customWidth="1"/>
    <col min="3860" max="3860" width="16.59765625" style="15" bestFit="1" customWidth="1"/>
    <col min="3861" max="3861" width="14.09765625" style="15" bestFit="1" customWidth="1"/>
    <col min="3862" max="3862" width="16.59765625" style="15" bestFit="1" customWidth="1"/>
    <col min="3863" max="3863" width="14.09765625" style="15" bestFit="1" customWidth="1"/>
    <col min="3864" max="3864" width="14.3984375" style="15" bestFit="1" customWidth="1"/>
    <col min="3865" max="3865" width="14.59765625" style="15" customWidth="1"/>
    <col min="3866" max="3866" width="13.8984375" style="15" bestFit="1" customWidth="1"/>
    <col min="3867" max="3867" width="14.59765625" style="15" customWidth="1"/>
    <col min="3868" max="4104" width="9" style="15"/>
    <col min="4105" max="4105" width="14.09765625" style="15" customWidth="1"/>
    <col min="4106" max="4106" width="14.69921875" style="15" bestFit="1" customWidth="1"/>
    <col min="4107" max="4107" width="21.3984375" style="15" bestFit="1" customWidth="1"/>
    <col min="4108" max="4108" width="14.69921875" style="15" bestFit="1" customWidth="1"/>
    <col min="4109" max="4109" width="21.3984375" style="15" bestFit="1" customWidth="1"/>
    <col min="4110" max="4110" width="14.69921875" style="15" bestFit="1" customWidth="1"/>
    <col min="4111" max="4111" width="21.3984375" style="15" bestFit="1" customWidth="1"/>
    <col min="4112" max="4112" width="14.69921875" style="15" bestFit="1" customWidth="1"/>
    <col min="4113" max="4113" width="21.3984375" style="15" bestFit="1" customWidth="1"/>
    <col min="4114" max="4114" width="14.69921875" style="15" bestFit="1" customWidth="1"/>
    <col min="4115" max="4115" width="21.3984375" style="15" bestFit="1" customWidth="1"/>
    <col min="4116" max="4116" width="16.59765625" style="15" bestFit="1" customWidth="1"/>
    <col min="4117" max="4117" width="14.09765625" style="15" bestFit="1" customWidth="1"/>
    <col min="4118" max="4118" width="16.59765625" style="15" bestFit="1" customWidth="1"/>
    <col min="4119" max="4119" width="14.09765625" style="15" bestFit="1" customWidth="1"/>
    <col min="4120" max="4120" width="14.3984375" style="15" bestFit="1" customWidth="1"/>
    <col min="4121" max="4121" width="14.59765625" style="15" customWidth="1"/>
    <col min="4122" max="4122" width="13.8984375" style="15" bestFit="1" customWidth="1"/>
    <col min="4123" max="4123" width="14.59765625" style="15" customWidth="1"/>
    <col min="4124" max="4360" width="9" style="15"/>
    <col min="4361" max="4361" width="14.09765625" style="15" customWidth="1"/>
    <col min="4362" max="4362" width="14.69921875" style="15" bestFit="1" customWidth="1"/>
    <col min="4363" max="4363" width="21.3984375" style="15" bestFit="1" customWidth="1"/>
    <col min="4364" max="4364" width="14.69921875" style="15" bestFit="1" customWidth="1"/>
    <col min="4365" max="4365" width="21.3984375" style="15" bestFit="1" customWidth="1"/>
    <col min="4366" max="4366" width="14.69921875" style="15" bestFit="1" customWidth="1"/>
    <col min="4367" max="4367" width="21.3984375" style="15" bestFit="1" customWidth="1"/>
    <col min="4368" max="4368" width="14.69921875" style="15" bestFit="1" customWidth="1"/>
    <col min="4369" max="4369" width="21.3984375" style="15" bestFit="1" customWidth="1"/>
    <col min="4370" max="4370" width="14.69921875" style="15" bestFit="1" customWidth="1"/>
    <col min="4371" max="4371" width="21.3984375" style="15" bestFit="1" customWidth="1"/>
    <col min="4372" max="4372" width="16.59765625" style="15" bestFit="1" customWidth="1"/>
    <col min="4373" max="4373" width="14.09765625" style="15" bestFit="1" customWidth="1"/>
    <col min="4374" max="4374" width="16.59765625" style="15" bestFit="1" customWidth="1"/>
    <col min="4375" max="4375" width="14.09765625" style="15" bestFit="1" customWidth="1"/>
    <col min="4376" max="4376" width="14.3984375" style="15" bestFit="1" customWidth="1"/>
    <col min="4377" max="4377" width="14.59765625" style="15" customWidth="1"/>
    <col min="4378" max="4378" width="13.8984375" style="15" bestFit="1" customWidth="1"/>
    <col min="4379" max="4379" width="14.59765625" style="15" customWidth="1"/>
    <col min="4380" max="4616" width="9" style="15"/>
    <col min="4617" max="4617" width="14.09765625" style="15" customWidth="1"/>
    <col min="4618" max="4618" width="14.69921875" style="15" bestFit="1" customWidth="1"/>
    <col min="4619" max="4619" width="21.3984375" style="15" bestFit="1" customWidth="1"/>
    <col min="4620" max="4620" width="14.69921875" style="15" bestFit="1" customWidth="1"/>
    <col min="4621" max="4621" width="21.3984375" style="15" bestFit="1" customWidth="1"/>
    <col min="4622" max="4622" width="14.69921875" style="15" bestFit="1" customWidth="1"/>
    <col min="4623" max="4623" width="21.3984375" style="15" bestFit="1" customWidth="1"/>
    <col min="4624" max="4624" width="14.69921875" style="15" bestFit="1" customWidth="1"/>
    <col min="4625" max="4625" width="21.3984375" style="15" bestFit="1" customWidth="1"/>
    <col min="4626" max="4626" width="14.69921875" style="15" bestFit="1" customWidth="1"/>
    <col min="4627" max="4627" width="21.3984375" style="15" bestFit="1" customWidth="1"/>
    <col min="4628" max="4628" width="16.59765625" style="15" bestFit="1" customWidth="1"/>
    <col min="4629" max="4629" width="14.09765625" style="15" bestFit="1" customWidth="1"/>
    <col min="4630" max="4630" width="16.59765625" style="15" bestFit="1" customWidth="1"/>
    <col min="4631" max="4631" width="14.09765625" style="15" bestFit="1" customWidth="1"/>
    <col min="4632" max="4632" width="14.3984375" style="15" bestFit="1" customWidth="1"/>
    <col min="4633" max="4633" width="14.59765625" style="15" customWidth="1"/>
    <col min="4634" max="4634" width="13.8984375" style="15" bestFit="1" customWidth="1"/>
    <col min="4635" max="4635" width="14.59765625" style="15" customWidth="1"/>
    <col min="4636" max="4872" width="9" style="15"/>
    <col min="4873" max="4873" width="14.09765625" style="15" customWidth="1"/>
    <col min="4874" max="4874" width="14.69921875" style="15" bestFit="1" customWidth="1"/>
    <col min="4875" max="4875" width="21.3984375" style="15" bestFit="1" customWidth="1"/>
    <col min="4876" max="4876" width="14.69921875" style="15" bestFit="1" customWidth="1"/>
    <col min="4877" max="4877" width="21.3984375" style="15" bestFit="1" customWidth="1"/>
    <col min="4878" max="4878" width="14.69921875" style="15" bestFit="1" customWidth="1"/>
    <col min="4879" max="4879" width="21.3984375" style="15" bestFit="1" customWidth="1"/>
    <col min="4880" max="4880" width="14.69921875" style="15" bestFit="1" customWidth="1"/>
    <col min="4881" max="4881" width="21.3984375" style="15" bestFit="1" customWidth="1"/>
    <col min="4882" max="4882" width="14.69921875" style="15" bestFit="1" customWidth="1"/>
    <col min="4883" max="4883" width="21.3984375" style="15" bestFit="1" customWidth="1"/>
    <col min="4884" max="4884" width="16.59765625" style="15" bestFit="1" customWidth="1"/>
    <col min="4885" max="4885" width="14.09765625" style="15" bestFit="1" customWidth="1"/>
    <col min="4886" max="4886" width="16.59765625" style="15" bestFit="1" customWidth="1"/>
    <col min="4887" max="4887" width="14.09765625" style="15" bestFit="1" customWidth="1"/>
    <col min="4888" max="4888" width="14.3984375" style="15" bestFit="1" customWidth="1"/>
    <col min="4889" max="4889" width="14.59765625" style="15" customWidth="1"/>
    <col min="4890" max="4890" width="13.8984375" style="15" bestFit="1" customWidth="1"/>
    <col min="4891" max="4891" width="14.59765625" style="15" customWidth="1"/>
    <col min="4892" max="5128" width="9" style="15"/>
    <col min="5129" max="5129" width="14.09765625" style="15" customWidth="1"/>
    <col min="5130" max="5130" width="14.69921875" style="15" bestFit="1" customWidth="1"/>
    <col min="5131" max="5131" width="21.3984375" style="15" bestFit="1" customWidth="1"/>
    <col min="5132" max="5132" width="14.69921875" style="15" bestFit="1" customWidth="1"/>
    <col min="5133" max="5133" width="21.3984375" style="15" bestFit="1" customWidth="1"/>
    <col min="5134" max="5134" width="14.69921875" style="15" bestFit="1" customWidth="1"/>
    <col min="5135" max="5135" width="21.3984375" style="15" bestFit="1" customWidth="1"/>
    <col min="5136" max="5136" width="14.69921875" style="15" bestFit="1" customWidth="1"/>
    <col min="5137" max="5137" width="21.3984375" style="15" bestFit="1" customWidth="1"/>
    <col min="5138" max="5138" width="14.69921875" style="15" bestFit="1" customWidth="1"/>
    <col min="5139" max="5139" width="21.3984375" style="15" bestFit="1" customWidth="1"/>
    <col min="5140" max="5140" width="16.59765625" style="15" bestFit="1" customWidth="1"/>
    <col min="5141" max="5141" width="14.09765625" style="15" bestFit="1" customWidth="1"/>
    <col min="5142" max="5142" width="16.59765625" style="15" bestFit="1" customWidth="1"/>
    <col min="5143" max="5143" width="14.09765625" style="15" bestFit="1" customWidth="1"/>
    <col min="5144" max="5144" width="14.3984375" style="15" bestFit="1" customWidth="1"/>
    <col min="5145" max="5145" width="14.59765625" style="15" customWidth="1"/>
    <col min="5146" max="5146" width="13.8984375" style="15" bestFit="1" customWidth="1"/>
    <col min="5147" max="5147" width="14.59765625" style="15" customWidth="1"/>
    <col min="5148" max="5384" width="9" style="15"/>
    <col min="5385" max="5385" width="14.09765625" style="15" customWidth="1"/>
    <col min="5386" max="5386" width="14.69921875" style="15" bestFit="1" customWidth="1"/>
    <col min="5387" max="5387" width="21.3984375" style="15" bestFit="1" customWidth="1"/>
    <col min="5388" max="5388" width="14.69921875" style="15" bestFit="1" customWidth="1"/>
    <col min="5389" max="5389" width="21.3984375" style="15" bestFit="1" customWidth="1"/>
    <col min="5390" max="5390" width="14.69921875" style="15" bestFit="1" customWidth="1"/>
    <col min="5391" max="5391" width="21.3984375" style="15" bestFit="1" customWidth="1"/>
    <col min="5392" max="5392" width="14.69921875" style="15" bestFit="1" customWidth="1"/>
    <col min="5393" max="5393" width="21.3984375" style="15" bestFit="1" customWidth="1"/>
    <col min="5394" max="5394" width="14.69921875" style="15" bestFit="1" customWidth="1"/>
    <col min="5395" max="5395" width="21.3984375" style="15" bestFit="1" customWidth="1"/>
    <col min="5396" max="5396" width="16.59765625" style="15" bestFit="1" customWidth="1"/>
    <col min="5397" max="5397" width="14.09765625" style="15" bestFit="1" customWidth="1"/>
    <col min="5398" max="5398" width="16.59765625" style="15" bestFit="1" customWidth="1"/>
    <col min="5399" max="5399" width="14.09765625" style="15" bestFit="1" customWidth="1"/>
    <col min="5400" max="5400" width="14.3984375" style="15" bestFit="1" customWidth="1"/>
    <col min="5401" max="5401" width="14.59765625" style="15" customWidth="1"/>
    <col min="5402" max="5402" width="13.8984375" style="15" bestFit="1" customWidth="1"/>
    <col min="5403" max="5403" width="14.59765625" style="15" customWidth="1"/>
    <col min="5404" max="5640" width="9" style="15"/>
    <col min="5641" max="5641" width="14.09765625" style="15" customWidth="1"/>
    <col min="5642" max="5642" width="14.69921875" style="15" bestFit="1" customWidth="1"/>
    <col min="5643" max="5643" width="21.3984375" style="15" bestFit="1" customWidth="1"/>
    <col min="5644" max="5644" width="14.69921875" style="15" bestFit="1" customWidth="1"/>
    <col min="5645" max="5645" width="21.3984375" style="15" bestFit="1" customWidth="1"/>
    <col min="5646" max="5646" width="14.69921875" style="15" bestFit="1" customWidth="1"/>
    <col min="5647" max="5647" width="21.3984375" style="15" bestFit="1" customWidth="1"/>
    <col min="5648" max="5648" width="14.69921875" style="15" bestFit="1" customWidth="1"/>
    <col min="5649" max="5649" width="21.3984375" style="15" bestFit="1" customWidth="1"/>
    <col min="5650" max="5650" width="14.69921875" style="15" bestFit="1" customWidth="1"/>
    <col min="5651" max="5651" width="21.3984375" style="15" bestFit="1" customWidth="1"/>
    <col min="5652" max="5652" width="16.59765625" style="15" bestFit="1" customWidth="1"/>
    <col min="5653" max="5653" width="14.09765625" style="15" bestFit="1" customWidth="1"/>
    <col min="5654" max="5654" width="16.59765625" style="15" bestFit="1" customWidth="1"/>
    <col min="5655" max="5655" width="14.09765625" style="15" bestFit="1" customWidth="1"/>
    <col min="5656" max="5656" width="14.3984375" style="15" bestFit="1" customWidth="1"/>
    <col min="5657" max="5657" width="14.59765625" style="15" customWidth="1"/>
    <col min="5658" max="5658" width="13.8984375" style="15" bestFit="1" customWidth="1"/>
    <col min="5659" max="5659" width="14.59765625" style="15" customWidth="1"/>
    <col min="5660" max="5896" width="9" style="15"/>
    <col min="5897" max="5897" width="14.09765625" style="15" customWidth="1"/>
    <col min="5898" max="5898" width="14.69921875" style="15" bestFit="1" customWidth="1"/>
    <col min="5899" max="5899" width="21.3984375" style="15" bestFit="1" customWidth="1"/>
    <col min="5900" max="5900" width="14.69921875" style="15" bestFit="1" customWidth="1"/>
    <col min="5901" max="5901" width="21.3984375" style="15" bestFit="1" customWidth="1"/>
    <col min="5902" max="5902" width="14.69921875" style="15" bestFit="1" customWidth="1"/>
    <col min="5903" max="5903" width="21.3984375" style="15" bestFit="1" customWidth="1"/>
    <col min="5904" max="5904" width="14.69921875" style="15" bestFit="1" customWidth="1"/>
    <col min="5905" max="5905" width="21.3984375" style="15" bestFit="1" customWidth="1"/>
    <col min="5906" max="5906" width="14.69921875" style="15" bestFit="1" customWidth="1"/>
    <col min="5907" max="5907" width="21.3984375" style="15" bestFit="1" customWidth="1"/>
    <col min="5908" max="5908" width="16.59765625" style="15" bestFit="1" customWidth="1"/>
    <col min="5909" max="5909" width="14.09765625" style="15" bestFit="1" customWidth="1"/>
    <col min="5910" max="5910" width="16.59765625" style="15" bestFit="1" customWidth="1"/>
    <col min="5911" max="5911" width="14.09765625" style="15" bestFit="1" customWidth="1"/>
    <col min="5912" max="5912" width="14.3984375" style="15" bestFit="1" customWidth="1"/>
    <col min="5913" max="5913" width="14.59765625" style="15" customWidth="1"/>
    <col min="5914" max="5914" width="13.8984375" style="15" bestFit="1" customWidth="1"/>
    <col min="5915" max="5915" width="14.59765625" style="15" customWidth="1"/>
    <col min="5916" max="6152" width="9" style="15"/>
    <col min="6153" max="6153" width="14.09765625" style="15" customWidth="1"/>
    <col min="6154" max="6154" width="14.69921875" style="15" bestFit="1" customWidth="1"/>
    <col min="6155" max="6155" width="21.3984375" style="15" bestFit="1" customWidth="1"/>
    <col min="6156" max="6156" width="14.69921875" style="15" bestFit="1" customWidth="1"/>
    <col min="6157" max="6157" width="21.3984375" style="15" bestFit="1" customWidth="1"/>
    <col min="6158" max="6158" width="14.69921875" style="15" bestFit="1" customWidth="1"/>
    <col min="6159" max="6159" width="21.3984375" style="15" bestFit="1" customWidth="1"/>
    <col min="6160" max="6160" width="14.69921875" style="15" bestFit="1" customWidth="1"/>
    <col min="6161" max="6161" width="21.3984375" style="15" bestFit="1" customWidth="1"/>
    <col min="6162" max="6162" width="14.69921875" style="15" bestFit="1" customWidth="1"/>
    <col min="6163" max="6163" width="21.3984375" style="15" bestFit="1" customWidth="1"/>
    <col min="6164" max="6164" width="16.59765625" style="15" bestFit="1" customWidth="1"/>
    <col min="6165" max="6165" width="14.09765625" style="15" bestFit="1" customWidth="1"/>
    <col min="6166" max="6166" width="16.59765625" style="15" bestFit="1" customWidth="1"/>
    <col min="6167" max="6167" width="14.09765625" style="15" bestFit="1" customWidth="1"/>
    <col min="6168" max="6168" width="14.3984375" style="15" bestFit="1" customWidth="1"/>
    <col min="6169" max="6169" width="14.59765625" style="15" customWidth="1"/>
    <col min="6170" max="6170" width="13.8984375" style="15" bestFit="1" customWidth="1"/>
    <col min="6171" max="6171" width="14.59765625" style="15" customWidth="1"/>
    <col min="6172" max="6408" width="9" style="15"/>
    <col min="6409" max="6409" width="14.09765625" style="15" customWidth="1"/>
    <col min="6410" max="6410" width="14.69921875" style="15" bestFit="1" customWidth="1"/>
    <col min="6411" max="6411" width="21.3984375" style="15" bestFit="1" customWidth="1"/>
    <col min="6412" max="6412" width="14.69921875" style="15" bestFit="1" customWidth="1"/>
    <col min="6413" max="6413" width="21.3984375" style="15" bestFit="1" customWidth="1"/>
    <col min="6414" max="6414" width="14.69921875" style="15" bestFit="1" customWidth="1"/>
    <col min="6415" max="6415" width="21.3984375" style="15" bestFit="1" customWidth="1"/>
    <col min="6416" max="6416" width="14.69921875" style="15" bestFit="1" customWidth="1"/>
    <col min="6417" max="6417" width="21.3984375" style="15" bestFit="1" customWidth="1"/>
    <col min="6418" max="6418" width="14.69921875" style="15" bestFit="1" customWidth="1"/>
    <col min="6419" max="6419" width="21.3984375" style="15" bestFit="1" customWidth="1"/>
    <col min="6420" max="6420" width="16.59765625" style="15" bestFit="1" customWidth="1"/>
    <col min="6421" max="6421" width="14.09765625" style="15" bestFit="1" customWidth="1"/>
    <col min="6422" max="6422" width="16.59765625" style="15" bestFit="1" customWidth="1"/>
    <col min="6423" max="6423" width="14.09765625" style="15" bestFit="1" customWidth="1"/>
    <col min="6424" max="6424" width="14.3984375" style="15" bestFit="1" customWidth="1"/>
    <col min="6425" max="6425" width="14.59765625" style="15" customWidth="1"/>
    <col min="6426" max="6426" width="13.8984375" style="15" bestFit="1" customWidth="1"/>
    <col min="6427" max="6427" width="14.59765625" style="15" customWidth="1"/>
    <col min="6428" max="6664" width="9" style="15"/>
    <col min="6665" max="6665" width="14.09765625" style="15" customWidth="1"/>
    <col min="6666" max="6666" width="14.69921875" style="15" bestFit="1" customWidth="1"/>
    <col min="6667" max="6667" width="21.3984375" style="15" bestFit="1" customWidth="1"/>
    <col min="6668" max="6668" width="14.69921875" style="15" bestFit="1" customWidth="1"/>
    <col min="6669" max="6669" width="21.3984375" style="15" bestFit="1" customWidth="1"/>
    <col min="6670" max="6670" width="14.69921875" style="15" bestFit="1" customWidth="1"/>
    <col min="6671" max="6671" width="21.3984375" style="15" bestFit="1" customWidth="1"/>
    <col min="6672" max="6672" width="14.69921875" style="15" bestFit="1" customWidth="1"/>
    <col min="6673" max="6673" width="21.3984375" style="15" bestFit="1" customWidth="1"/>
    <col min="6674" max="6674" width="14.69921875" style="15" bestFit="1" customWidth="1"/>
    <col min="6675" max="6675" width="21.3984375" style="15" bestFit="1" customWidth="1"/>
    <col min="6676" max="6676" width="16.59765625" style="15" bestFit="1" customWidth="1"/>
    <col min="6677" max="6677" width="14.09765625" style="15" bestFit="1" customWidth="1"/>
    <col min="6678" max="6678" width="16.59765625" style="15" bestFit="1" customWidth="1"/>
    <col min="6679" max="6679" width="14.09765625" style="15" bestFit="1" customWidth="1"/>
    <col min="6680" max="6680" width="14.3984375" style="15" bestFit="1" customWidth="1"/>
    <col min="6681" max="6681" width="14.59765625" style="15" customWidth="1"/>
    <col min="6682" max="6682" width="13.8984375" style="15" bestFit="1" customWidth="1"/>
    <col min="6683" max="6683" width="14.59765625" style="15" customWidth="1"/>
    <col min="6684" max="6920" width="9" style="15"/>
    <col min="6921" max="6921" width="14.09765625" style="15" customWidth="1"/>
    <col min="6922" max="6922" width="14.69921875" style="15" bestFit="1" customWidth="1"/>
    <col min="6923" max="6923" width="21.3984375" style="15" bestFit="1" customWidth="1"/>
    <col min="6924" max="6924" width="14.69921875" style="15" bestFit="1" customWidth="1"/>
    <col min="6925" max="6925" width="21.3984375" style="15" bestFit="1" customWidth="1"/>
    <col min="6926" max="6926" width="14.69921875" style="15" bestFit="1" customWidth="1"/>
    <col min="6927" max="6927" width="21.3984375" style="15" bestFit="1" customWidth="1"/>
    <col min="6928" max="6928" width="14.69921875" style="15" bestFit="1" customWidth="1"/>
    <col min="6929" max="6929" width="21.3984375" style="15" bestFit="1" customWidth="1"/>
    <col min="6930" max="6930" width="14.69921875" style="15" bestFit="1" customWidth="1"/>
    <col min="6931" max="6931" width="21.3984375" style="15" bestFit="1" customWidth="1"/>
    <col min="6932" max="6932" width="16.59765625" style="15" bestFit="1" customWidth="1"/>
    <col min="6933" max="6933" width="14.09765625" style="15" bestFit="1" customWidth="1"/>
    <col min="6934" max="6934" width="16.59765625" style="15" bestFit="1" customWidth="1"/>
    <col min="6935" max="6935" width="14.09765625" style="15" bestFit="1" customWidth="1"/>
    <col min="6936" max="6936" width="14.3984375" style="15" bestFit="1" customWidth="1"/>
    <col min="6937" max="6937" width="14.59765625" style="15" customWidth="1"/>
    <col min="6938" max="6938" width="13.8984375" style="15" bestFit="1" customWidth="1"/>
    <col min="6939" max="6939" width="14.59765625" style="15" customWidth="1"/>
    <col min="6940" max="7176" width="9" style="15"/>
    <col min="7177" max="7177" width="14.09765625" style="15" customWidth="1"/>
    <col min="7178" max="7178" width="14.69921875" style="15" bestFit="1" customWidth="1"/>
    <col min="7179" max="7179" width="21.3984375" style="15" bestFit="1" customWidth="1"/>
    <col min="7180" max="7180" width="14.69921875" style="15" bestFit="1" customWidth="1"/>
    <col min="7181" max="7181" width="21.3984375" style="15" bestFit="1" customWidth="1"/>
    <col min="7182" max="7182" width="14.69921875" style="15" bestFit="1" customWidth="1"/>
    <col min="7183" max="7183" width="21.3984375" style="15" bestFit="1" customWidth="1"/>
    <col min="7184" max="7184" width="14.69921875" style="15" bestFit="1" customWidth="1"/>
    <col min="7185" max="7185" width="21.3984375" style="15" bestFit="1" customWidth="1"/>
    <col min="7186" max="7186" width="14.69921875" style="15" bestFit="1" customWidth="1"/>
    <col min="7187" max="7187" width="21.3984375" style="15" bestFit="1" customWidth="1"/>
    <col min="7188" max="7188" width="16.59765625" style="15" bestFit="1" customWidth="1"/>
    <col min="7189" max="7189" width="14.09765625" style="15" bestFit="1" customWidth="1"/>
    <col min="7190" max="7190" width="16.59765625" style="15" bestFit="1" customWidth="1"/>
    <col min="7191" max="7191" width="14.09765625" style="15" bestFit="1" customWidth="1"/>
    <col min="7192" max="7192" width="14.3984375" style="15" bestFit="1" customWidth="1"/>
    <col min="7193" max="7193" width="14.59765625" style="15" customWidth="1"/>
    <col min="7194" max="7194" width="13.8984375" style="15" bestFit="1" customWidth="1"/>
    <col min="7195" max="7195" width="14.59765625" style="15" customWidth="1"/>
    <col min="7196" max="7432" width="9" style="15"/>
    <col min="7433" max="7433" width="14.09765625" style="15" customWidth="1"/>
    <col min="7434" max="7434" width="14.69921875" style="15" bestFit="1" customWidth="1"/>
    <col min="7435" max="7435" width="21.3984375" style="15" bestFit="1" customWidth="1"/>
    <col min="7436" max="7436" width="14.69921875" style="15" bestFit="1" customWidth="1"/>
    <col min="7437" max="7437" width="21.3984375" style="15" bestFit="1" customWidth="1"/>
    <col min="7438" max="7438" width="14.69921875" style="15" bestFit="1" customWidth="1"/>
    <col min="7439" max="7439" width="21.3984375" style="15" bestFit="1" customWidth="1"/>
    <col min="7440" max="7440" width="14.69921875" style="15" bestFit="1" customWidth="1"/>
    <col min="7441" max="7441" width="21.3984375" style="15" bestFit="1" customWidth="1"/>
    <col min="7442" max="7442" width="14.69921875" style="15" bestFit="1" customWidth="1"/>
    <col min="7443" max="7443" width="21.3984375" style="15" bestFit="1" customWidth="1"/>
    <col min="7444" max="7444" width="16.59765625" style="15" bestFit="1" customWidth="1"/>
    <col min="7445" max="7445" width="14.09765625" style="15" bestFit="1" customWidth="1"/>
    <col min="7446" max="7446" width="16.59765625" style="15" bestFit="1" customWidth="1"/>
    <col min="7447" max="7447" width="14.09765625" style="15" bestFit="1" customWidth="1"/>
    <col min="7448" max="7448" width="14.3984375" style="15" bestFit="1" customWidth="1"/>
    <col min="7449" max="7449" width="14.59765625" style="15" customWidth="1"/>
    <col min="7450" max="7450" width="13.8984375" style="15" bestFit="1" customWidth="1"/>
    <col min="7451" max="7451" width="14.59765625" style="15" customWidth="1"/>
    <col min="7452" max="7688" width="9" style="15"/>
    <col min="7689" max="7689" width="14.09765625" style="15" customWidth="1"/>
    <col min="7690" max="7690" width="14.69921875" style="15" bestFit="1" customWidth="1"/>
    <col min="7691" max="7691" width="21.3984375" style="15" bestFit="1" customWidth="1"/>
    <col min="7692" max="7692" width="14.69921875" style="15" bestFit="1" customWidth="1"/>
    <col min="7693" max="7693" width="21.3984375" style="15" bestFit="1" customWidth="1"/>
    <col min="7694" max="7694" width="14.69921875" style="15" bestFit="1" customWidth="1"/>
    <col min="7695" max="7695" width="21.3984375" style="15" bestFit="1" customWidth="1"/>
    <col min="7696" max="7696" width="14.69921875" style="15" bestFit="1" customWidth="1"/>
    <col min="7697" max="7697" width="21.3984375" style="15" bestFit="1" customWidth="1"/>
    <col min="7698" max="7698" width="14.69921875" style="15" bestFit="1" customWidth="1"/>
    <col min="7699" max="7699" width="21.3984375" style="15" bestFit="1" customWidth="1"/>
    <col min="7700" max="7700" width="16.59765625" style="15" bestFit="1" customWidth="1"/>
    <col min="7701" max="7701" width="14.09765625" style="15" bestFit="1" customWidth="1"/>
    <col min="7702" max="7702" width="16.59765625" style="15" bestFit="1" customWidth="1"/>
    <col min="7703" max="7703" width="14.09765625" style="15" bestFit="1" customWidth="1"/>
    <col min="7704" max="7704" width="14.3984375" style="15" bestFit="1" customWidth="1"/>
    <col min="7705" max="7705" width="14.59765625" style="15" customWidth="1"/>
    <col min="7706" max="7706" width="13.8984375" style="15" bestFit="1" customWidth="1"/>
    <col min="7707" max="7707" width="14.59765625" style="15" customWidth="1"/>
    <col min="7708" max="7944" width="9" style="15"/>
    <col min="7945" max="7945" width="14.09765625" style="15" customWidth="1"/>
    <col min="7946" max="7946" width="14.69921875" style="15" bestFit="1" customWidth="1"/>
    <col min="7947" max="7947" width="21.3984375" style="15" bestFit="1" customWidth="1"/>
    <col min="7948" max="7948" width="14.69921875" style="15" bestFit="1" customWidth="1"/>
    <col min="7949" max="7949" width="21.3984375" style="15" bestFit="1" customWidth="1"/>
    <col min="7950" max="7950" width="14.69921875" style="15" bestFit="1" customWidth="1"/>
    <col min="7951" max="7951" width="21.3984375" style="15" bestFit="1" customWidth="1"/>
    <col min="7952" max="7952" width="14.69921875" style="15" bestFit="1" customWidth="1"/>
    <col min="7953" max="7953" width="21.3984375" style="15" bestFit="1" customWidth="1"/>
    <col min="7954" max="7954" width="14.69921875" style="15" bestFit="1" customWidth="1"/>
    <col min="7955" max="7955" width="21.3984375" style="15" bestFit="1" customWidth="1"/>
    <col min="7956" max="7956" width="16.59765625" style="15" bestFit="1" customWidth="1"/>
    <col min="7957" max="7957" width="14.09765625" style="15" bestFit="1" customWidth="1"/>
    <col min="7958" max="7958" width="16.59765625" style="15" bestFit="1" customWidth="1"/>
    <col min="7959" max="7959" width="14.09765625" style="15" bestFit="1" customWidth="1"/>
    <col min="7960" max="7960" width="14.3984375" style="15" bestFit="1" customWidth="1"/>
    <col min="7961" max="7961" width="14.59765625" style="15" customWidth="1"/>
    <col min="7962" max="7962" width="13.8984375" style="15" bestFit="1" customWidth="1"/>
    <col min="7963" max="7963" width="14.59765625" style="15" customWidth="1"/>
    <col min="7964" max="8200" width="9" style="15"/>
    <col min="8201" max="8201" width="14.09765625" style="15" customWidth="1"/>
    <col min="8202" max="8202" width="14.69921875" style="15" bestFit="1" customWidth="1"/>
    <col min="8203" max="8203" width="21.3984375" style="15" bestFit="1" customWidth="1"/>
    <col min="8204" max="8204" width="14.69921875" style="15" bestFit="1" customWidth="1"/>
    <col min="8205" max="8205" width="21.3984375" style="15" bestFit="1" customWidth="1"/>
    <col min="8206" max="8206" width="14.69921875" style="15" bestFit="1" customWidth="1"/>
    <col min="8207" max="8207" width="21.3984375" style="15" bestFit="1" customWidth="1"/>
    <col min="8208" max="8208" width="14.69921875" style="15" bestFit="1" customWidth="1"/>
    <col min="8209" max="8209" width="21.3984375" style="15" bestFit="1" customWidth="1"/>
    <col min="8210" max="8210" width="14.69921875" style="15" bestFit="1" customWidth="1"/>
    <col min="8211" max="8211" width="21.3984375" style="15" bestFit="1" customWidth="1"/>
    <col min="8212" max="8212" width="16.59765625" style="15" bestFit="1" customWidth="1"/>
    <col min="8213" max="8213" width="14.09765625" style="15" bestFit="1" customWidth="1"/>
    <col min="8214" max="8214" width="16.59765625" style="15" bestFit="1" customWidth="1"/>
    <col min="8215" max="8215" width="14.09765625" style="15" bestFit="1" customWidth="1"/>
    <col min="8216" max="8216" width="14.3984375" style="15" bestFit="1" customWidth="1"/>
    <col min="8217" max="8217" width="14.59765625" style="15" customWidth="1"/>
    <col min="8218" max="8218" width="13.8984375" style="15" bestFit="1" customWidth="1"/>
    <col min="8219" max="8219" width="14.59765625" style="15" customWidth="1"/>
    <col min="8220" max="8456" width="9" style="15"/>
    <col min="8457" max="8457" width="14.09765625" style="15" customWidth="1"/>
    <col min="8458" max="8458" width="14.69921875" style="15" bestFit="1" customWidth="1"/>
    <col min="8459" max="8459" width="21.3984375" style="15" bestFit="1" customWidth="1"/>
    <col min="8460" max="8460" width="14.69921875" style="15" bestFit="1" customWidth="1"/>
    <col min="8461" max="8461" width="21.3984375" style="15" bestFit="1" customWidth="1"/>
    <col min="8462" max="8462" width="14.69921875" style="15" bestFit="1" customWidth="1"/>
    <col min="8463" max="8463" width="21.3984375" style="15" bestFit="1" customWidth="1"/>
    <col min="8464" max="8464" width="14.69921875" style="15" bestFit="1" customWidth="1"/>
    <col min="8465" max="8465" width="21.3984375" style="15" bestFit="1" customWidth="1"/>
    <col min="8466" max="8466" width="14.69921875" style="15" bestFit="1" customWidth="1"/>
    <col min="8467" max="8467" width="21.3984375" style="15" bestFit="1" customWidth="1"/>
    <col min="8468" max="8468" width="16.59765625" style="15" bestFit="1" customWidth="1"/>
    <col min="8469" max="8469" width="14.09765625" style="15" bestFit="1" customWidth="1"/>
    <col min="8470" max="8470" width="16.59765625" style="15" bestFit="1" customWidth="1"/>
    <col min="8471" max="8471" width="14.09765625" style="15" bestFit="1" customWidth="1"/>
    <col min="8472" max="8472" width="14.3984375" style="15" bestFit="1" customWidth="1"/>
    <col min="8473" max="8473" width="14.59765625" style="15" customWidth="1"/>
    <col min="8474" max="8474" width="13.8984375" style="15" bestFit="1" customWidth="1"/>
    <col min="8475" max="8475" width="14.59765625" style="15" customWidth="1"/>
    <col min="8476" max="8712" width="9" style="15"/>
    <col min="8713" max="8713" width="14.09765625" style="15" customWidth="1"/>
    <col min="8714" max="8714" width="14.69921875" style="15" bestFit="1" customWidth="1"/>
    <col min="8715" max="8715" width="21.3984375" style="15" bestFit="1" customWidth="1"/>
    <col min="8716" max="8716" width="14.69921875" style="15" bestFit="1" customWidth="1"/>
    <col min="8717" max="8717" width="21.3984375" style="15" bestFit="1" customWidth="1"/>
    <col min="8718" max="8718" width="14.69921875" style="15" bestFit="1" customWidth="1"/>
    <col min="8719" max="8719" width="21.3984375" style="15" bestFit="1" customWidth="1"/>
    <col min="8720" max="8720" width="14.69921875" style="15" bestFit="1" customWidth="1"/>
    <col min="8721" max="8721" width="21.3984375" style="15" bestFit="1" customWidth="1"/>
    <col min="8722" max="8722" width="14.69921875" style="15" bestFit="1" customWidth="1"/>
    <col min="8723" max="8723" width="21.3984375" style="15" bestFit="1" customWidth="1"/>
    <col min="8724" max="8724" width="16.59765625" style="15" bestFit="1" customWidth="1"/>
    <col min="8725" max="8725" width="14.09765625" style="15" bestFit="1" customWidth="1"/>
    <col min="8726" max="8726" width="16.59765625" style="15" bestFit="1" customWidth="1"/>
    <col min="8727" max="8727" width="14.09765625" style="15" bestFit="1" customWidth="1"/>
    <col min="8728" max="8728" width="14.3984375" style="15" bestFit="1" customWidth="1"/>
    <col min="8729" max="8729" width="14.59765625" style="15" customWidth="1"/>
    <col min="8730" max="8730" width="13.8984375" style="15" bestFit="1" customWidth="1"/>
    <col min="8731" max="8731" width="14.59765625" style="15" customWidth="1"/>
    <col min="8732" max="8968" width="9" style="15"/>
    <col min="8969" max="8969" width="14.09765625" style="15" customWidth="1"/>
    <col min="8970" max="8970" width="14.69921875" style="15" bestFit="1" customWidth="1"/>
    <col min="8971" max="8971" width="21.3984375" style="15" bestFit="1" customWidth="1"/>
    <col min="8972" max="8972" width="14.69921875" style="15" bestFit="1" customWidth="1"/>
    <col min="8973" max="8973" width="21.3984375" style="15" bestFit="1" customWidth="1"/>
    <col min="8974" max="8974" width="14.69921875" style="15" bestFit="1" customWidth="1"/>
    <col min="8975" max="8975" width="21.3984375" style="15" bestFit="1" customWidth="1"/>
    <col min="8976" max="8976" width="14.69921875" style="15" bestFit="1" customWidth="1"/>
    <col min="8977" max="8977" width="21.3984375" style="15" bestFit="1" customWidth="1"/>
    <col min="8978" max="8978" width="14.69921875" style="15" bestFit="1" customWidth="1"/>
    <col min="8979" max="8979" width="21.3984375" style="15" bestFit="1" customWidth="1"/>
    <col min="8980" max="8980" width="16.59765625" style="15" bestFit="1" customWidth="1"/>
    <col min="8981" max="8981" width="14.09765625" style="15" bestFit="1" customWidth="1"/>
    <col min="8982" max="8982" width="16.59765625" style="15" bestFit="1" customWidth="1"/>
    <col min="8983" max="8983" width="14.09765625" style="15" bestFit="1" customWidth="1"/>
    <col min="8984" max="8984" width="14.3984375" style="15" bestFit="1" customWidth="1"/>
    <col min="8985" max="8985" width="14.59765625" style="15" customWidth="1"/>
    <col min="8986" max="8986" width="13.8984375" style="15" bestFit="1" customWidth="1"/>
    <col min="8987" max="8987" width="14.59765625" style="15" customWidth="1"/>
    <col min="8988" max="9224" width="9" style="15"/>
    <col min="9225" max="9225" width="14.09765625" style="15" customWidth="1"/>
    <col min="9226" max="9226" width="14.69921875" style="15" bestFit="1" customWidth="1"/>
    <col min="9227" max="9227" width="21.3984375" style="15" bestFit="1" customWidth="1"/>
    <col min="9228" max="9228" width="14.69921875" style="15" bestFit="1" customWidth="1"/>
    <col min="9229" max="9229" width="21.3984375" style="15" bestFit="1" customWidth="1"/>
    <col min="9230" max="9230" width="14.69921875" style="15" bestFit="1" customWidth="1"/>
    <col min="9231" max="9231" width="21.3984375" style="15" bestFit="1" customWidth="1"/>
    <col min="9232" max="9232" width="14.69921875" style="15" bestFit="1" customWidth="1"/>
    <col min="9233" max="9233" width="21.3984375" style="15" bestFit="1" customWidth="1"/>
    <col min="9234" max="9234" width="14.69921875" style="15" bestFit="1" customWidth="1"/>
    <col min="9235" max="9235" width="21.3984375" style="15" bestFit="1" customWidth="1"/>
    <col min="9236" max="9236" width="16.59765625" style="15" bestFit="1" customWidth="1"/>
    <col min="9237" max="9237" width="14.09765625" style="15" bestFit="1" customWidth="1"/>
    <col min="9238" max="9238" width="16.59765625" style="15" bestFit="1" customWidth="1"/>
    <col min="9239" max="9239" width="14.09765625" style="15" bestFit="1" customWidth="1"/>
    <col min="9240" max="9240" width="14.3984375" style="15" bestFit="1" customWidth="1"/>
    <col min="9241" max="9241" width="14.59765625" style="15" customWidth="1"/>
    <col min="9242" max="9242" width="13.8984375" style="15" bestFit="1" customWidth="1"/>
    <col min="9243" max="9243" width="14.59765625" style="15" customWidth="1"/>
    <col min="9244" max="9480" width="9" style="15"/>
    <col min="9481" max="9481" width="14.09765625" style="15" customWidth="1"/>
    <col min="9482" max="9482" width="14.69921875" style="15" bestFit="1" customWidth="1"/>
    <col min="9483" max="9483" width="21.3984375" style="15" bestFit="1" customWidth="1"/>
    <col min="9484" max="9484" width="14.69921875" style="15" bestFit="1" customWidth="1"/>
    <col min="9485" max="9485" width="21.3984375" style="15" bestFit="1" customWidth="1"/>
    <col min="9486" max="9486" width="14.69921875" style="15" bestFit="1" customWidth="1"/>
    <col min="9487" max="9487" width="21.3984375" style="15" bestFit="1" customWidth="1"/>
    <col min="9488" max="9488" width="14.69921875" style="15" bestFit="1" customWidth="1"/>
    <col min="9489" max="9489" width="21.3984375" style="15" bestFit="1" customWidth="1"/>
    <col min="9490" max="9490" width="14.69921875" style="15" bestFit="1" customWidth="1"/>
    <col min="9491" max="9491" width="21.3984375" style="15" bestFit="1" customWidth="1"/>
    <col min="9492" max="9492" width="16.59765625" style="15" bestFit="1" customWidth="1"/>
    <col min="9493" max="9493" width="14.09765625" style="15" bestFit="1" customWidth="1"/>
    <col min="9494" max="9494" width="16.59765625" style="15" bestFit="1" customWidth="1"/>
    <col min="9495" max="9495" width="14.09765625" style="15" bestFit="1" customWidth="1"/>
    <col min="9496" max="9496" width="14.3984375" style="15" bestFit="1" customWidth="1"/>
    <col min="9497" max="9497" width="14.59765625" style="15" customWidth="1"/>
    <col min="9498" max="9498" width="13.8984375" style="15" bestFit="1" customWidth="1"/>
    <col min="9499" max="9499" width="14.59765625" style="15" customWidth="1"/>
    <col min="9500" max="9736" width="9" style="15"/>
    <col min="9737" max="9737" width="14.09765625" style="15" customWidth="1"/>
    <col min="9738" max="9738" width="14.69921875" style="15" bestFit="1" customWidth="1"/>
    <col min="9739" max="9739" width="21.3984375" style="15" bestFit="1" customWidth="1"/>
    <col min="9740" max="9740" width="14.69921875" style="15" bestFit="1" customWidth="1"/>
    <col min="9741" max="9741" width="21.3984375" style="15" bestFit="1" customWidth="1"/>
    <col min="9742" max="9742" width="14.69921875" style="15" bestFit="1" customWidth="1"/>
    <col min="9743" max="9743" width="21.3984375" style="15" bestFit="1" customWidth="1"/>
    <col min="9744" max="9744" width="14.69921875" style="15" bestFit="1" customWidth="1"/>
    <col min="9745" max="9745" width="21.3984375" style="15" bestFit="1" customWidth="1"/>
    <col min="9746" max="9746" width="14.69921875" style="15" bestFit="1" customWidth="1"/>
    <col min="9747" max="9747" width="21.3984375" style="15" bestFit="1" customWidth="1"/>
    <col min="9748" max="9748" width="16.59765625" style="15" bestFit="1" customWidth="1"/>
    <col min="9749" max="9749" width="14.09765625" style="15" bestFit="1" customWidth="1"/>
    <col min="9750" max="9750" width="16.59765625" style="15" bestFit="1" customWidth="1"/>
    <col min="9751" max="9751" width="14.09765625" style="15" bestFit="1" customWidth="1"/>
    <col min="9752" max="9752" width="14.3984375" style="15" bestFit="1" customWidth="1"/>
    <col min="9753" max="9753" width="14.59765625" style="15" customWidth="1"/>
    <col min="9754" max="9754" width="13.8984375" style="15" bestFit="1" customWidth="1"/>
    <col min="9755" max="9755" width="14.59765625" style="15" customWidth="1"/>
    <col min="9756" max="9992" width="9" style="15"/>
    <col min="9993" max="9993" width="14.09765625" style="15" customWidth="1"/>
    <col min="9994" max="9994" width="14.69921875" style="15" bestFit="1" customWidth="1"/>
    <col min="9995" max="9995" width="21.3984375" style="15" bestFit="1" customWidth="1"/>
    <col min="9996" max="9996" width="14.69921875" style="15" bestFit="1" customWidth="1"/>
    <col min="9997" max="9997" width="21.3984375" style="15" bestFit="1" customWidth="1"/>
    <col min="9998" max="9998" width="14.69921875" style="15" bestFit="1" customWidth="1"/>
    <col min="9999" max="9999" width="21.3984375" style="15" bestFit="1" customWidth="1"/>
    <col min="10000" max="10000" width="14.69921875" style="15" bestFit="1" customWidth="1"/>
    <col min="10001" max="10001" width="21.3984375" style="15" bestFit="1" customWidth="1"/>
    <col min="10002" max="10002" width="14.69921875" style="15" bestFit="1" customWidth="1"/>
    <col min="10003" max="10003" width="21.3984375" style="15" bestFit="1" customWidth="1"/>
    <col min="10004" max="10004" width="16.59765625" style="15" bestFit="1" customWidth="1"/>
    <col min="10005" max="10005" width="14.09765625" style="15" bestFit="1" customWidth="1"/>
    <col min="10006" max="10006" width="16.59765625" style="15" bestFit="1" customWidth="1"/>
    <col min="10007" max="10007" width="14.09765625" style="15" bestFit="1" customWidth="1"/>
    <col min="10008" max="10008" width="14.3984375" style="15" bestFit="1" customWidth="1"/>
    <col min="10009" max="10009" width="14.59765625" style="15" customWidth="1"/>
    <col min="10010" max="10010" width="13.8984375" style="15" bestFit="1" customWidth="1"/>
    <col min="10011" max="10011" width="14.59765625" style="15" customWidth="1"/>
    <col min="10012" max="10248" width="9" style="15"/>
    <col min="10249" max="10249" width="14.09765625" style="15" customWidth="1"/>
    <col min="10250" max="10250" width="14.69921875" style="15" bestFit="1" customWidth="1"/>
    <col min="10251" max="10251" width="21.3984375" style="15" bestFit="1" customWidth="1"/>
    <col min="10252" max="10252" width="14.69921875" style="15" bestFit="1" customWidth="1"/>
    <col min="10253" max="10253" width="21.3984375" style="15" bestFit="1" customWidth="1"/>
    <col min="10254" max="10254" width="14.69921875" style="15" bestFit="1" customWidth="1"/>
    <col min="10255" max="10255" width="21.3984375" style="15" bestFit="1" customWidth="1"/>
    <col min="10256" max="10256" width="14.69921875" style="15" bestFit="1" customWidth="1"/>
    <col min="10257" max="10257" width="21.3984375" style="15" bestFit="1" customWidth="1"/>
    <col min="10258" max="10258" width="14.69921875" style="15" bestFit="1" customWidth="1"/>
    <col min="10259" max="10259" width="21.3984375" style="15" bestFit="1" customWidth="1"/>
    <col min="10260" max="10260" width="16.59765625" style="15" bestFit="1" customWidth="1"/>
    <col min="10261" max="10261" width="14.09765625" style="15" bestFit="1" customWidth="1"/>
    <col min="10262" max="10262" width="16.59765625" style="15" bestFit="1" customWidth="1"/>
    <col min="10263" max="10263" width="14.09765625" style="15" bestFit="1" customWidth="1"/>
    <col min="10264" max="10264" width="14.3984375" style="15" bestFit="1" customWidth="1"/>
    <col min="10265" max="10265" width="14.59765625" style="15" customWidth="1"/>
    <col min="10266" max="10266" width="13.8984375" style="15" bestFit="1" customWidth="1"/>
    <col min="10267" max="10267" width="14.59765625" style="15" customWidth="1"/>
    <col min="10268" max="10504" width="9" style="15"/>
    <col min="10505" max="10505" width="14.09765625" style="15" customWidth="1"/>
    <col min="10506" max="10506" width="14.69921875" style="15" bestFit="1" customWidth="1"/>
    <col min="10507" max="10507" width="21.3984375" style="15" bestFit="1" customWidth="1"/>
    <col min="10508" max="10508" width="14.69921875" style="15" bestFit="1" customWidth="1"/>
    <col min="10509" max="10509" width="21.3984375" style="15" bestFit="1" customWidth="1"/>
    <col min="10510" max="10510" width="14.69921875" style="15" bestFit="1" customWidth="1"/>
    <col min="10511" max="10511" width="21.3984375" style="15" bestFit="1" customWidth="1"/>
    <col min="10512" max="10512" width="14.69921875" style="15" bestFit="1" customWidth="1"/>
    <col min="10513" max="10513" width="21.3984375" style="15" bestFit="1" customWidth="1"/>
    <col min="10514" max="10514" width="14.69921875" style="15" bestFit="1" customWidth="1"/>
    <col min="10515" max="10515" width="21.3984375" style="15" bestFit="1" customWidth="1"/>
    <col min="10516" max="10516" width="16.59765625" style="15" bestFit="1" customWidth="1"/>
    <col min="10517" max="10517" width="14.09765625" style="15" bestFit="1" customWidth="1"/>
    <col min="10518" max="10518" width="16.59765625" style="15" bestFit="1" customWidth="1"/>
    <col min="10519" max="10519" width="14.09765625" style="15" bestFit="1" customWidth="1"/>
    <col min="10520" max="10520" width="14.3984375" style="15" bestFit="1" customWidth="1"/>
    <col min="10521" max="10521" width="14.59765625" style="15" customWidth="1"/>
    <col min="10522" max="10522" width="13.8984375" style="15" bestFit="1" customWidth="1"/>
    <col min="10523" max="10523" width="14.59765625" style="15" customWidth="1"/>
    <col min="10524" max="10760" width="9" style="15"/>
    <col min="10761" max="10761" width="14.09765625" style="15" customWidth="1"/>
    <col min="10762" max="10762" width="14.69921875" style="15" bestFit="1" customWidth="1"/>
    <col min="10763" max="10763" width="21.3984375" style="15" bestFit="1" customWidth="1"/>
    <col min="10764" max="10764" width="14.69921875" style="15" bestFit="1" customWidth="1"/>
    <col min="10765" max="10765" width="21.3984375" style="15" bestFit="1" customWidth="1"/>
    <col min="10766" max="10766" width="14.69921875" style="15" bestFit="1" customWidth="1"/>
    <col min="10767" max="10767" width="21.3984375" style="15" bestFit="1" customWidth="1"/>
    <col min="10768" max="10768" width="14.69921875" style="15" bestFit="1" customWidth="1"/>
    <col min="10769" max="10769" width="21.3984375" style="15" bestFit="1" customWidth="1"/>
    <col min="10770" max="10770" width="14.69921875" style="15" bestFit="1" customWidth="1"/>
    <col min="10771" max="10771" width="21.3984375" style="15" bestFit="1" customWidth="1"/>
    <col min="10772" max="10772" width="16.59765625" style="15" bestFit="1" customWidth="1"/>
    <col min="10773" max="10773" width="14.09765625" style="15" bestFit="1" customWidth="1"/>
    <col min="10774" max="10774" width="16.59765625" style="15" bestFit="1" customWidth="1"/>
    <col min="10775" max="10775" width="14.09765625" style="15" bestFit="1" customWidth="1"/>
    <col min="10776" max="10776" width="14.3984375" style="15" bestFit="1" customWidth="1"/>
    <col min="10777" max="10777" width="14.59765625" style="15" customWidth="1"/>
    <col min="10778" max="10778" width="13.8984375" style="15" bestFit="1" customWidth="1"/>
    <col min="10779" max="10779" width="14.59765625" style="15" customWidth="1"/>
    <col min="10780" max="11016" width="9" style="15"/>
    <col min="11017" max="11017" width="14.09765625" style="15" customWidth="1"/>
    <col min="11018" max="11018" width="14.69921875" style="15" bestFit="1" customWidth="1"/>
    <col min="11019" max="11019" width="21.3984375" style="15" bestFit="1" customWidth="1"/>
    <col min="11020" max="11020" width="14.69921875" style="15" bestFit="1" customWidth="1"/>
    <col min="11021" max="11021" width="21.3984375" style="15" bestFit="1" customWidth="1"/>
    <col min="11022" max="11022" width="14.69921875" style="15" bestFit="1" customWidth="1"/>
    <col min="11023" max="11023" width="21.3984375" style="15" bestFit="1" customWidth="1"/>
    <col min="11024" max="11024" width="14.69921875" style="15" bestFit="1" customWidth="1"/>
    <col min="11025" max="11025" width="21.3984375" style="15" bestFit="1" customWidth="1"/>
    <col min="11026" max="11026" width="14.69921875" style="15" bestFit="1" customWidth="1"/>
    <col min="11027" max="11027" width="21.3984375" style="15" bestFit="1" customWidth="1"/>
    <col min="11028" max="11028" width="16.59765625" style="15" bestFit="1" customWidth="1"/>
    <col min="11029" max="11029" width="14.09765625" style="15" bestFit="1" customWidth="1"/>
    <col min="11030" max="11030" width="16.59765625" style="15" bestFit="1" customWidth="1"/>
    <col min="11031" max="11031" width="14.09765625" style="15" bestFit="1" customWidth="1"/>
    <col min="11032" max="11032" width="14.3984375" style="15" bestFit="1" customWidth="1"/>
    <col min="11033" max="11033" width="14.59765625" style="15" customWidth="1"/>
    <col min="11034" max="11034" width="13.8984375" style="15" bestFit="1" customWidth="1"/>
    <col min="11035" max="11035" width="14.59765625" style="15" customWidth="1"/>
    <col min="11036" max="11272" width="9" style="15"/>
    <col min="11273" max="11273" width="14.09765625" style="15" customWidth="1"/>
    <col min="11274" max="11274" width="14.69921875" style="15" bestFit="1" customWidth="1"/>
    <col min="11275" max="11275" width="21.3984375" style="15" bestFit="1" customWidth="1"/>
    <col min="11276" max="11276" width="14.69921875" style="15" bestFit="1" customWidth="1"/>
    <col min="11277" max="11277" width="21.3984375" style="15" bestFit="1" customWidth="1"/>
    <col min="11278" max="11278" width="14.69921875" style="15" bestFit="1" customWidth="1"/>
    <col min="11279" max="11279" width="21.3984375" style="15" bestFit="1" customWidth="1"/>
    <col min="11280" max="11280" width="14.69921875" style="15" bestFit="1" customWidth="1"/>
    <col min="11281" max="11281" width="21.3984375" style="15" bestFit="1" customWidth="1"/>
    <col min="11282" max="11282" width="14.69921875" style="15" bestFit="1" customWidth="1"/>
    <col min="11283" max="11283" width="21.3984375" style="15" bestFit="1" customWidth="1"/>
    <col min="11284" max="11284" width="16.59765625" style="15" bestFit="1" customWidth="1"/>
    <col min="11285" max="11285" width="14.09765625" style="15" bestFit="1" customWidth="1"/>
    <col min="11286" max="11286" width="16.59765625" style="15" bestFit="1" customWidth="1"/>
    <col min="11287" max="11287" width="14.09765625" style="15" bestFit="1" customWidth="1"/>
    <col min="11288" max="11288" width="14.3984375" style="15" bestFit="1" customWidth="1"/>
    <col min="11289" max="11289" width="14.59765625" style="15" customWidth="1"/>
    <col min="11290" max="11290" width="13.8984375" style="15" bestFit="1" customWidth="1"/>
    <col min="11291" max="11291" width="14.59765625" style="15" customWidth="1"/>
    <col min="11292" max="11528" width="9" style="15"/>
    <col min="11529" max="11529" width="14.09765625" style="15" customWidth="1"/>
    <col min="11530" max="11530" width="14.69921875" style="15" bestFit="1" customWidth="1"/>
    <col min="11531" max="11531" width="21.3984375" style="15" bestFit="1" customWidth="1"/>
    <col min="11532" max="11532" width="14.69921875" style="15" bestFit="1" customWidth="1"/>
    <col min="11533" max="11533" width="21.3984375" style="15" bestFit="1" customWidth="1"/>
    <col min="11534" max="11534" width="14.69921875" style="15" bestFit="1" customWidth="1"/>
    <col min="11535" max="11535" width="21.3984375" style="15" bestFit="1" customWidth="1"/>
    <col min="11536" max="11536" width="14.69921875" style="15" bestFit="1" customWidth="1"/>
    <col min="11537" max="11537" width="21.3984375" style="15" bestFit="1" customWidth="1"/>
    <col min="11538" max="11538" width="14.69921875" style="15" bestFit="1" customWidth="1"/>
    <col min="11539" max="11539" width="21.3984375" style="15" bestFit="1" customWidth="1"/>
    <col min="11540" max="11540" width="16.59765625" style="15" bestFit="1" customWidth="1"/>
    <col min="11541" max="11541" width="14.09765625" style="15" bestFit="1" customWidth="1"/>
    <col min="11542" max="11542" width="16.59765625" style="15" bestFit="1" customWidth="1"/>
    <col min="11543" max="11543" width="14.09765625" style="15" bestFit="1" customWidth="1"/>
    <col min="11544" max="11544" width="14.3984375" style="15" bestFit="1" customWidth="1"/>
    <col min="11545" max="11545" width="14.59765625" style="15" customWidth="1"/>
    <col min="11546" max="11546" width="13.8984375" style="15" bestFit="1" customWidth="1"/>
    <col min="11547" max="11547" width="14.59765625" style="15" customWidth="1"/>
    <col min="11548" max="11784" width="9" style="15"/>
    <col min="11785" max="11785" width="14.09765625" style="15" customWidth="1"/>
    <col min="11786" max="11786" width="14.69921875" style="15" bestFit="1" customWidth="1"/>
    <col min="11787" max="11787" width="21.3984375" style="15" bestFit="1" customWidth="1"/>
    <col min="11788" max="11788" width="14.69921875" style="15" bestFit="1" customWidth="1"/>
    <col min="11789" max="11789" width="21.3984375" style="15" bestFit="1" customWidth="1"/>
    <col min="11790" max="11790" width="14.69921875" style="15" bestFit="1" customWidth="1"/>
    <col min="11791" max="11791" width="21.3984375" style="15" bestFit="1" customWidth="1"/>
    <col min="11792" max="11792" width="14.69921875" style="15" bestFit="1" customWidth="1"/>
    <col min="11793" max="11793" width="21.3984375" style="15" bestFit="1" customWidth="1"/>
    <col min="11794" max="11794" width="14.69921875" style="15" bestFit="1" customWidth="1"/>
    <col min="11795" max="11795" width="21.3984375" style="15" bestFit="1" customWidth="1"/>
    <col min="11796" max="11796" width="16.59765625" style="15" bestFit="1" customWidth="1"/>
    <col min="11797" max="11797" width="14.09765625" style="15" bestFit="1" customWidth="1"/>
    <col min="11798" max="11798" width="16.59765625" style="15" bestFit="1" customWidth="1"/>
    <col min="11799" max="11799" width="14.09765625" style="15" bestFit="1" customWidth="1"/>
    <col min="11800" max="11800" width="14.3984375" style="15" bestFit="1" customWidth="1"/>
    <col min="11801" max="11801" width="14.59765625" style="15" customWidth="1"/>
    <col min="11802" max="11802" width="13.8984375" style="15" bestFit="1" customWidth="1"/>
    <col min="11803" max="11803" width="14.59765625" style="15" customWidth="1"/>
    <col min="11804" max="12040" width="9" style="15"/>
    <col min="12041" max="12041" width="14.09765625" style="15" customWidth="1"/>
    <col min="12042" max="12042" width="14.69921875" style="15" bestFit="1" customWidth="1"/>
    <col min="12043" max="12043" width="21.3984375" style="15" bestFit="1" customWidth="1"/>
    <col min="12044" max="12044" width="14.69921875" style="15" bestFit="1" customWidth="1"/>
    <col min="12045" max="12045" width="21.3984375" style="15" bestFit="1" customWidth="1"/>
    <col min="12046" max="12046" width="14.69921875" style="15" bestFit="1" customWidth="1"/>
    <col min="12047" max="12047" width="21.3984375" style="15" bestFit="1" customWidth="1"/>
    <col min="12048" max="12048" width="14.69921875" style="15" bestFit="1" customWidth="1"/>
    <col min="12049" max="12049" width="21.3984375" style="15" bestFit="1" customWidth="1"/>
    <col min="12050" max="12050" width="14.69921875" style="15" bestFit="1" customWidth="1"/>
    <col min="12051" max="12051" width="21.3984375" style="15" bestFit="1" customWidth="1"/>
    <col min="12052" max="12052" width="16.59765625" style="15" bestFit="1" customWidth="1"/>
    <col min="12053" max="12053" width="14.09765625" style="15" bestFit="1" customWidth="1"/>
    <col min="12054" max="12054" width="16.59765625" style="15" bestFit="1" customWidth="1"/>
    <col min="12055" max="12055" width="14.09765625" style="15" bestFit="1" customWidth="1"/>
    <col min="12056" max="12056" width="14.3984375" style="15" bestFit="1" customWidth="1"/>
    <col min="12057" max="12057" width="14.59765625" style="15" customWidth="1"/>
    <col min="12058" max="12058" width="13.8984375" style="15" bestFit="1" customWidth="1"/>
    <col min="12059" max="12059" width="14.59765625" style="15" customWidth="1"/>
    <col min="12060" max="12296" width="9" style="15"/>
    <col min="12297" max="12297" width="14.09765625" style="15" customWidth="1"/>
    <col min="12298" max="12298" width="14.69921875" style="15" bestFit="1" customWidth="1"/>
    <col min="12299" max="12299" width="21.3984375" style="15" bestFit="1" customWidth="1"/>
    <col min="12300" max="12300" width="14.69921875" style="15" bestFit="1" customWidth="1"/>
    <col min="12301" max="12301" width="21.3984375" style="15" bestFit="1" customWidth="1"/>
    <col min="12302" max="12302" width="14.69921875" style="15" bestFit="1" customWidth="1"/>
    <col min="12303" max="12303" width="21.3984375" style="15" bestFit="1" customWidth="1"/>
    <col min="12304" max="12304" width="14.69921875" style="15" bestFit="1" customWidth="1"/>
    <col min="12305" max="12305" width="21.3984375" style="15" bestFit="1" customWidth="1"/>
    <col min="12306" max="12306" width="14.69921875" style="15" bestFit="1" customWidth="1"/>
    <col min="12307" max="12307" width="21.3984375" style="15" bestFit="1" customWidth="1"/>
    <col min="12308" max="12308" width="16.59765625" style="15" bestFit="1" customWidth="1"/>
    <col min="12309" max="12309" width="14.09765625" style="15" bestFit="1" customWidth="1"/>
    <col min="12310" max="12310" width="16.59765625" style="15" bestFit="1" customWidth="1"/>
    <col min="12311" max="12311" width="14.09765625" style="15" bestFit="1" customWidth="1"/>
    <col min="12312" max="12312" width="14.3984375" style="15" bestFit="1" customWidth="1"/>
    <col min="12313" max="12313" width="14.59765625" style="15" customWidth="1"/>
    <col min="12314" max="12314" width="13.8984375" style="15" bestFit="1" customWidth="1"/>
    <col min="12315" max="12315" width="14.59765625" style="15" customWidth="1"/>
    <col min="12316" max="12552" width="9" style="15"/>
    <col min="12553" max="12553" width="14.09765625" style="15" customWidth="1"/>
    <col min="12554" max="12554" width="14.69921875" style="15" bestFit="1" customWidth="1"/>
    <col min="12555" max="12555" width="21.3984375" style="15" bestFit="1" customWidth="1"/>
    <col min="12556" max="12556" width="14.69921875" style="15" bestFit="1" customWidth="1"/>
    <col min="12557" max="12557" width="21.3984375" style="15" bestFit="1" customWidth="1"/>
    <col min="12558" max="12558" width="14.69921875" style="15" bestFit="1" customWidth="1"/>
    <col min="12559" max="12559" width="21.3984375" style="15" bestFit="1" customWidth="1"/>
    <col min="12560" max="12560" width="14.69921875" style="15" bestFit="1" customWidth="1"/>
    <col min="12561" max="12561" width="21.3984375" style="15" bestFit="1" customWidth="1"/>
    <col min="12562" max="12562" width="14.69921875" style="15" bestFit="1" customWidth="1"/>
    <col min="12563" max="12563" width="21.3984375" style="15" bestFit="1" customWidth="1"/>
    <col min="12564" max="12564" width="16.59765625" style="15" bestFit="1" customWidth="1"/>
    <col min="12565" max="12565" width="14.09765625" style="15" bestFit="1" customWidth="1"/>
    <col min="12566" max="12566" width="16.59765625" style="15" bestFit="1" customWidth="1"/>
    <col min="12567" max="12567" width="14.09765625" style="15" bestFit="1" customWidth="1"/>
    <col min="12568" max="12568" width="14.3984375" style="15" bestFit="1" customWidth="1"/>
    <col min="12569" max="12569" width="14.59765625" style="15" customWidth="1"/>
    <col min="12570" max="12570" width="13.8984375" style="15" bestFit="1" customWidth="1"/>
    <col min="12571" max="12571" width="14.59765625" style="15" customWidth="1"/>
    <col min="12572" max="12808" width="9" style="15"/>
    <col min="12809" max="12809" width="14.09765625" style="15" customWidth="1"/>
    <col min="12810" max="12810" width="14.69921875" style="15" bestFit="1" customWidth="1"/>
    <col min="12811" max="12811" width="21.3984375" style="15" bestFit="1" customWidth="1"/>
    <col min="12812" max="12812" width="14.69921875" style="15" bestFit="1" customWidth="1"/>
    <col min="12813" max="12813" width="21.3984375" style="15" bestFit="1" customWidth="1"/>
    <col min="12814" max="12814" width="14.69921875" style="15" bestFit="1" customWidth="1"/>
    <col min="12815" max="12815" width="21.3984375" style="15" bestFit="1" customWidth="1"/>
    <col min="12816" max="12816" width="14.69921875" style="15" bestFit="1" customWidth="1"/>
    <col min="12817" max="12817" width="21.3984375" style="15" bestFit="1" customWidth="1"/>
    <col min="12818" max="12818" width="14.69921875" style="15" bestFit="1" customWidth="1"/>
    <col min="12819" max="12819" width="21.3984375" style="15" bestFit="1" customWidth="1"/>
    <col min="12820" max="12820" width="16.59765625" style="15" bestFit="1" customWidth="1"/>
    <col min="12821" max="12821" width="14.09765625" style="15" bestFit="1" customWidth="1"/>
    <col min="12822" max="12822" width="16.59765625" style="15" bestFit="1" customWidth="1"/>
    <col min="12823" max="12823" width="14.09765625" style="15" bestFit="1" customWidth="1"/>
    <col min="12824" max="12824" width="14.3984375" style="15" bestFit="1" customWidth="1"/>
    <col min="12825" max="12825" width="14.59765625" style="15" customWidth="1"/>
    <col min="12826" max="12826" width="13.8984375" style="15" bestFit="1" customWidth="1"/>
    <col min="12827" max="12827" width="14.59765625" style="15" customWidth="1"/>
    <col min="12828" max="13064" width="9" style="15"/>
    <col min="13065" max="13065" width="14.09765625" style="15" customWidth="1"/>
    <col min="13066" max="13066" width="14.69921875" style="15" bestFit="1" customWidth="1"/>
    <col min="13067" max="13067" width="21.3984375" style="15" bestFit="1" customWidth="1"/>
    <col min="13068" max="13068" width="14.69921875" style="15" bestFit="1" customWidth="1"/>
    <col min="13069" max="13069" width="21.3984375" style="15" bestFit="1" customWidth="1"/>
    <col min="13070" max="13070" width="14.69921875" style="15" bestFit="1" customWidth="1"/>
    <col min="13071" max="13071" width="21.3984375" style="15" bestFit="1" customWidth="1"/>
    <col min="13072" max="13072" width="14.69921875" style="15" bestFit="1" customWidth="1"/>
    <col min="13073" max="13073" width="21.3984375" style="15" bestFit="1" customWidth="1"/>
    <col min="13074" max="13074" width="14.69921875" style="15" bestFit="1" customWidth="1"/>
    <col min="13075" max="13075" width="21.3984375" style="15" bestFit="1" customWidth="1"/>
    <col min="13076" max="13076" width="16.59765625" style="15" bestFit="1" customWidth="1"/>
    <col min="13077" max="13077" width="14.09765625" style="15" bestFit="1" customWidth="1"/>
    <col min="13078" max="13078" width="16.59765625" style="15" bestFit="1" customWidth="1"/>
    <col min="13079" max="13079" width="14.09765625" style="15" bestFit="1" customWidth="1"/>
    <col min="13080" max="13080" width="14.3984375" style="15" bestFit="1" customWidth="1"/>
    <col min="13081" max="13081" width="14.59765625" style="15" customWidth="1"/>
    <col min="13082" max="13082" width="13.8984375" style="15" bestFit="1" customWidth="1"/>
    <col min="13083" max="13083" width="14.59765625" style="15" customWidth="1"/>
    <col min="13084" max="13320" width="9" style="15"/>
    <col min="13321" max="13321" width="14.09765625" style="15" customWidth="1"/>
    <col min="13322" max="13322" width="14.69921875" style="15" bestFit="1" customWidth="1"/>
    <col min="13323" max="13323" width="21.3984375" style="15" bestFit="1" customWidth="1"/>
    <col min="13324" max="13324" width="14.69921875" style="15" bestFit="1" customWidth="1"/>
    <col min="13325" max="13325" width="21.3984375" style="15" bestFit="1" customWidth="1"/>
    <col min="13326" max="13326" width="14.69921875" style="15" bestFit="1" customWidth="1"/>
    <col min="13327" max="13327" width="21.3984375" style="15" bestFit="1" customWidth="1"/>
    <col min="13328" max="13328" width="14.69921875" style="15" bestFit="1" customWidth="1"/>
    <col min="13329" max="13329" width="21.3984375" style="15" bestFit="1" customWidth="1"/>
    <col min="13330" max="13330" width="14.69921875" style="15" bestFit="1" customWidth="1"/>
    <col min="13331" max="13331" width="21.3984375" style="15" bestFit="1" customWidth="1"/>
    <col min="13332" max="13332" width="16.59765625" style="15" bestFit="1" customWidth="1"/>
    <col min="13333" max="13333" width="14.09765625" style="15" bestFit="1" customWidth="1"/>
    <col min="13334" max="13334" width="16.59765625" style="15" bestFit="1" customWidth="1"/>
    <col min="13335" max="13335" width="14.09765625" style="15" bestFit="1" customWidth="1"/>
    <col min="13336" max="13336" width="14.3984375" style="15" bestFit="1" customWidth="1"/>
    <col min="13337" max="13337" width="14.59765625" style="15" customWidth="1"/>
    <col min="13338" max="13338" width="13.8984375" style="15" bestFit="1" customWidth="1"/>
    <col min="13339" max="13339" width="14.59765625" style="15" customWidth="1"/>
    <col min="13340" max="13576" width="9" style="15"/>
    <col min="13577" max="13577" width="14.09765625" style="15" customWidth="1"/>
    <col min="13578" max="13578" width="14.69921875" style="15" bestFit="1" customWidth="1"/>
    <col min="13579" max="13579" width="21.3984375" style="15" bestFit="1" customWidth="1"/>
    <col min="13580" max="13580" width="14.69921875" style="15" bestFit="1" customWidth="1"/>
    <col min="13581" max="13581" width="21.3984375" style="15" bestFit="1" customWidth="1"/>
    <col min="13582" max="13582" width="14.69921875" style="15" bestFit="1" customWidth="1"/>
    <col min="13583" max="13583" width="21.3984375" style="15" bestFit="1" customWidth="1"/>
    <col min="13584" max="13584" width="14.69921875" style="15" bestFit="1" customWidth="1"/>
    <col min="13585" max="13585" width="21.3984375" style="15" bestFit="1" customWidth="1"/>
    <col min="13586" max="13586" width="14.69921875" style="15" bestFit="1" customWidth="1"/>
    <col min="13587" max="13587" width="21.3984375" style="15" bestFit="1" customWidth="1"/>
    <col min="13588" max="13588" width="16.59765625" style="15" bestFit="1" customWidth="1"/>
    <col min="13589" max="13589" width="14.09765625" style="15" bestFit="1" customWidth="1"/>
    <col min="13590" max="13590" width="16.59765625" style="15" bestFit="1" customWidth="1"/>
    <col min="13591" max="13591" width="14.09765625" style="15" bestFit="1" customWidth="1"/>
    <col min="13592" max="13592" width="14.3984375" style="15" bestFit="1" customWidth="1"/>
    <col min="13593" max="13593" width="14.59765625" style="15" customWidth="1"/>
    <col min="13594" max="13594" width="13.8984375" style="15" bestFit="1" customWidth="1"/>
    <col min="13595" max="13595" width="14.59765625" style="15" customWidth="1"/>
    <col min="13596" max="13832" width="9" style="15"/>
    <col min="13833" max="13833" width="14.09765625" style="15" customWidth="1"/>
    <col min="13834" max="13834" width="14.69921875" style="15" bestFit="1" customWidth="1"/>
    <col min="13835" max="13835" width="21.3984375" style="15" bestFit="1" customWidth="1"/>
    <col min="13836" max="13836" width="14.69921875" style="15" bestFit="1" customWidth="1"/>
    <col min="13837" max="13837" width="21.3984375" style="15" bestFit="1" customWidth="1"/>
    <col min="13838" max="13838" width="14.69921875" style="15" bestFit="1" customWidth="1"/>
    <col min="13839" max="13839" width="21.3984375" style="15" bestFit="1" customWidth="1"/>
    <col min="13840" max="13840" width="14.69921875" style="15" bestFit="1" customWidth="1"/>
    <col min="13841" max="13841" width="21.3984375" style="15" bestFit="1" customWidth="1"/>
    <col min="13842" max="13842" width="14.69921875" style="15" bestFit="1" customWidth="1"/>
    <col min="13843" max="13843" width="21.3984375" style="15" bestFit="1" customWidth="1"/>
    <col min="13844" max="13844" width="16.59765625" style="15" bestFit="1" customWidth="1"/>
    <col min="13845" max="13845" width="14.09765625" style="15" bestFit="1" customWidth="1"/>
    <col min="13846" max="13846" width="16.59765625" style="15" bestFit="1" customWidth="1"/>
    <col min="13847" max="13847" width="14.09765625" style="15" bestFit="1" customWidth="1"/>
    <col min="13848" max="13848" width="14.3984375" style="15" bestFit="1" customWidth="1"/>
    <col min="13849" max="13849" width="14.59765625" style="15" customWidth="1"/>
    <col min="13850" max="13850" width="13.8984375" style="15" bestFit="1" customWidth="1"/>
    <col min="13851" max="13851" width="14.59765625" style="15" customWidth="1"/>
    <col min="13852" max="14088" width="9" style="15"/>
    <col min="14089" max="14089" width="14.09765625" style="15" customWidth="1"/>
    <col min="14090" max="14090" width="14.69921875" style="15" bestFit="1" customWidth="1"/>
    <col min="14091" max="14091" width="21.3984375" style="15" bestFit="1" customWidth="1"/>
    <col min="14092" max="14092" width="14.69921875" style="15" bestFit="1" customWidth="1"/>
    <col min="14093" max="14093" width="21.3984375" style="15" bestFit="1" customWidth="1"/>
    <col min="14094" max="14094" width="14.69921875" style="15" bestFit="1" customWidth="1"/>
    <col min="14095" max="14095" width="21.3984375" style="15" bestFit="1" customWidth="1"/>
    <col min="14096" max="14096" width="14.69921875" style="15" bestFit="1" customWidth="1"/>
    <col min="14097" max="14097" width="21.3984375" style="15" bestFit="1" customWidth="1"/>
    <col min="14098" max="14098" width="14.69921875" style="15" bestFit="1" customWidth="1"/>
    <col min="14099" max="14099" width="21.3984375" style="15" bestFit="1" customWidth="1"/>
    <col min="14100" max="14100" width="16.59765625" style="15" bestFit="1" customWidth="1"/>
    <col min="14101" max="14101" width="14.09765625" style="15" bestFit="1" customWidth="1"/>
    <col min="14102" max="14102" width="16.59765625" style="15" bestFit="1" customWidth="1"/>
    <col min="14103" max="14103" width="14.09765625" style="15" bestFit="1" customWidth="1"/>
    <col min="14104" max="14104" width="14.3984375" style="15" bestFit="1" customWidth="1"/>
    <col min="14105" max="14105" width="14.59765625" style="15" customWidth="1"/>
    <col min="14106" max="14106" width="13.8984375" style="15" bestFit="1" customWidth="1"/>
    <col min="14107" max="14107" width="14.59765625" style="15" customWidth="1"/>
    <col min="14108" max="14344" width="9" style="15"/>
    <col min="14345" max="14345" width="14.09765625" style="15" customWidth="1"/>
    <col min="14346" max="14346" width="14.69921875" style="15" bestFit="1" customWidth="1"/>
    <col min="14347" max="14347" width="21.3984375" style="15" bestFit="1" customWidth="1"/>
    <col min="14348" max="14348" width="14.69921875" style="15" bestFit="1" customWidth="1"/>
    <col min="14349" max="14349" width="21.3984375" style="15" bestFit="1" customWidth="1"/>
    <col min="14350" max="14350" width="14.69921875" style="15" bestFit="1" customWidth="1"/>
    <col min="14351" max="14351" width="21.3984375" style="15" bestFit="1" customWidth="1"/>
    <col min="14352" max="14352" width="14.69921875" style="15" bestFit="1" customWidth="1"/>
    <col min="14353" max="14353" width="21.3984375" style="15" bestFit="1" customWidth="1"/>
    <col min="14354" max="14354" width="14.69921875" style="15" bestFit="1" customWidth="1"/>
    <col min="14355" max="14355" width="21.3984375" style="15" bestFit="1" customWidth="1"/>
    <col min="14356" max="14356" width="16.59765625" style="15" bestFit="1" customWidth="1"/>
    <col min="14357" max="14357" width="14.09765625" style="15" bestFit="1" customWidth="1"/>
    <col min="14358" max="14358" width="16.59765625" style="15" bestFit="1" customWidth="1"/>
    <col min="14359" max="14359" width="14.09765625" style="15" bestFit="1" customWidth="1"/>
    <col min="14360" max="14360" width="14.3984375" style="15" bestFit="1" customWidth="1"/>
    <col min="14361" max="14361" width="14.59765625" style="15" customWidth="1"/>
    <col min="14362" max="14362" width="13.8984375" style="15" bestFit="1" customWidth="1"/>
    <col min="14363" max="14363" width="14.59765625" style="15" customWidth="1"/>
    <col min="14364" max="14600" width="9" style="15"/>
    <col min="14601" max="14601" width="14.09765625" style="15" customWidth="1"/>
    <col min="14602" max="14602" width="14.69921875" style="15" bestFit="1" customWidth="1"/>
    <col min="14603" max="14603" width="21.3984375" style="15" bestFit="1" customWidth="1"/>
    <col min="14604" max="14604" width="14.69921875" style="15" bestFit="1" customWidth="1"/>
    <col min="14605" max="14605" width="21.3984375" style="15" bestFit="1" customWidth="1"/>
    <col min="14606" max="14606" width="14.69921875" style="15" bestFit="1" customWidth="1"/>
    <col min="14607" max="14607" width="21.3984375" style="15" bestFit="1" customWidth="1"/>
    <col min="14608" max="14608" width="14.69921875" style="15" bestFit="1" customWidth="1"/>
    <col min="14609" max="14609" width="21.3984375" style="15" bestFit="1" customWidth="1"/>
    <col min="14610" max="14610" width="14.69921875" style="15" bestFit="1" customWidth="1"/>
    <col min="14611" max="14611" width="21.3984375" style="15" bestFit="1" customWidth="1"/>
    <col min="14612" max="14612" width="16.59765625" style="15" bestFit="1" customWidth="1"/>
    <col min="14613" max="14613" width="14.09765625" style="15" bestFit="1" customWidth="1"/>
    <col min="14614" max="14614" width="16.59765625" style="15" bestFit="1" customWidth="1"/>
    <col min="14615" max="14615" width="14.09765625" style="15" bestFit="1" customWidth="1"/>
    <col min="14616" max="14616" width="14.3984375" style="15" bestFit="1" customWidth="1"/>
    <col min="14617" max="14617" width="14.59765625" style="15" customWidth="1"/>
    <col min="14618" max="14618" width="13.8984375" style="15" bestFit="1" customWidth="1"/>
    <col min="14619" max="14619" width="14.59765625" style="15" customWidth="1"/>
    <col min="14620" max="14856" width="9" style="15"/>
    <col min="14857" max="14857" width="14.09765625" style="15" customWidth="1"/>
    <col min="14858" max="14858" width="14.69921875" style="15" bestFit="1" customWidth="1"/>
    <col min="14859" max="14859" width="21.3984375" style="15" bestFit="1" customWidth="1"/>
    <col min="14860" max="14860" width="14.69921875" style="15" bestFit="1" customWidth="1"/>
    <col min="14861" max="14861" width="21.3984375" style="15" bestFit="1" customWidth="1"/>
    <col min="14862" max="14862" width="14.69921875" style="15" bestFit="1" customWidth="1"/>
    <col min="14863" max="14863" width="21.3984375" style="15" bestFit="1" customWidth="1"/>
    <col min="14864" max="14864" width="14.69921875" style="15" bestFit="1" customWidth="1"/>
    <col min="14865" max="14865" width="21.3984375" style="15" bestFit="1" customWidth="1"/>
    <col min="14866" max="14866" width="14.69921875" style="15" bestFit="1" customWidth="1"/>
    <col min="14867" max="14867" width="21.3984375" style="15" bestFit="1" customWidth="1"/>
    <col min="14868" max="14868" width="16.59765625" style="15" bestFit="1" customWidth="1"/>
    <col min="14869" max="14869" width="14.09765625" style="15" bestFit="1" customWidth="1"/>
    <col min="14870" max="14870" width="16.59765625" style="15" bestFit="1" customWidth="1"/>
    <col min="14871" max="14871" width="14.09765625" style="15" bestFit="1" customWidth="1"/>
    <col min="14872" max="14872" width="14.3984375" style="15" bestFit="1" customWidth="1"/>
    <col min="14873" max="14873" width="14.59765625" style="15" customWidth="1"/>
    <col min="14874" max="14874" width="13.8984375" style="15" bestFit="1" customWidth="1"/>
    <col min="14875" max="14875" width="14.59765625" style="15" customWidth="1"/>
    <col min="14876" max="15112" width="9" style="15"/>
    <col min="15113" max="15113" width="14.09765625" style="15" customWidth="1"/>
    <col min="15114" max="15114" width="14.69921875" style="15" bestFit="1" customWidth="1"/>
    <col min="15115" max="15115" width="21.3984375" style="15" bestFit="1" customWidth="1"/>
    <col min="15116" max="15116" width="14.69921875" style="15" bestFit="1" customWidth="1"/>
    <col min="15117" max="15117" width="21.3984375" style="15" bestFit="1" customWidth="1"/>
    <col min="15118" max="15118" width="14.69921875" style="15" bestFit="1" customWidth="1"/>
    <col min="15119" max="15119" width="21.3984375" style="15" bestFit="1" customWidth="1"/>
    <col min="15120" max="15120" width="14.69921875" style="15" bestFit="1" customWidth="1"/>
    <col min="15121" max="15121" width="21.3984375" style="15" bestFit="1" customWidth="1"/>
    <col min="15122" max="15122" width="14.69921875" style="15" bestFit="1" customWidth="1"/>
    <col min="15123" max="15123" width="21.3984375" style="15" bestFit="1" customWidth="1"/>
    <col min="15124" max="15124" width="16.59765625" style="15" bestFit="1" customWidth="1"/>
    <col min="15125" max="15125" width="14.09765625" style="15" bestFit="1" customWidth="1"/>
    <col min="15126" max="15126" width="16.59765625" style="15" bestFit="1" customWidth="1"/>
    <col min="15127" max="15127" width="14.09765625" style="15" bestFit="1" customWidth="1"/>
    <col min="15128" max="15128" width="14.3984375" style="15" bestFit="1" customWidth="1"/>
    <col min="15129" max="15129" width="14.59765625" style="15" customWidth="1"/>
    <col min="15130" max="15130" width="13.8984375" style="15" bestFit="1" customWidth="1"/>
    <col min="15131" max="15131" width="14.59765625" style="15" customWidth="1"/>
    <col min="15132" max="15368" width="9" style="15"/>
    <col min="15369" max="15369" width="14.09765625" style="15" customWidth="1"/>
    <col min="15370" max="15370" width="14.69921875" style="15" bestFit="1" customWidth="1"/>
    <col min="15371" max="15371" width="21.3984375" style="15" bestFit="1" customWidth="1"/>
    <col min="15372" max="15372" width="14.69921875" style="15" bestFit="1" customWidth="1"/>
    <col min="15373" max="15373" width="21.3984375" style="15" bestFit="1" customWidth="1"/>
    <col min="15374" max="15374" width="14.69921875" style="15" bestFit="1" customWidth="1"/>
    <col min="15375" max="15375" width="21.3984375" style="15" bestFit="1" customWidth="1"/>
    <col min="15376" max="15376" width="14.69921875" style="15" bestFit="1" customWidth="1"/>
    <col min="15377" max="15377" width="21.3984375" style="15" bestFit="1" customWidth="1"/>
    <col min="15378" max="15378" width="14.69921875" style="15" bestFit="1" customWidth="1"/>
    <col min="15379" max="15379" width="21.3984375" style="15" bestFit="1" customWidth="1"/>
    <col min="15380" max="15380" width="16.59765625" style="15" bestFit="1" customWidth="1"/>
    <col min="15381" max="15381" width="14.09765625" style="15" bestFit="1" customWidth="1"/>
    <col min="15382" max="15382" width="16.59765625" style="15" bestFit="1" customWidth="1"/>
    <col min="15383" max="15383" width="14.09765625" style="15" bestFit="1" customWidth="1"/>
    <col min="15384" max="15384" width="14.3984375" style="15" bestFit="1" customWidth="1"/>
    <col min="15385" max="15385" width="14.59765625" style="15" customWidth="1"/>
    <col min="15386" max="15386" width="13.8984375" style="15" bestFit="1" customWidth="1"/>
    <col min="15387" max="15387" width="14.59765625" style="15" customWidth="1"/>
    <col min="15388" max="15624" width="9" style="15"/>
    <col min="15625" max="15625" width="14.09765625" style="15" customWidth="1"/>
    <col min="15626" max="15626" width="14.69921875" style="15" bestFit="1" customWidth="1"/>
    <col min="15627" max="15627" width="21.3984375" style="15" bestFit="1" customWidth="1"/>
    <col min="15628" max="15628" width="14.69921875" style="15" bestFit="1" customWidth="1"/>
    <col min="15629" max="15629" width="21.3984375" style="15" bestFit="1" customWidth="1"/>
    <col min="15630" max="15630" width="14.69921875" style="15" bestFit="1" customWidth="1"/>
    <col min="15631" max="15631" width="21.3984375" style="15" bestFit="1" customWidth="1"/>
    <col min="15632" max="15632" width="14.69921875" style="15" bestFit="1" customWidth="1"/>
    <col min="15633" max="15633" width="21.3984375" style="15" bestFit="1" customWidth="1"/>
    <col min="15634" max="15634" width="14.69921875" style="15" bestFit="1" customWidth="1"/>
    <col min="15635" max="15635" width="21.3984375" style="15" bestFit="1" customWidth="1"/>
    <col min="15636" max="15636" width="16.59765625" style="15" bestFit="1" customWidth="1"/>
    <col min="15637" max="15637" width="14.09765625" style="15" bestFit="1" customWidth="1"/>
    <col min="15638" max="15638" width="16.59765625" style="15" bestFit="1" customWidth="1"/>
    <col min="15639" max="15639" width="14.09765625" style="15" bestFit="1" customWidth="1"/>
    <col min="15640" max="15640" width="14.3984375" style="15" bestFit="1" customWidth="1"/>
    <col min="15641" max="15641" width="14.59765625" style="15" customWidth="1"/>
    <col min="15642" max="15642" width="13.8984375" style="15" bestFit="1" customWidth="1"/>
    <col min="15643" max="15643" width="14.59765625" style="15" customWidth="1"/>
    <col min="15644" max="15880" width="9" style="15"/>
    <col min="15881" max="15881" width="14.09765625" style="15" customWidth="1"/>
    <col min="15882" max="15882" width="14.69921875" style="15" bestFit="1" customWidth="1"/>
    <col min="15883" max="15883" width="21.3984375" style="15" bestFit="1" customWidth="1"/>
    <col min="15884" max="15884" width="14.69921875" style="15" bestFit="1" customWidth="1"/>
    <col min="15885" max="15885" width="21.3984375" style="15" bestFit="1" customWidth="1"/>
    <col min="15886" max="15886" width="14.69921875" style="15" bestFit="1" customWidth="1"/>
    <col min="15887" max="15887" width="21.3984375" style="15" bestFit="1" customWidth="1"/>
    <col min="15888" max="15888" width="14.69921875" style="15" bestFit="1" customWidth="1"/>
    <col min="15889" max="15889" width="21.3984375" style="15" bestFit="1" customWidth="1"/>
    <col min="15890" max="15890" width="14.69921875" style="15" bestFit="1" customWidth="1"/>
    <col min="15891" max="15891" width="21.3984375" style="15" bestFit="1" customWidth="1"/>
    <col min="15892" max="15892" width="16.59765625" style="15" bestFit="1" customWidth="1"/>
    <col min="15893" max="15893" width="14.09765625" style="15" bestFit="1" customWidth="1"/>
    <col min="15894" max="15894" width="16.59765625" style="15" bestFit="1" customWidth="1"/>
    <col min="15895" max="15895" width="14.09765625" style="15" bestFit="1" customWidth="1"/>
    <col min="15896" max="15896" width="14.3984375" style="15" bestFit="1" customWidth="1"/>
    <col min="15897" max="15897" width="14.59765625" style="15" customWidth="1"/>
    <col min="15898" max="15898" width="13.8984375" style="15" bestFit="1" customWidth="1"/>
    <col min="15899" max="15899" width="14.59765625" style="15" customWidth="1"/>
    <col min="15900" max="16136" width="9" style="15"/>
    <col min="16137" max="16137" width="14.09765625" style="15" customWidth="1"/>
    <col min="16138" max="16138" width="14.69921875" style="15" bestFit="1" customWidth="1"/>
    <col min="16139" max="16139" width="21.3984375" style="15" bestFit="1" customWidth="1"/>
    <col min="16140" max="16140" width="14.69921875" style="15" bestFit="1" customWidth="1"/>
    <col min="16141" max="16141" width="21.3984375" style="15" bestFit="1" customWidth="1"/>
    <col min="16142" max="16142" width="14.69921875" style="15" bestFit="1" customWidth="1"/>
    <col min="16143" max="16143" width="21.3984375" style="15" bestFit="1" customWidth="1"/>
    <col min="16144" max="16144" width="14.69921875" style="15" bestFit="1" customWidth="1"/>
    <col min="16145" max="16145" width="21.3984375" style="15" bestFit="1" customWidth="1"/>
    <col min="16146" max="16146" width="14.69921875" style="15" bestFit="1" customWidth="1"/>
    <col min="16147" max="16147" width="21.3984375" style="15" bestFit="1" customWidth="1"/>
    <col min="16148" max="16148" width="16.59765625" style="15" bestFit="1" customWidth="1"/>
    <col min="16149" max="16149" width="14.09765625" style="15" bestFit="1" customWidth="1"/>
    <col min="16150" max="16150" width="16.59765625" style="15" bestFit="1" customWidth="1"/>
    <col min="16151" max="16151" width="14.09765625" style="15" bestFit="1" customWidth="1"/>
    <col min="16152" max="16152" width="14.3984375" style="15" bestFit="1" customWidth="1"/>
    <col min="16153" max="16153" width="14.59765625" style="15" customWidth="1"/>
    <col min="16154" max="16154" width="13.8984375" style="15" bestFit="1" customWidth="1"/>
    <col min="16155" max="16155" width="14.59765625" style="15" customWidth="1"/>
    <col min="16156" max="16384" width="9" style="15"/>
  </cols>
  <sheetData>
    <row r="1" spans="1:83" s="418" customFormat="1" ht="53.25" customHeight="1" x14ac:dyDescent="0.25">
      <c r="A1" s="851" t="s">
        <v>897</v>
      </c>
      <c r="AC1" s="851" t="s">
        <v>898</v>
      </c>
      <c r="BE1" s="851" t="s">
        <v>951</v>
      </c>
    </row>
    <row r="2" spans="1:83" s="418" customFormat="1" ht="53.25" customHeight="1" x14ac:dyDescent="0.25">
      <c r="A2" s="570" t="s">
        <v>949</v>
      </c>
      <c r="AC2" s="570" t="s">
        <v>950</v>
      </c>
      <c r="BE2" s="570" t="s">
        <v>952</v>
      </c>
    </row>
    <row r="3" spans="1:83" ht="25.8" x14ac:dyDescent="0.7">
      <c r="A3" s="14"/>
      <c r="C3" s="16"/>
      <c r="Y3" s="1569" t="s">
        <v>439</v>
      </c>
      <c r="Z3" s="1569"/>
      <c r="AA3" s="1569"/>
      <c r="AC3" s="14"/>
      <c r="AE3" s="16"/>
      <c r="BA3" s="1569" t="s">
        <v>439</v>
      </c>
      <c r="BB3" s="1569"/>
      <c r="BC3" s="1569"/>
      <c r="BE3" s="14"/>
      <c r="BG3" s="16"/>
      <c r="CC3" s="1569" t="s">
        <v>439</v>
      </c>
      <c r="CD3" s="1569"/>
      <c r="CE3" s="1569"/>
    </row>
    <row r="4" spans="1:83" ht="35.25" customHeight="1" x14ac:dyDescent="0.7">
      <c r="A4" s="1583" t="s">
        <v>265</v>
      </c>
      <c r="B4" s="1584" t="s">
        <v>586</v>
      </c>
      <c r="C4" s="1584"/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1577" t="s">
        <v>589</v>
      </c>
      <c r="Q4" s="1577"/>
      <c r="R4" s="1577" t="s">
        <v>590</v>
      </c>
      <c r="S4" s="1577"/>
      <c r="T4" s="1577" t="s">
        <v>591</v>
      </c>
      <c r="U4" s="1577"/>
      <c r="V4" s="1577" t="s">
        <v>443</v>
      </c>
      <c r="W4" s="1577"/>
      <c r="X4" s="1585" t="s">
        <v>592</v>
      </c>
      <c r="Y4" s="1585"/>
      <c r="Z4" s="1585"/>
      <c r="AA4" s="1585"/>
      <c r="AC4" s="1583" t="s">
        <v>265</v>
      </c>
      <c r="AD4" s="1584" t="s">
        <v>586</v>
      </c>
      <c r="AE4" s="1584"/>
      <c r="AF4" s="1584"/>
      <c r="AG4" s="1584"/>
      <c r="AH4" s="1584"/>
      <c r="AI4" s="1584"/>
      <c r="AJ4" s="1584"/>
      <c r="AK4" s="1584"/>
      <c r="AL4" s="1584"/>
      <c r="AM4" s="1584"/>
      <c r="AN4" s="1584"/>
      <c r="AO4" s="1584"/>
      <c r="AP4" s="1584"/>
      <c r="AQ4" s="1584"/>
      <c r="AR4" s="1577" t="s">
        <v>589</v>
      </c>
      <c r="AS4" s="1577"/>
      <c r="AT4" s="1577" t="s">
        <v>590</v>
      </c>
      <c r="AU4" s="1577"/>
      <c r="AV4" s="1577" t="s">
        <v>591</v>
      </c>
      <c r="AW4" s="1577"/>
      <c r="AX4" s="1577" t="s">
        <v>443</v>
      </c>
      <c r="AY4" s="1577"/>
      <c r="AZ4" s="1585" t="s">
        <v>592</v>
      </c>
      <c r="BA4" s="1585"/>
      <c r="BB4" s="1585"/>
      <c r="BC4" s="1585"/>
      <c r="BE4" s="1583" t="s">
        <v>265</v>
      </c>
      <c r="BF4" s="1584" t="s">
        <v>586</v>
      </c>
      <c r="BG4" s="1584"/>
      <c r="BH4" s="1584"/>
      <c r="BI4" s="1584"/>
      <c r="BJ4" s="1584"/>
      <c r="BK4" s="1584"/>
      <c r="BL4" s="1584"/>
      <c r="BM4" s="1584"/>
      <c r="BN4" s="1584"/>
      <c r="BO4" s="1584"/>
      <c r="BP4" s="1584"/>
      <c r="BQ4" s="1584"/>
      <c r="BR4" s="1584"/>
      <c r="BS4" s="1584"/>
      <c r="BT4" s="1577" t="s">
        <v>589</v>
      </c>
      <c r="BU4" s="1577"/>
      <c r="BV4" s="1577" t="s">
        <v>590</v>
      </c>
      <c r="BW4" s="1577"/>
      <c r="BX4" s="1577" t="s">
        <v>591</v>
      </c>
      <c r="BY4" s="1577"/>
      <c r="BZ4" s="1577" t="s">
        <v>443</v>
      </c>
      <c r="CA4" s="1577"/>
      <c r="CB4" s="1585" t="s">
        <v>592</v>
      </c>
      <c r="CC4" s="1585"/>
      <c r="CD4" s="1585"/>
      <c r="CE4" s="1585"/>
    </row>
    <row r="5" spans="1:83" s="20" customFormat="1" ht="47.25" customHeight="1" x14ac:dyDescent="0.25">
      <c r="A5" s="1583"/>
      <c r="B5" s="1586" t="s">
        <v>188</v>
      </c>
      <c r="C5" s="1586"/>
      <c r="D5" s="1586"/>
      <c r="E5" s="1586"/>
      <c r="F5" s="1586"/>
      <c r="G5" s="1586"/>
      <c r="H5" s="1586"/>
      <c r="I5" s="1586"/>
      <c r="J5" s="1586"/>
      <c r="K5" s="1587"/>
      <c r="L5" s="1588" t="s">
        <v>193</v>
      </c>
      <c r="M5" s="1589"/>
      <c r="N5" s="1577" t="s">
        <v>194</v>
      </c>
      <c r="O5" s="1577"/>
      <c r="P5" s="1577"/>
      <c r="Q5" s="1577"/>
      <c r="R5" s="1577"/>
      <c r="S5" s="1577"/>
      <c r="T5" s="1577"/>
      <c r="U5" s="1577"/>
      <c r="V5" s="1577"/>
      <c r="W5" s="1577"/>
      <c r="X5" s="1585"/>
      <c r="Y5" s="1585"/>
      <c r="Z5" s="1585"/>
      <c r="AA5" s="1585"/>
      <c r="AC5" s="1583"/>
      <c r="AD5" s="1586" t="s">
        <v>188</v>
      </c>
      <c r="AE5" s="1586"/>
      <c r="AF5" s="1586"/>
      <c r="AG5" s="1586"/>
      <c r="AH5" s="1586"/>
      <c r="AI5" s="1586"/>
      <c r="AJ5" s="1586"/>
      <c r="AK5" s="1586"/>
      <c r="AL5" s="1586"/>
      <c r="AM5" s="1587"/>
      <c r="AN5" s="1588" t="s">
        <v>193</v>
      </c>
      <c r="AO5" s="1589"/>
      <c r="AP5" s="1577" t="s">
        <v>194</v>
      </c>
      <c r="AQ5" s="1577"/>
      <c r="AR5" s="1577"/>
      <c r="AS5" s="1577"/>
      <c r="AT5" s="1577"/>
      <c r="AU5" s="1577"/>
      <c r="AV5" s="1577"/>
      <c r="AW5" s="1577"/>
      <c r="AX5" s="1577"/>
      <c r="AY5" s="1577"/>
      <c r="AZ5" s="1585"/>
      <c r="BA5" s="1585"/>
      <c r="BB5" s="1585"/>
      <c r="BC5" s="1585"/>
      <c r="BE5" s="1583"/>
      <c r="BF5" s="1586" t="s">
        <v>188</v>
      </c>
      <c r="BG5" s="1586"/>
      <c r="BH5" s="1586"/>
      <c r="BI5" s="1586"/>
      <c r="BJ5" s="1586"/>
      <c r="BK5" s="1586"/>
      <c r="BL5" s="1586"/>
      <c r="BM5" s="1586"/>
      <c r="BN5" s="1586"/>
      <c r="BO5" s="1587"/>
      <c r="BP5" s="1588" t="s">
        <v>193</v>
      </c>
      <c r="BQ5" s="1589"/>
      <c r="BR5" s="1577" t="s">
        <v>194</v>
      </c>
      <c r="BS5" s="1577"/>
      <c r="BT5" s="1577"/>
      <c r="BU5" s="1577"/>
      <c r="BV5" s="1577"/>
      <c r="BW5" s="1577"/>
      <c r="BX5" s="1577"/>
      <c r="BY5" s="1577"/>
      <c r="BZ5" s="1577"/>
      <c r="CA5" s="1577"/>
      <c r="CB5" s="1585"/>
      <c r="CC5" s="1585"/>
      <c r="CD5" s="1585"/>
      <c r="CE5" s="1585"/>
    </row>
    <row r="6" spans="1:83" s="17" customFormat="1" ht="35.25" customHeight="1" x14ac:dyDescent="0.85">
      <c r="A6" s="1583"/>
      <c r="B6" s="1590" t="s">
        <v>189</v>
      </c>
      <c r="C6" s="1591"/>
      <c r="D6" s="1580" t="s">
        <v>587</v>
      </c>
      <c r="E6" s="1579"/>
      <c r="F6" s="1580" t="s">
        <v>191</v>
      </c>
      <c r="G6" s="1579"/>
      <c r="H6" s="1580" t="s">
        <v>588</v>
      </c>
      <c r="I6" s="1579"/>
      <c r="J6" s="1580" t="s">
        <v>316</v>
      </c>
      <c r="K6" s="1579"/>
      <c r="L6" s="21" t="s">
        <v>256</v>
      </c>
      <c r="M6" s="21" t="s">
        <v>257</v>
      </c>
      <c r="N6" s="21" t="s">
        <v>256</v>
      </c>
      <c r="O6" s="21" t="s">
        <v>257</v>
      </c>
      <c r="P6" s="21" t="s">
        <v>256</v>
      </c>
      <c r="Q6" s="21" t="s">
        <v>257</v>
      </c>
      <c r="R6" s="21" t="s">
        <v>256</v>
      </c>
      <c r="S6" s="21" t="s">
        <v>257</v>
      </c>
      <c r="T6" s="21" t="s">
        <v>256</v>
      </c>
      <c r="U6" s="21" t="s">
        <v>257</v>
      </c>
      <c r="V6" s="21" t="s">
        <v>256</v>
      </c>
      <c r="W6" s="21" t="s">
        <v>257</v>
      </c>
      <c r="X6" s="21" t="s">
        <v>256</v>
      </c>
      <c r="Y6" s="1581" t="s">
        <v>258</v>
      </c>
      <c r="Z6" s="21" t="s">
        <v>257</v>
      </c>
      <c r="AA6" s="1581" t="s">
        <v>258</v>
      </c>
      <c r="AC6" s="1583"/>
      <c r="AD6" s="1578" t="s">
        <v>189</v>
      </c>
      <c r="AE6" s="1579"/>
      <c r="AF6" s="1580" t="s">
        <v>587</v>
      </c>
      <c r="AG6" s="1579"/>
      <c r="AH6" s="1580" t="s">
        <v>191</v>
      </c>
      <c r="AI6" s="1579"/>
      <c r="AJ6" s="1580" t="s">
        <v>588</v>
      </c>
      <c r="AK6" s="1579"/>
      <c r="AL6" s="1580" t="s">
        <v>316</v>
      </c>
      <c r="AM6" s="1579"/>
      <c r="AN6" s="21" t="s">
        <v>256</v>
      </c>
      <c r="AO6" s="21" t="s">
        <v>257</v>
      </c>
      <c r="AP6" s="21" t="s">
        <v>256</v>
      </c>
      <c r="AQ6" s="21" t="s">
        <v>257</v>
      </c>
      <c r="AR6" s="21" t="s">
        <v>256</v>
      </c>
      <c r="AS6" s="21" t="s">
        <v>257</v>
      </c>
      <c r="AT6" s="21" t="s">
        <v>256</v>
      </c>
      <c r="AU6" s="21" t="s">
        <v>257</v>
      </c>
      <c r="AV6" s="21" t="s">
        <v>256</v>
      </c>
      <c r="AW6" s="21" t="s">
        <v>257</v>
      </c>
      <c r="AX6" s="21" t="s">
        <v>256</v>
      </c>
      <c r="AY6" s="21" t="s">
        <v>257</v>
      </c>
      <c r="AZ6" s="21" t="s">
        <v>256</v>
      </c>
      <c r="BA6" s="1581" t="s">
        <v>258</v>
      </c>
      <c r="BB6" s="21" t="s">
        <v>257</v>
      </c>
      <c r="BC6" s="1581" t="s">
        <v>258</v>
      </c>
      <c r="BE6" s="1583"/>
      <c r="BF6" s="1578" t="s">
        <v>189</v>
      </c>
      <c r="BG6" s="1579"/>
      <c r="BH6" s="1580" t="s">
        <v>587</v>
      </c>
      <c r="BI6" s="1579"/>
      <c r="BJ6" s="1580" t="s">
        <v>191</v>
      </c>
      <c r="BK6" s="1579"/>
      <c r="BL6" s="1580" t="s">
        <v>588</v>
      </c>
      <c r="BM6" s="1579"/>
      <c r="BN6" s="1580" t="s">
        <v>316</v>
      </c>
      <c r="BO6" s="1579"/>
      <c r="BP6" s="21" t="s">
        <v>256</v>
      </c>
      <c r="BQ6" s="21" t="s">
        <v>257</v>
      </c>
      <c r="BR6" s="21" t="s">
        <v>256</v>
      </c>
      <c r="BS6" s="21" t="s">
        <v>257</v>
      </c>
      <c r="BT6" s="21" t="s">
        <v>256</v>
      </c>
      <c r="BU6" s="21" t="s">
        <v>257</v>
      </c>
      <c r="BV6" s="21" t="s">
        <v>256</v>
      </c>
      <c r="BW6" s="21" t="s">
        <v>257</v>
      </c>
      <c r="BX6" s="21" t="s">
        <v>256</v>
      </c>
      <c r="BY6" s="21" t="s">
        <v>257</v>
      </c>
      <c r="BZ6" s="21" t="s">
        <v>256</v>
      </c>
      <c r="CA6" s="21" t="s">
        <v>257</v>
      </c>
      <c r="CB6" s="21" t="s">
        <v>256</v>
      </c>
      <c r="CC6" s="1581" t="s">
        <v>258</v>
      </c>
      <c r="CD6" s="21" t="s">
        <v>257</v>
      </c>
      <c r="CE6" s="1581" t="s">
        <v>258</v>
      </c>
    </row>
    <row r="7" spans="1:83" s="20" customFormat="1" ht="51.6" x14ac:dyDescent="0.25">
      <c r="A7" s="1583"/>
      <c r="B7" s="510" t="s">
        <v>648</v>
      </c>
      <c r="C7" s="510" t="s">
        <v>446</v>
      </c>
      <c r="D7" s="510" t="s">
        <v>648</v>
      </c>
      <c r="E7" s="510" t="s">
        <v>446</v>
      </c>
      <c r="F7" s="510" t="s">
        <v>648</v>
      </c>
      <c r="G7" s="510" t="s">
        <v>446</v>
      </c>
      <c r="H7" s="510" t="s">
        <v>648</v>
      </c>
      <c r="I7" s="510" t="s">
        <v>446</v>
      </c>
      <c r="J7" s="510" t="s">
        <v>648</v>
      </c>
      <c r="K7" s="510" t="s">
        <v>446</v>
      </c>
      <c r="L7" s="353" t="s">
        <v>259</v>
      </c>
      <c r="M7" s="353" t="s">
        <v>260</v>
      </c>
      <c r="N7" s="353" t="s">
        <v>259</v>
      </c>
      <c r="O7" s="353" t="s">
        <v>260</v>
      </c>
      <c r="P7" s="353" t="s">
        <v>259</v>
      </c>
      <c r="Q7" s="353" t="s">
        <v>260</v>
      </c>
      <c r="R7" s="353" t="s">
        <v>259</v>
      </c>
      <c r="S7" s="353" t="s">
        <v>260</v>
      </c>
      <c r="T7" s="353" t="s">
        <v>259</v>
      </c>
      <c r="U7" s="353" t="s">
        <v>260</v>
      </c>
      <c r="V7" s="353" t="s">
        <v>259</v>
      </c>
      <c r="W7" s="353" t="s">
        <v>260</v>
      </c>
      <c r="X7" s="353" t="s">
        <v>259</v>
      </c>
      <c r="Y7" s="1582"/>
      <c r="Z7" s="353" t="s">
        <v>260</v>
      </c>
      <c r="AA7" s="1582"/>
      <c r="AC7" s="1583"/>
      <c r="AD7" s="510" t="s">
        <v>648</v>
      </c>
      <c r="AE7" s="510" t="s">
        <v>446</v>
      </c>
      <c r="AF7" s="510" t="s">
        <v>648</v>
      </c>
      <c r="AG7" s="510" t="s">
        <v>446</v>
      </c>
      <c r="AH7" s="510" t="s">
        <v>648</v>
      </c>
      <c r="AI7" s="510" t="s">
        <v>446</v>
      </c>
      <c r="AJ7" s="510" t="s">
        <v>648</v>
      </c>
      <c r="AK7" s="510" t="s">
        <v>446</v>
      </c>
      <c r="AL7" s="510" t="s">
        <v>648</v>
      </c>
      <c r="AM7" s="510" t="s">
        <v>446</v>
      </c>
      <c r="AN7" s="353" t="s">
        <v>259</v>
      </c>
      <c r="AO7" s="353" t="s">
        <v>260</v>
      </c>
      <c r="AP7" s="353" t="s">
        <v>259</v>
      </c>
      <c r="AQ7" s="353" t="s">
        <v>260</v>
      </c>
      <c r="AR7" s="353" t="s">
        <v>259</v>
      </c>
      <c r="AS7" s="353" t="s">
        <v>260</v>
      </c>
      <c r="AT7" s="353" t="s">
        <v>259</v>
      </c>
      <c r="AU7" s="353" t="s">
        <v>260</v>
      </c>
      <c r="AV7" s="353" t="s">
        <v>259</v>
      </c>
      <c r="AW7" s="353" t="s">
        <v>260</v>
      </c>
      <c r="AX7" s="353" t="s">
        <v>259</v>
      </c>
      <c r="AY7" s="353" t="s">
        <v>260</v>
      </c>
      <c r="AZ7" s="353" t="s">
        <v>259</v>
      </c>
      <c r="BA7" s="1582"/>
      <c r="BB7" s="353" t="s">
        <v>260</v>
      </c>
      <c r="BC7" s="1582"/>
      <c r="BE7" s="1583"/>
      <c r="BF7" s="510" t="s">
        <v>648</v>
      </c>
      <c r="BG7" s="510" t="s">
        <v>446</v>
      </c>
      <c r="BH7" s="510" t="s">
        <v>648</v>
      </c>
      <c r="BI7" s="510" t="s">
        <v>446</v>
      </c>
      <c r="BJ7" s="510" t="s">
        <v>648</v>
      </c>
      <c r="BK7" s="510" t="s">
        <v>446</v>
      </c>
      <c r="BL7" s="510" t="s">
        <v>648</v>
      </c>
      <c r="BM7" s="510" t="s">
        <v>446</v>
      </c>
      <c r="BN7" s="510" t="s">
        <v>648</v>
      </c>
      <c r="BO7" s="510" t="s">
        <v>446</v>
      </c>
      <c r="BP7" s="353" t="s">
        <v>259</v>
      </c>
      <c r="BQ7" s="353" t="s">
        <v>260</v>
      </c>
      <c r="BR7" s="353" t="s">
        <v>259</v>
      </c>
      <c r="BS7" s="353" t="s">
        <v>260</v>
      </c>
      <c r="BT7" s="353" t="s">
        <v>259</v>
      </c>
      <c r="BU7" s="353" t="s">
        <v>260</v>
      </c>
      <c r="BV7" s="353" t="s">
        <v>259</v>
      </c>
      <c r="BW7" s="353" t="s">
        <v>260</v>
      </c>
      <c r="BX7" s="353" t="s">
        <v>259</v>
      </c>
      <c r="BY7" s="353" t="s">
        <v>260</v>
      </c>
      <c r="BZ7" s="353" t="s">
        <v>259</v>
      </c>
      <c r="CA7" s="353" t="s">
        <v>260</v>
      </c>
      <c r="CB7" s="353" t="s">
        <v>259</v>
      </c>
      <c r="CC7" s="1582"/>
      <c r="CD7" s="353" t="s">
        <v>260</v>
      </c>
      <c r="CE7" s="1582"/>
    </row>
    <row r="8" spans="1:83" s="17" customFormat="1" ht="55.8" x14ac:dyDescent="0.85">
      <c r="A8" s="1583"/>
      <c r="B8" s="556" t="s">
        <v>649</v>
      </c>
      <c r="C8" s="354" t="s">
        <v>262</v>
      </c>
      <c r="D8" s="556" t="s">
        <v>649</v>
      </c>
      <c r="E8" s="354" t="s">
        <v>262</v>
      </c>
      <c r="F8" s="556" t="s">
        <v>649</v>
      </c>
      <c r="G8" s="354" t="s">
        <v>262</v>
      </c>
      <c r="H8" s="556" t="s">
        <v>649</v>
      </c>
      <c r="I8" s="354" t="s">
        <v>262</v>
      </c>
      <c r="J8" s="556" t="s">
        <v>649</v>
      </c>
      <c r="K8" s="354" t="s">
        <v>262</v>
      </c>
      <c r="L8" s="557" t="s">
        <v>649</v>
      </c>
      <c r="M8" s="354" t="s">
        <v>262</v>
      </c>
      <c r="N8" s="557" t="s">
        <v>649</v>
      </c>
      <c r="O8" s="354" t="s">
        <v>262</v>
      </c>
      <c r="P8" s="557" t="s">
        <v>649</v>
      </c>
      <c r="Q8" s="354" t="s">
        <v>262</v>
      </c>
      <c r="R8" s="557" t="s">
        <v>649</v>
      </c>
      <c r="S8" s="354" t="s">
        <v>262</v>
      </c>
      <c r="T8" s="557" t="s">
        <v>649</v>
      </c>
      <c r="U8" s="354" t="s">
        <v>262</v>
      </c>
      <c r="V8" s="557" t="s">
        <v>649</v>
      </c>
      <c r="W8" s="354" t="s">
        <v>262</v>
      </c>
      <c r="X8" s="556" t="s">
        <v>649</v>
      </c>
      <c r="Y8" s="354" t="s">
        <v>263</v>
      </c>
      <c r="Z8" s="354" t="s">
        <v>262</v>
      </c>
      <c r="AA8" s="354" t="s">
        <v>263</v>
      </c>
      <c r="AC8" s="1583"/>
      <c r="AD8" s="556" t="s">
        <v>649</v>
      </c>
      <c r="AE8" s="354" t="s">
        <v>262</v>
      </c>
      <c r="AF8" s="556" t="s">
        <v>649</v>
      </c>
      <c r="AG8" s="354" t="s">
        <v>262</v>
      </c>
      <c r="AH8" s="556" t="s">
        <v>649</v>
      </c>
      <c r="AI8" s="354" t="s">
        <v>262</v>
      </c>
      <c r="AJ8" s="556" t="s">
        <v>649</v>
      </c>
      <c r="AK8" s="354" t="s">
        <v>262</v>
      </c>
      <c r="AL8" s="556" t="s">
        <v>649</v>
      </c>
      <c r="AM8" s="354" t="s">
        <v>262</v>
      </c>
      <c r="AN8" s="556" t="s">
        <v>649</v>
      </c>
      <c r="AO8" s="354" t="s">
        <v>262</v>
      </c>
      <c r="AP8" s="556" t="s">
        <v>649</v>
      </c>
      <c r="AQ8" s="354" t="s">
        <v>262</v>
      </c>
      <c r="AR8" s="556" t="s">
        <v>649</v>
      </c>
      <c r="AS8" s="354" t="s">
        <v>262</v>
      </c>
      <c r="AT8" s="556" t="s">
        <v>649</v>
      </c>
      <c r="AU8" s="354" t="s">
        <v>262</v>
      </c>
      <c r="AV8" s="556" t="s">
        <v>649</v>
      </c>
      <c r="AW8" s="354" t="s">
        <v>262</v>
      </c>
      <c r="AX8" s="556" t="s">
        <v>649</v>
      </c>
      <c r="AY8" s="354" t="s">
        <v>262</v>
      </c>
      <c r="AZ8" s="556" t="s">
        <v>649</v>
      </c>
      <c r="BA8" s="354" t="s">
        <v>263</v>
      </c>
      <c r="BB8" s="354" t="s">
        <v>262</v>
      </c>
      <c r="BC8" s="354" t="s">
        <v>263</v>
      </c>
      <c r="BE8" s="1583"/>
      <c r="BF8" s="556" t="s">
        <v>649</v>
      </c>
      <c r="BG8" s="354" t="s">
        <v>262</v>
      </c>
      <c r="BH8" s="556" t="s">
        <v>649</v>
      </c>
      <c r="BI8" s="354" t="s">
        <v>262</v>
      </c>
      <c r="BJ8" s="556" t="s">
        <v>649</v>
      </c>
      <c r="BK8" s="354" t="s">
        <v>262</v>
      </c>
      <c r="BL8" s="556" t="s">
        <v>649</v>
      </c>
      <c r="BM8" s="354" t="s">
        <v>262</v>
      </c>
      <c r="BN8" s="556" t="s">
        <v>649</v>
      </c>
      <c r="BO8" s="354" t="s">
        <v>262</v>
      </c>
      <c r="BP8" s="556" t="s">
        <v>649</v>
      </c>
      <c r="BQ8" s="354" t="s">
        <v>262</v>
      </c>
      <c r="BR8" s="556" t="s">
        <v>649</v>
      </c>
      <c r="BS8" s="354" t="s">
        <v>262</v>
      </c>
      <c r="BT8" s="556" t="s">
        <v>649</v>
      </c>
      <c r="BU8" s="354" t="s">
        <v>262</v>
      </c>
      <c r="BV8" s="556" t="s">
        <v>649</v>
      </c>
      <c r="BW8" s="354" t="s">
        <v>262</v>
      </c>
      <c r="BX8" s="556" t="s">
        <v>649</v>
      </c>
      <c r="BY8" s="354" t="s">
        <v>262</v>
      </c>
      <c r="BZ8" s="556" t="s">
        <v>649</v>
      </c>
      <c r="CA8" s="354" t="s">
        <v>262</v>
      </c>
      <c r="CB8" s="556" t="s">
        <v>649</v>
      </c>
      <c r="CC8" s="354" t="s">
        <v>263</v>
      </c>
      <c r="CD8" s="354" t="s">
        <v>262</v>
      </c>
      <c r="CE8" s="354" t="s">
        <v>263</v>
      </c>
    </row>
    <row r="9" spans="1:83" s="413" customFormat="1" ht="63" customHeight="1" x14ac:dyDescent="0.25">
      <c r="A9" s="409" t="s">
        <v>636</v>
      </c>
      <c r="B9" s="410">
        <v>16716</v>
      </c>
      <c r="C9" s="410">
        <v>8958087.7009999994</v>
      </c>
      <c r="D9" s="410">
        <v>732</v>
      </c>
      <c r="E9" s="410">
        <v>167150.201</v>
      </c>
      <c r="F9" s="410">
        <v>3918</v>
      </c>
      <c r="G9" s="410">
        <v>1923015.077</v>
      </c>
      <c r="H9" s="410">
        <v>0</v>
      </c>
      <c r="I9" s="410">
        <v>0</v>
      </c>
      <c r="J9" s="410">
        <v>21366</v>
      </c>
      <c r="K9" s="410">
        <v>11048252.979</v>
      </c>
      <c r="L9" s="410">
        <v>0</v>
      </c>
      <c r="M9" s="410">
        <v>0</v>
      </c>
      <c r="N9" s="410">
        <v>87</v>
      </c>
      <c r="O9" s="410">
        <v>203308061.60800001</v>
      </c>
      <c r="P9" s="410">
        <v>529</v>
      </c>
      <c r="Q9" s="410">
        <v>269235.79599999997</v>
      </c>
      <c r="R9" s="410">
        <v>0</v>
      </c>
      <c r="S9" s="410">
        <v>0</v>
      </c>
      <c r="T9" s="410">
        <v>0</v>
      </c>
      <c r="U9" s="410">
        <v>0</v>
      </c>
      <c r="V9" s="410">
        <v>6568</v>
      </c>
      <c r="W9" s="410">
        <v>2237325</v>
      </c>
      <c r="X9" s="411">
        <v>28550</v>
      </c>
      <c r="Y9" s="412">
        <v>0.90211442349832704</v>
      </c>
      <c r="Z9" s="411">
        <v>216862875.38300002</v>
      </c>
      <c r="AA9" s="412">
        <v>5.7660401606328735</v>
      </c>
      <c r="AB9" s="1054"/>
      <c r="AC9" s="409" t="s">
        <v>636</v>
      </c>
      <c r="AD9" s="410">
        <v>1584</v>
      </c>
      <c r="AE9" s="410">
        <v>742327.81599999999</v>
      </c>
      <c r="AF9" s="410">
        <v>75</v>
      </c>
      <c r="AG9" s="410">
        <v>4210189.9610000001</v>
      </c>
      <c r="AH9" s="410">
        <v>53</v>
      </c>
      <c r="AI9" s="410">
        <v>60309.366000000002</v>
      </c>
      <c r="AJ9" s="410">
        <v>0</v>
      </c>
      <c r="AK9" s="410">
        <v>0</v>
      </c>
      <c r="AL9" s="410">
        <v>1712</v>
      </c>
      <c r="AM9" s="410">
        <v>5012827.1430000002</v>
      </c>
      <c r="AN9" s="410">
        <v>0</v>
      </c>
      <c r="AO9" s="410">
        <v>0</v>
      </c>
      <c r="AP9" s="410">
        <v>0</v>
      </c>
      <c r="AQ9" s="410">
        <v>0</v>
      </c>
      <c r="AR9" s="410">
        <v>10</v>
      </c>
      <c r="AS9" s="410">
        <v>412596.375</v>
      </c>
      <c r="AT9" s="410">
        <v>0</v>
      </c>
      <c r="AU9" s="410">
        <v>0</v>
      </c>
      <c r="AV9" s="410">
        <v>0</v>
      </c>
      <c r="AW9" s="410">
        <v>0</v>
      </c>
      <c r="AX9" s="410">
        <v>1604</v>
      </c>
      <c r="AY9" s="410">
        <v>534450</v>
      </c>
      <c r="AZ9" s="411">
        <v>3326</v>
      </c>
      <c r="BA9" s="412">
        <v>3.0255892439665604</v>
      </c>
      <c r="BB9" s="411">
        <v>5959873.5180000002</v>
      </c>
      <c r="BC9" s="412">
        <v>1.6157789670593836</v>
      </c>
      <c r="BE9" s="409" t="s">
        <v>636</v>
      </c>
      <c r="BF9" s="410">
        <v>0</v>
      </c>
      <c r="BG9" s="410">
        <v>0</v>
      </c>
      <c r="BH9" s="410">
        <v>0</v>
      </c>
      <c r="BI9" s="410">
        <v>0</v>
      </c>
      <c r="BJ9" s="410">
        <v>0</v>
      </c>
      <c r="BK9" s="410">
        <v>0</v>
      </c>
      <c r="BL9" s="410">
        <v>0</v>
      </c>
      <c r="BM9" s="410">
        <v>0</v>
      </c>
      <c r="BN9" s="410">
        <v>0</v>
      </c>
      <c r="BO9" s="410">
        <v>0</v>
      </c>
      <c r="BP9" s="410">
        <v>0</v>
      </c>
      <c r="BQ9" s="410">
        <v>0</v>
      </c>
      <c r="BR9" s="410">
        <v>0</v>
      </c>
      <c r="BS9" s="410">
        <v>450955.33799999999</v>
      </c>
      <c r="BT9" s="410">
        <v>0</v>
      </c>
      <c r="BU9" s="410">
        <v>0</v>
      </c>
      <c r="BV9" s="410">
        <v>0</v>
      </c>
      <c r="BW9" s="410">
        <v>0</v>
      </c>
      <c r="BX9" s="410">
        <v>0</v>
      </c>
      <c r="BY9" s="410">
        <v>0</v>
      </c>
      <c r="BZ9" s="410">
        <v>-1</v>
      </c>
      <c r="CA9" s="410">
        <v>-350</v>
      </c>
      <c r="CB9" s="411">
        <v>-1</v>
      </c>
      <c r="CC9" s="412">
        <v>-2.4591897461624342E-4</v>
      </c>
      <c r="CD9" s="411">
        <v>450605.33799999999</v>
      </c>
      <c r="CE9" s="412">
        <v>0.16679098858849614</v>
      </c>
    </row>
    <row r="10" spans="1:83" s="413" customFormat="1" ht="63" customHeight="1" x14ac:dyDescent="0.25">
      <c r="A10" s="414" t="s">
        <v>159</v>
      </c>
      <c r="B10" s="410">
        <v>406889</v>
      </c>
      <c r="C10" s="410">
        <v>133543364.61300001</v>
      </c>
      <c r="D10" s="410">
        <v>75661</v>
      </c>
      <c r="E10" s="410">
        <v>33368232.59</v>
      </c>
      <c r="F10" s="410">
        <v>19948</v>
      </c>
      <c r="G10" s="410">
        <v>9205266.2510000002</v>
      </c>
      <c r="H10" s="410">
        <v>0</v>
      </c>
      <c r="I10" s="410">
        <v>0</v>
      </c>
      <c r="J10" s="410">
        <v>502498</v>
      </c>
      <c r="K10" s="410">
        <v>176116863.454</v>
      </c>
      <c r="L10" s="410">
        <v>0</v>
      </c>
      <c r="M10" s="410">
        <v>0</v>
      </c>
      <c r="N10" s="410">
        <v>4633</v>
      </c>
      <c r="O10" s="410">
        <v>156753636.2678</v>
      </c>
      <c r="P10" s="410">
        <v>15087</v>
      </c>
      <c r="Q10" s="410">
        <v>2450512.2859999998</v>
      </c>
      <c r="R10" s="410">
        <v>72345</v>
      </c>
      <c r="S10" s="410">
        <v>175811560.05171999</v>
      </c>
      <c r="T10" s="410">
        <v>0</v>
      </c>
      <c r="U10" s="410">
        <v>0</v>
      </c>
      <c r="V10" s="410">
        <v>147057</v>
      </c>
      <c r="W10" s="410">
        <v>412691116</v>
      </c>
      <c r="X10" s="411">
        <v>741620</v>
      </c>
      <c r="Y10" s="412">
        <v>23.433488572848663</v>
      </c>
      <c r="Z10" s="411">
        <v>923823688.05952001</v>
      </c>
      <c r="AA10" s="412">
        <v>24.56300774066348</v>
      </c>
      <c r="AB10" s="1055"/>
      <c r="AC10" s="414" t="s">
        <v>159</v>
      </c>
      <c r="AD10" s="410">
        <v>49490</v>
      </c>
      <c r="AE10" s="410">
        <v>10934522.806</v>
      </c>
      <c r="AF10" s="410">
        <v>3590</v>
      </c>
      <c r="AG10" s="410">
        <v>1339774.1499999999</v>
      </c>
      <c r="AH10" s="410">
        <v>1143</v>
      </c>
      <c r="AI10" s="410">
        <v>732512.20600000001</v>
      </c>
      <c r="AJ10" s="410">
        <v>0</v>
      </c>
      <c r="AK10" s="410">
        <v>0</v>
      </c>
      <c r="AL10" s="410">
        <v>54223</v>
      </c>
      <c r="AM10" s="410">
        <v>13006809.162</v>
      </c>
      <c r="AN10" s="410">
        <v>0</v>
      </c>
      <c r="AO10" s="410">
        <v>0</v>
      </c>
      <c r="AP10" s="410">
        <v>485</v>
      </c>
      <c r="AQ10" s="410">
        <v>4398648.2879999997</v>
      </c>
      <c r="AR10" s="410">
        <v>217</v>
      </c>
      <c r="AS10" s="410">
        <v>36768.209000000003</v>
      </c>
      <c r="AT10" s="410">
        <v>3467</v>
      </c>
      <c r="AU10" s="410">
        <v>9017391.4585999995</v>
      </c>
      <c r="AV10" s="410">
        <v>69</v>
      </c>
      <c r="AW10" s="410">
        <v>52129</v>
      </c>
      <c r="AX10" s="410">
        <v>0</v>
      </c>
      <c r="AY10" s="410">
        <v>0</v>
      </c>
      <c r="AZ10" s="411">
        <v>58461</v>
      </c>
      <c r="BA10" s="412">
        <v>53.180689354037604</v>
      </c>
      <c r="BB10" s="411">
        <v>26511746.117600001</v>
      </c>
      <c r="BC10" s="412">
        <v>7.1875890700464957</v>
      </c>
      <c r="BE10" s="414" t="s">
        <v>159</v>
      </c>
      <c r="BF10" s="410">
        <v>0</v>
      </c>
      <c r="BG10" s="410">
        <v>0</v>
      </c>
      <c r="BH10" s="410">
        <v>0</v>
      </c>
      <c r="BI10" s="410">
        <v>0</v>
      </c>
      <c r="BJ10" s="410">
        <v>87096</v>
      </c>
      <c r="BK10" s="410">
        <v>14965960.686000001</v>
      </c>
      <c r="BL10" s="410">
        <v>0</v>
      </c>
      <c r="BM10" s="410">
        <v>0</v>
      </c>
      <c r="BN10" s="410">
        <v>87096</v>
      </c>
      <c r="BO10" s="410">
        <v>14965960.686000001</v>
      </c>
      <c r="BP10" s="410">
        <v>0</v>
      </c>
      <c r="BQ10" s="410">
        <v>0</v>
      </c>
      <c r="BR10" s="410">
        <v>2</v>
      </c>
      <c r="BS10" s="410">
        <v>0</v>
      </c>
      <c r="BT10" s="410">
        <v>62</v>
      </c>
      <c r="BU10" s="410">
        <v>2885764.52</v>
      </c>
      <c r="BV10" s="410">
        <v>0</v>
      </c>
      <c r="BW10" s="410">
        <v>0</v>
      </c>
      <c r="BX10" s="410">
        <v>0</v>
      </c>
      <c r="BY10" s="410">
        <v>0</v>
      </c>
      <c r="BZ10" s="410">
        <v>0</v>
      </c>
      <c r="CA10" s="410">
        <v>0</v>
      </c>
      <c r="CB10" s="411">
        <v>87160</v>
      </c>
      <c r="CC10" s="412">
        <v>21.434297827551781</v>
      </c>
      <c r="CD10" s="411">
        <v>17851725.206</v>
      </c>
      <c r="CE10" s="412">
        <v>6.6077932150881784</v>
      </c>
    </row>
    <row r="11" spans="1:83" s="413" customFormat="1" ht="63" customHeight="1" x14ac:dyDescent="0.25">
      <c r="A11" s="414" t="s">
        <v>699</v>
      </c>
      <c r="B11" s="410">
        <v>1776</v>
      </c>
      <c r="C11" s="410">
        <v>1596778</v>
      </c>
      <c r="D11" s="410">
        <v>5635</v>
      </c>
      <c r="E11" s="410">
        <v>1750035.385</v>
      </c>
      <c r="F11" s="410">
        <v>560</v>
      </c>
      <c r="G11" s="410">
        <v>301600</v>
      </c>
      <c r="H11" s="410">
        <v>0</v>
      </c>
      <c r="I11" s="410">
        <v>0</v>
      </c>
      <c r="J11" s="410">
        <v>7971</v>
      </c>
      <c r="K11" s="410">
        <v>3648413.3849999998</v>
      </c>
      <c r="L11" s="410">
        <v>0</v>
      </c>
      <c r="M11" s="410">
        <v>0</v>
      </c>
      <c r="N11" s="410">
        <v>51</v>
      </c>
      <c r="O11" s="410">
        <v>1241021.7390000001</v>
      </c>
      <c r="P11" s="410">
        <v>1073</v>
      </c>
      <c r="Q11" s="410">
        <v>948956.28500000003</v>
      </c>
      <c r="R11" s="410">
        <v>0</v>
      </c>
      <c r="S11" s="410">
        <v>0</v>
      </c>
      <c r="T11" s="410">
        <v>0</v>
      </c>
      <c r="U11" s="410">
        <v>0</v>
      </c>
      <c r="V11" s="410">
        <v>714</v>
      </c>
      <c r="W11" s="410">
        <v>103636</v>
      </c>
      <c r="X11" s="411">
        <v>9809</v>
      </c>
      <c r="Y11" s="412">
        <v>0.30994186970560733</v>
      </c>
      <c r="Z11" s="411">
        <v>5942027.409</v>
      </c>
      <c r="AA11" s="412">
        <v>0.15798909156472943</v>
      </c>
      <c r="AB11" s="1054"/>
      <c r="AC11" s="414" t="s">
        <v>699</v>
      </c>
      <c r="AD11" s="410">
        <v>0</v>
      </c>
      <c r="AE11" s="410">
        <v>0</v>
      </c>
      <c r="AF11" s="410">
        <v>58</v>
      </c>
      <c r="AG11" s="410">
        <v>5295.17</v>
      </c>
      <c r="AH11" s="410">
        <v>1</v>
      </c>
      <c r="AI11" s="410">
        <v>500</v>
      </c>
      <c r="AJ11" s="410">
        <v>0</v>
      </c>
      <c r="AK11" s="410">
        <v>0</v>
      </c>
      <c r="AL11" s="410">
        <v>59</v>
      </c>
      <c r="AM11" s="410">
        <v>5795.17</v>
      </c>
      <c r="AN11" s="410">
        <v>0</v>
      </c>
      <c r="AO11" s="410">
        <v>0</v>
      </c>
      <c r="AP11" s="410">
        <v>4</v>
      </c>
      <c r="AQ11" s="410">
        <v>325543.60191387602</v>
      </c>
      <c r="AR11" s="410">
        <v>1304</v>
      </c>
      <c r="AS11" s="410">
        <v>522154.04599999997</v>
      </c>
      <c r="AT11" s="410">
        <v>0</v>
      </c>
      <c r="AU11" s="410">
        <v>0</v>
      </c>
      <c r="AV11" s="410">
        <v>0</v>
      </c>
      <c r="AW11" s="410">
        <v>0</v>
      </c>
      <c r="AX11" s="410">
        <v>0</v>
      </c>
      <c r="AY11" s="410">
        <v>0</v>
      </c>
      <c r="AZ11" s="411">
        <v>1367</v>
      </c>
      <c r="BA11" s="412">
        <v>1.2435299147631653</v>
      </c>
      <c r="BB11" s="411">
        <v>853492.81791387603</v>
      </c>
      <c r="BC11" s="412">
        <v>0.23139010241684885</v>
      </c>
      <c r="BE11" s="414" t="s">
        <v>699</v>
      </c>
      <c r="BF11" s="410">
        <v>0</v>
      </c>
      <c r="BG11" s="410">
        <v>0</v>
      </c>
      <c r="BH11" s="410">
        <v>0</v>
      </c>
      <c r="BI11" s="410">
        <v>0</v>
      </c>
      <c r="BJ11" s="410">
        <v>0</v>
      </c>
      <c r="BK11" s="410">
        <v>0</v>
      </c>
      <c r="BL11" s="410">
        <v>0</v>
      </c>
      <c r="BM11" s="410">
        <v>0</v>
      </c>
      <c r="BN11" s="410">
        <v>0</v>
      </c>
      <c r="BO11" s="410">
        <v>0</v>
      </c>
      <c r="BP11" s="410">
        <v>0</v>
      </c>
      <c r="BQ11" s="410">
        <v>0</v>
      </c>
      <c r="BR11" s="410">
        <v>2</v>
      </c>
      <c r="BS11" s="410">
        <v>1364.07241</v>
      </c>
      <c r="BT11" s="410">
        <v>0</v>
      </c>
      <c r="BU11" s="410">
        <v>0</v>
      </c>
      <c r="BV11" s="410">
        <v>0</v>
      </c>
      <c r="BW11" s="410">
        <v>0</v>
      </c>
      <c r="BX11" s="410">
        <v>0</v>
      </c>
      <c r="BY11" s="410">
        <v>0</v>
      </c>
      <c r="BZ11" s="410">
        <v>0</v>
      </c>
      <c r="CA11" s="410">
        <v>0</v>
      </c>
      <c r="CB11" s="411">
        <v>2</v>
      </c>
      <c r="CC11" s="412">
        <v>4.9183794923248684E-4</v>
      </c>
      <c r="CD11" s="411">
        <v>1364.07241</v>
      </c>
      <c r="CE11" s="412">
        <v>5.0490965504317324E-4</v>
      </c>
    </row>
    <row r="12" spans="1:83" s="413" customFormat="1" ht="63" customHeight="1" x14ac:dyDescent="0.25">
      <c r="A12" s="414" t="s">
        <v>160</v>
      </c>
      <c r="B12" s="410">
        <v>34545</v>
      </c>
      <c r="C12" s="410">
        <v>7971346</v>
      </c>
      <c r="D12" s="410">
        <v>50896</v>
      </c>
      <c r="E12" s="410">
        <v>16724898</v>
      </c>
      <c r="F12" s="410">
        <v>7017</v>
      </c>
      <c r="G12" s="410">
        <v>2488681</v>
      </c>
      <c r="H12" s="410">
        <v>0</v>
      </c>
      <c r="I12" s="410">
        <v>0</v>
      </c>
      <c r="J12" s="410">
        <v>92458</v>
      </c>
      <c r="K12" s="410">
        <v>27184925</v>
      </c>
      <c r="L12" s="410">
        <v>0</v>
      </c>
      <c r="M12" s="410">
        <v>0</v>
      </c>
      <c r="N12" s="410">
        <v>1514</v>
      </c>
      <c r="O12" s="410">
        <v>77123686.088510007</v>
      </c>
      <c r="P12" s="410">
        <v>1604</v>
      </c>
      <c r="Q12" s="410">
        <v>735082</v>
      </c>
      <c r="R12" s="410">
        <v>3444</v>
      </c>
      <c r="S12" s="410">
        <v>8529943.9749999996</v>
      </c>
      <c r="T12" s="410">
        <v>0</v>
      </c>
      <c r="U12" s="410">
        <v>0</v>
      </c>
      <c r="V12" s="410">
        <v>1</v>
      </c>
      <c r="W12" s="410">
        <v>0</v>
      </c>
      <c r="X12" s="411">
        <v>99021</v>
      </c>
      <c r="Y12" s="412">
        <v>3.1288361586419557</v>
      </c>
      <c r="Z12" s="411">
        <v>113573637.06351</v>
      </c>
      <c r="AA12" s="412">
        <v>3.0197430119875488</v>
      </c>
      <c r="AB12" s="1054"/>
      <c r="AC12" s="414" t="s">
        <v>160</v>
      </c>
      <c r="AD12" s="410">
        <v>2302</v>
      </c>
      <c r="AE12" s="410">
        <v>436412</v>
      </c>
      <c r="AF12" s="410">
        <v>2557</v>
      </c>
      <c r="AG12" s="410">
        <v>854152</v>
      </c>
      <c r="AH12" s="410">
        <v>671</v>
      </c>
      <c r="AI12" s="410">
        <v>383032</v>
      </c>
      <c r="AJ12" s="410">
        <v>0</v>
      </c>
      <c r="AK12" s="410">
        <v>0</v>
      </c>
      <c r="AL12" s="410">
        <v>5530</v>
      </c>
      <c r="AM12" s="410">
        <v>1673596</v>
      </c>
      <c r="AN12" s="410">
        <v>0</v>
      </c>
      <c r="AO12" s="410">
        <v>0</v>
      </c>
      <c r="AP12" s="410">
        <v>0</v>
      </c>
      <c r="AQ12" s="410">
        <v>0</v>
      </c>
      <c r="AR12" s="410">
        <v>387</v>
      </c>
      <c r="AS12" s="410">
        <v>69667</v>
      </c>
      <c r="AT12" s="410">
        <v>770</v>
      </c>
      <c r="AU12" s="410">
        <v>2037815.0249999999</v>
      </c>
      <c r="AV12" s="410">
        <v>0</v>
      </c>
      <c r="AW12" s="410">
        <v>0</v>
      </c>
      <c r="AX12" s="410">
        <v>7702</v>
      </c>
      <c r="AY12" s="410">
        <v>3539225</v>
      </c>
      <c r="AZ12" s="411">
        <v>14389</v>
      </c>
      <c r="BA12" s="412">
        <v>13.08935767631835</v>
      </c>
      <c r="BB12" s="411">
        <v>7320303.0250000004</v>
      </c>
      <c r="BC12" s="412">
        <v>1.9846044760133419</v>
      </c>
      <c r="BE12" s="414" t="s">
        <v>160</v>
      </c>
      <c r="BF12" s="410">
        <v>2</v>
      </c>
      <c r="BG12" s="410">
        <v>4166</v>
      </c>
      <c r="BH12" s="410">
        <v>4</v>
      </c>
      <c r="BI12" s="410">
        <v>4012</v>
      </c>
      <c r="BJ12" s="410">
        <v>0</v>
      </c>
      <c r="BK12" s="410">
        <v>0</v>
      </c>
      <c r="BL12" s="410">
        <v>0</v>
      </c>
      <c r="BM12" s="410">
        <v>0</v>
      </c>
      <c r="BN12" s="410">
        <v>6</v>
      </c>
      <c r="BO12" s="410">
        <v>8178</v>
      </c>
      <c r="BP12" s="410">
        <v>0</v>
      </c>
      <c r="BQ12" s="410">
        <v>0</v>
      </c>
      <c r="BR12" s="410">
        <v>0</v>
      </c>
      <c r="BS12" s="410">
        <v>0</v>
      </c>
      <c r="BT12" s="410">
        <v>6</v>
      </c>
      <c r="BU12" s="410">
        <v>1086</v>
      </c>
      <c r="BV12" s="410">
        <v>10</v>
      </c>
      <c r="BW12" s="410">
        <v>24980</v>
      </c>
      <c r="BX12" s="410">
        <v>0</v>
      </c>
      <c r="BY12" s="410">
        <v>0</v>
      </c>
      <c r="BZ12" s="410">
        <v>0</v>
      </c>
      <c r="CA12" s="410">
        <v>0</v>
      </c>
      <c r="CB12" s="411">
        <v>22</v>
      </c>
      <c r="CC12" s="412">
        <v>5.4102174415573551E-3</v>
      </c>
      <c r="CD12" s="411">
        <v>34244</v>
      </c>
      <c r="CE12" s="412">
        <v>1.2675372729882003E-2</v>
      </c>
    </row>
    <row r="13" spans="1:83" s="413" customFormat="1" ht="63" customHeight="1" x14ac:dyDescent="0.25">
      <c r="A13" s="414" t="s">
        <v>161</v>
      </c>
      <c r="B13" s="410">
        <v>38317</v>
      </c>
      <c r="C13" s="410">
        <v>11388029</v>
      </c>
      <c r="D13" s="410">
        <v>48609</v>
      </c>
      <c r="E13" s="410">
        <v>9300468</v>
      </c>
      <c r="F13" s="410">
        <v>4708</v>
      </c>
      <c r="G13" s="410">
        <v>613163</v>
      </c>
      <c r="H13" s="410">
        <v>0</v>
      </c>
      <c r="I13" s="410">
        <v>0</v>
      </c>
      <c r="J13" s="410">
        <v>91634</v>
      </c>
      <c r="K13" s="410">
        <v>21301660</v>
      </c>
      <c r="L13" s="410">
        <v>0</v>
      </c>
      <c r="M13" s="410">
        <v>0</v>
      </c>
      <c r="N13" s="410">
        <v>290</v>
      </c>
      <c r="O13" s="410">
        <v>87948059</v>
      </c>
      <c r="P13" s="410">
        <v>1216</v>
      </c>
      <c r="Q13" s="410">
        <v>1976790</v>
      </c>
      <c r="R13" s="410">
        <v>1442</v>
      </c>
      <c r="S13" s="410">
        <v>2981591</v>
      </c>
      <c r="T13" s="410">
        <v>0</v>
      </c>
      <c r="U13" s="410">
        <v>0</v>
      </c>
      <c r="V13" s="410">
        <v>6522</v>
      </c>
      <c r="W13" s="410">
        <v>4914900</v>
      </c>
      <c r="X13" s="411">
        <v>101104</v>
      </c>
      <c r="Y13" s="412">
        <v>3.1946541741987691</v>
      </c>
      <c r="Z13" s="411">
        <v>119123000</v>
      </c>
      <c r="AA13" s="412">
        <v>3.167291777543745</v>
      </c>
      <c r="AB13" s="1054"/>
      <c r="AC13" s="414" t="s">
        <v>161</v>
      </c>
      <c r="AD13" s="410">
        <v>955</v>
      </c>
      <c r="AE13" s="410">
        <v>230055.88200000001</v>
      </c>
      <c r="AF13" s="410">
        <v>266</v>
      </c>
      <c r="AG13" s="410">
        <v>41036.375</v>
      </c>
      <c r="AH13" s="410">
        <v>91</v>
      </c>
      <c r="AI13" s="410">
        <v>45186</v>
      </c>
      <c r="AJ13" s="410">
        <v>0</v>
      </c>
      <c r="AK13" s="410">
        <v>0</v>
      </c>
      <c r="AL13" s="410">
        <v>1312</v>
      </c>
      <c r="AM13" s="410">
        <v>316278.25699999998</v>
      </c>
      <c r="AN13" s="410">
        <v>0</v>
      </c>
      <c r="AO13" s="410">
        <v>0</v>
      </c>
      <c r="AP13" s="410">
        <v>1194</v>
      </c>
      <c r="AQ13" s="410">
        <v>100380498</v>
      </c>
      <c r="AR13" s="410">
        <v>6</v>
      </c>
      <c r="AS13" s="410">
        <v>175.792</v>
      </c>
      <c r="AT13" s="410">
        <v>0</v>
      </c>
      <c r="AU13" s="410">
        <v>0</v>
      </c>
      <c r="AV13" s="410">
        <v>0</v>
      </c>
      <c r="AW13" s="410">
        <v>0</v>
      </c>
      <c r="AX13" s="410">
        <v>0</v>
      </c>
      <c r="AY13" s="410">
        <v>0</v>
      </c>
      <c r="AZ13" s="411">
        <v>2512</v>
      </c>
      <c r="BA13" s="412">
        <v>2.2851112991112443</v>
      </c>
      <c r="BB13" s="411">
        <v>100696952.04899999</v>
      </c>
      <c r="BC13" s="412">
        <v>27.299911093140334</v>
      </c>
      <c r="BE13" s="414" t="s">
        <v>161</v>
      </c>
      <c r="BF13" s="410">
        <v>0</v>
      </c>
      <c r="BG13" s="410">
        <v>0</v>
      </c>
      <c r="BH13" s="410">
        <v>0</v>
      </c>
      <c r="BI13" s="410">
        <v>0</v>
      </c>
      <c r="BJ13" s="410">
        <v>0</v>
      </c>
      <c r="BK13" s="410">
        <v>0</v>
      </c>
      <c r="BL13" s="410">
        <v>0</v>
      </c>
      <c r="BM13" s="410">
        <v>0</v>
      </c>
      <c r="BN13" s="410">
        <v>0</v>
      </c>
      <c r="BO13" s="410">
        <v>0</v>
      </c>
      <c r="BP13" s="410">
        <v>0</v>
      </c>
      <c r="BQ13" s="410">
        <v>0</v>
      </c>
      <c r="BR13" s="410">
        <v>0</v>
      </c>
      <c r="BS13" s="410">
        <v>0</v>
      </c>
      <c r="BT13" s="410">
        <v>0</v>
      </c>
      <c r="BU13" s="410">
        <v>0</v>
      </c>
      <c r="BV13" s="410">
        <v>0</v>
      </c>
      <c r="BW13" s="410">
        <v>0</v>
      </c>
      <c r="BX13" s="410">
        <v>0</v>
      </c>
      <c r="BY13" s="410">
        <v>0</v>
      </c>
      <c r="BZ13" s="410">
        <v>0</v>
      </c>
      <c r="CA13" s="410">
        <v>2482600</v>
      </c>
      <c r="CB13" s="411">
        <v>0</v>
      </c>
      <c r="CC13" s="412">
        <v>0</v>
      </c>
      <c r="CD13" s="411">
        <v>2482600</v>
      </c>
      <c r="CE13" s="412">
        <v>0.91893120953174445</v>
      </c>
    </row>
    <row r="14" spans="1:83" s="413" customFormat="1" ht="63" customHeight="1" x14ac:dyDescent="0.25">
      <c r="A14" s="414" t="s">
        <v>162</v>
      </c>
      <c r="B14" s="410">
        <v>0</v>
      </c>
      <c r="C14" s="410">
        <v>0</v>
      </c>
      <c r="D14" s="410">
        <v>11</v>
      </c>
      <c r="E14" s="410">
        <v>1100</v>
      </c>
      <c r="F14" s="410">
        <v>0</v>
      </c>
      <c r="G14" s="410">
        <v>0</v>
      </c>
      <c r="H14" s="410">
        <v>0</v>
      </c>
      <c r="I14" s="410">
        <v>0</v>
      </c>
      <c r="J14" s="410">
        <v>11</v>
      </c>
      <c r="K14" s="410">
        <v>1100</v>
      </c>
      <c r="L14" s="410">
        <v>0</v>
      </c>
      <c r="M14" s="410">
        <v>0</v>
      </c>
      <c r="N14" s="410">
        <v>3</v>
      </c>
      <c r="O14" s="410">
        <v>22978</v>
      </c>
      <c r="P14" s="410">
        <v>0</v>
      </c>
      <c r="Q14" s="410">
        <v>0</v>
      </c>
      <c r="R14" s="410">
        <v>0</v>
      </c>
      <c r="S14" s="410">
        <v>0</v>
      </c>
      <c r="T14" s="410">
        <v>0</v>
      </c>
      <c r="U14" s="410">
        <v>0</v>
      </c>
      <c r="V14" s="410">
        <v>0</v>
      </c>
      <c r="W14" s="410">
        <v>0</v>
      </c>
      <c r="X14" s="411">
        <v>14</v>
      </c>
      <c r="Y14" s="412">
        <v>4.4236784339672782E-4</v>
      </c>
      <c r="Z14" s="411">
        <v>24078</v>
      </c>
      <c r="AA14" s="412">
        <v>6.4019585990697265E-4</v>
      </c>
      <c r="AB14" s="1054"/>
      <c r="AC14" s="414" t="s">
        <v>162</v>
      </c>
      <c r="AD14" s="410">
        <v>0</v>
      </c>
      <c r="AE14" s="410">
        <v>0</v>
      </c>
      <c r="AF14" s="410">
        <v>0</v>
      </c>
      <c r="AG14" s="410">
        <v>0</v>
      </c>
      <c r="AH14" s="410">
        <v>0</v>
      </c>
      <c r="AI14" s="410">
        <v>0</v>
      </c>
      <c r="AJ14" s="410">
        <v>0</v>
      </c>
      <c r="AK14" s="410">
        <v>0</v>
      </c>
      <c r="AL14" s="410">
        <v>0</v>
      </c>
      <c r="AM14" s="410">
        <v>0</v>
      </c>
      <c r="AN14" s="410">
        <v>0</v>
      </c>
      <c r="AO14" s="410">
        <v>0</v>
      </c>
      <c r="AP14" s="410">
        <v>24</v>
      </c>
      <c r="AQ14" s="410">
        <v>4506455</v>
      </c>
      <c r="AR14" s="410">
        <v>0</v>
      </c>
      <c r="AS14" s="410">
        <v>0</v>
      </c>
      <c r="AT14" s="410">
        <v>0</v>
      </c>
      <c r="AU14" s="410">
        <v>0</v>
      </c>
      <c r="AV14" s="410">
        <v>0</v>
      </c>
      <c r="AW14" s="410">
        <v>0</v>
      </c>
      <c r="AX14" s="410">
        <v>0</v>
      </c>
      <c r="AY14" s="410">
        <v>0</v>
      </c>
      <c r="AZ14" s="411">
        <v>24</v>
      </c>
      <c r="BA14" s="412">
        <v>2.1832273558387686E-2</v>
      </c>
      <c r="BB14" s="411">
        <v>4506455</v>
      </c>
      <c r="BC14" s="412">
        <v>1.2217432438806322</v>
      </c>
      <c r="BE14" s="414" t="s">
        <v>162</v>
      </c>
      <c r="BF14" s="410">
        <v>0</v>
      </c>
      <c r="BG14" s="410">
        <v>0</v>
      </c>
      <c r="BH14" s="410">
        <v>0</v>
      </c>
      <c r="BI14" s="410">
        <v>0</v>
      </c>
      <c r="BJ14" s="410">
        <v>0</v>
      </c>
      <c r="BK14" s="410">
        <v>0</v>
      </c>
      <c r="BL14" s="410">
        <v>0</v>
      </c>
      <c r="BM14" s="410">
        <v>0</v>
      </c>
      <c r="BN14" s="410">
        <v>0</v>
      </c>
      <c r="BO14" s="410">
        <v>0</v>
      </c>
      <c r="BP14" s="410">
        <v>0</v>
      </c>
      <c r="BQ14" s="410">
        <v>0</v>
      </c>
      <c r="BR14" s="410">
        <v>0</v>
      </c>
      <c r="BS14" s="410">
        <v>0</v>
      </c>
      <c r="BT14" s="410">
        <v>0</v>
      </c>
      <c r="BU14" s="410">
        <v>0</v>
      </c>
      <c r="BV14" s="410">
        <v>0</v>
      </c>
      <c r="BW14" s="410">
        <v>0</v>
      </c>
      <c r="BX14" s="410">
        <v>0</v>
      </c>
      <c r="BY14" s="410">
        <v>0</v>
      </c>
      <c r="BZ14" s="410">
        <v>0</v>
      </c>
      <c r="CA14" s="410">
        <v>0</v>
      </c>
      <c r="CB14" s="411">
        <v>0</v>
      </c>
      <c r="CC14" s="412">
        <v>0</v>
      </c>
      <c r="CD14" s="411">
        <v>0</v>
      </c>
      <c r="CE14" s="412">
        <v>0</v>
      </c>
    </row>
    <row r="15" spans="1:83" s="413" customFormat="1" ht="63" customHeight="1" x14ac:dyDescent="0.25">
      <c r="A15" s="414" t="s">
        <v>163</v>
      </c>
      <c r="B15" s="410">
        <v>364</v>
      </c>
      <c r="C15" s="410">
        <v>393563.1</v>
      </c>
      <c r="D15" s="410">
        <v>6626</v>
      </c>
      <c r="E15" s="410">
        <v>1225723.6100000001</v>
      </c>
      <c r="F15" s="410">
        <v>8341</v>
      </c>
      <c r="G15" s="410">
        <v>616190</v>
      </c>
      <c r="H15" s="410">
        <v>0</v>
      </c>
      <c r="I15" s="410">
        <v>0</v>
      </c>
      <c r="J15" s="410">
        <v>15331</v>
      </c>
      <c r="K15" s="410">
        <v>2235476.71</v>
      </c>
      <c r="L15" s="410">
        <v>0</v>
      </c>
      <c r="M15" s="410">
        <v>0</v>
      </c>
      <c r="N15" s="410">
        <v>1274</v>
      </c>
      <c r="O15" s="410">
        <v>252669579.65999988</v>
      </c>
      <c r="P15" s="410">
        <v>4135</v>
      </c>
      <c r="Q15" s="410">
        <v>660153.78249999997</v>
      </c>
      <c r="R15" s="410">
        <v>0</v>
      </c>
      <c r="S15" s="410">
        <v>0</v>
      </c>
      <c r="T15" s="410">
        <v>0</v>
      </c>
      <c r="U15" s="410">
        <v>0</v>
      </c>
      <c r="V15" s="410">
        <v>22</v>
      </c>
      <c r="W15" s="410">
        <v>626108</v>
      </c>
      <c r="X15" s="411">
        <v>20762</v>
      </c>
      <c r="Y15" s="412">
        <v>0.65603151175734731</v>
      </c>
      <c r="Z15" s="411">
        <v>256191318.15249988</v>
      </c>
      <c r="AA15" s="412">
        <v>6.8117211240692939</v>
      </c>
      <c r="AB15" s="1054"/>
      <c r="AC15" s="414" t="s">
        <v>163</v>
      </c>
      <c r="AD15" s="410">
        <v>18</v>
      </c>
      <c r="AE15" s="410">
        <v>1950</v>
      </c>
      <c r="AF15" s="410">
        <v>0</v>
      </c>
      <c r="AG15" s="410">
        <v>0</v>
      </c>
      <c r="AH15" s="410">
        <v>0</v>
      </c>
      <c r="AI15" s="410">
        <v>0</v>
      </c>
      <c r="AJ15" s="410">
        <v>0</v>
      </c>
      <c r="AK15" s="410">
        <v>0</v>
      </c>
      <c r="AL15" s="410">
        <v>18</v>
      </c>
      <c r="AM15" s="410">
        <v>1950</v>
      </c>
      <c r="AN15" s="410">
        <v>0</v>
      </c>
      <c r="AO15" s="410">
        <v>0</v>
      </c>
      <c r="AP15" s="410">
        <v>0</v>
      </c>
      <c r="AQ15" s="410">
        <v>0</v>
      </c>
      <c r="AR15" s="410">
        <v>1</v>
      </c>
      <c r="AS15" s="410">
        <v>100</v>
      </c>
      <c r="AT15" s="410">
        <v>0</v>
      </c>
      <c r="AU15" s="410">
        <v>0</v>
      </c>
      <c r="AV15" s="410">
        <v>0</v>
      </c>
      <c r="AW15" s="410">
        <v>0</v>
      </c>
      <c r="AX15" s="410">
        <v>0</v>
      </c>
      <c r="AY15" s="410">
        <v>0</v>
      </c>
      <c r="AZ15" s="411">
        <v>19</v>
      </c>
      <c r="BA15" s="412">
        <v>1.7283883233723586E-2</v>
      </c>
      <c r="BB15" s="411">
        <v>2050</v>
      </c>
      <c r="BC15" s="412">
        <v>5.5577469428970134E-4</v>
      </c>
      <c r="BE15" s="414" t="s">
        <v>163</v>
      </c>
      <c r="BF15" s="410">
        <v>0</v>
      </c>
      <c r="BG15" s="410">
        <v>0</v>
      </c>
      <c r="BH15" s="410">
        <v>0</v>
      </c>
      <c r="BI15" s="410">
        <v>0</v>
      </c>
      <c r="BJ15" s="410">
        <v>0</v>
      </c>
      <c r="BK15" s="410">
        <v>0</v>
      </c>
      <c r="BL15" s="410">
        <v>0</v>
      </c>
      <c r="BM15" s="410">
        <v>0</v>
      </c>
      <c r="BN15" s="410">
        <v>0</v>
      </c>
      <c r="BO15" s="410">
        <v>0</v>
      </c>
      <c r="BP15" s="410">
        <v>0</v>
      </c>
      <c r="BQ15" s="410">
        <v>0</v>
      </c>
      <c r="BR15" s="410">
        <v>0</v>
      </c>
      <c r="BS15" s="410">
        <v>0</v>
      </c>
      <c r="BT15" s="410">
        <v>0</v>
      </c>
      <c r="BU15" s="410">
        <v>0</v>
      </c>
      <c r="BV15" s="410">
        <v>0</v>
      </c>
      <c r="BW15" s="410">
        <v>0</v>
      </c>
      <c r="BX15" s="410">
        <v>0</v>
      </c>
      <c r="BY15" s="410">
        <v>0</v>
      </c>
      <c r="BZ15" s="410">
        <v>0</v>
      </c>
      <c r="CA15" s="410">
        <v>0</v>
      </c>
      <c r="CB15" s="411">
        <v>0</v>
      </c>
      <c r="CC15" s="412">
        <v>0</v>
      </c>
      <c r="CD15" s="411">
        <v>0</v>
      </c>
      <c r="CE15" s="412">
        <v>0</v>
      </c>
    </row>
    <row r="16" spans="1:83" s="413" customFormat="1" ht="63" customHeight="1" x14ac:dyDescent="0.25">
      <c r="A16" s="414" t="s">
        <v>164</v>
      </c>
      <c r="B16" s="410">
        <v>117445</v>
      </c>
      <c r="C16" s="410">
        <v>55616440.453000002</v>
      </c>
      <c r="D16" s="410">
        <v>143714</v>
      </c>
      <c r="E16" s="410">
        <v>27603247.344999999</v>
      </c>
      <c r="F16" s="410">
        <v>60889</v>
      </c>
      <c r="G16" s="410">
        <v>53411119.013999999</v>
      </c>
      <c r="H16" s="410">
        <v>0</v>
      </c>
      <c r="I16" s="410">
        <v>0</v>
      </c>
      <c r="J16" s="410">
        <v>322048</v>
      </c>
      <c r="K16" s="410">
        <v>136630806.81200001</v>
      </c>
      <c r="L16" s="410">
        <v>0</v>
      </c>
      <c r="M16" s="410">
        <v>0</v>
      </c>
      <c r="N16" s="410">
        <v>268330</v>
      </c>
      <c r="O16" s="410">
        <v>193086344.23653299</v>
      </c>
      <c r="P16" s="410">
        <v>3356</v>
      </c>
      <c r="Q16" s="410">
        <v>1004265.6580000001</v>
      </c>
      <c r="R16" s="410">
        <v>2810</v>
      </c>
      <c r="S16" s="410">
        <v>29266195.890999999</v>
      </c>
      <c r="T16" s="410">
        <v>0</v>
      </c>
      <c r="U16" s="410">
        <v>0</v>
      </c>
      <c r="V16" s="410">
        <v>43501</v>
      </c>
      <c r="W16" s="410">
        <v>31364450</v>
      </c>
      <c r="X16" s="411">
        <v>640045</v>
      </c>
      <c r="Y16" s="412">
        <v>20.223951880489903</v>
      </c>
      <c r="Z16" s="411">
        <v>391352062.59753299</v>
      </c>
      <c r="AA16" s="412">
        <v>10.405431108937412</v>
      </c>
      <c r="AB16" s="1054"/>
      <c r="AC16" s="414" t="s">
        <v>164</v>
      </c>
      <c r="AD16" s="410">
        <v>2349</v>
      </c>
      <c r="AE16" s="410">
        <v>807347.36399999994</v>
      </c>
      <c r="AF16" s="410">
        <v>1008</v>
      </c>
      <c r="AG16" s="410">
        <v>193012.761</v>
      </c>
      <c r="AH16" s="410">
        <v>853</v>
      </c>
      <c r="AI16" s="410">
        <v>616863.16799999995</v>
      </c>
      <c r="AJ16" s="410">
        <v>0</v>
      </c>
      <c r="AK16" s="410">
        <v>0</v>
      </c>
      <c r="AL16" s="410">
        <v>4210</v>
      </c>
      <c r="AM16" s="410">
        <v>1617223.2930000001</v>
      </c>
      <c r="AN16" s="410">
        <v>0</v>
      </c>
      <c r="AO16" s="410">
        <v>0</v>
      </c>
      <c r="AP16" s="410">
        <v>355</v>
      </c>
      <c r="AQ16" s="410">
        <v>512967.78624400008</v>
      </c>
      <c r="AR16" s="410">
        <v>34</v>
      </c>
      <c r="AS16" s="410">
        <v>5841.8590000000004</v>
      </c>
      <c r="AT16" s="410">
        <v>0</v>
      </c>
      <c r="AU16" s="410">
        <v>0</v>
      </c>
      <c r="AV16" s="410">
        <v>0</v>
      </c>
      <c r="AW16" s="410">
        <v>0</v>
      </c>
      <c r="AX16" s="410">
        <v>331</v>
      </c>
      <c r="AY16" s="410">
        <v>258070</v>
      </c>
      <c r="AZ16" s="411">
        <v>4930</v>
      </c>
      <c r="BA16" s="412">
        <v>4.4847128601188038</v>
      </c>
      <c r="BB16" s="411">
        <v>2394102.9382440001</v>
      </c>
      <c r="BC16" s="412">
        <v>0.64906430663445602</v>
      </c>
      <c r="BE16" s="414" t="s">
        <v>164</v>
      </c>
      <c r="BF16" s="410">
        <v>0</v>
      </c>
      <c r="BG16" s="410">
        <v>0</v>
      </c>
      <c r="BH16" s="410">
        <v>0</v>
      </c>
      <c r="BI16" s="410">
        <v>0</v>
      </c>
      <c r="BJ16" s="410">
        <v>0</v>
      </c>
      <c r="BK16" s="410">
        <v>0</v>
      </c>
      <c r="BL16" s="410">
        <v>0</v>
      </c>
      <c r="BM16" s="410">
        <v>0</v>
      </c>
      <c r="BN16" s="410">
        <v>0</v>
      </c>
      <c r="BO16" s="410">
        <v>0</v>
      </c>
      <c r="BP16" s="410">
        <v>0</v>
      </c>
      <c r="BQ16" s="410">
        <v>0</v>
      </c>
      <c r="BR16" s="410">
        <v>285736</v>
      </c>
      <c r="BS16" s="410">
        <v>76615604.165430546</v>
      </c>
      <c r="BT16" s="410">
        <v>0</v>
      </c>
      <c r="BU16" s="410">
        <v>0</v>
      </c>
      <c r="BV16" s="410">
        <v>0</v>
      </c>
      <c r="BW16" s="410">
        <v>0</v>
      </c>
      <c r="BX16" s="410">
        <v>0</v>
      </c>
      <c r="BY16" s="410">
        <v>0</v>
      </c>
      <c r="BZ16" s="410">
        <v>24333</v>
      </c>
      <c r="CA16" s="410">
        <v>500590</v>
      </c>
      <c r="CB16" s="411">
        <v>310069</v>
      </c>
      <c r="CC16" s="412">
        <v>76.251850540283982</v>
      </c>
      <c r="CD16" s="411">
        <v>77116194.165430546</v>
      </c>
      <c r="CE16" s="412">
        <v>28.544460476485924</v>
      </c>
    </row>
    <row r="17" spans="1:83" s="413" customFormat="1" ht="63" customHeight="1" x14ac:dyDescent="0.25">
      <c r="A17" s="414" t="s">
        <v>165</v>
      </c>
      <c r="B17" s="410">
        <v>4029</v>
      </c>
      <c r="C17" s="410">
        <v>1312936.74</v>
      </c>
      <c r="D17" s="410">
        <v>10995</v>
      </c>
      <c r="E17" s="410">
        <v>4219014.82</v>
      </c>
      <c r="F17" s="410">
        <v>0</v>
      </c>
      <c r="G17" s="410">
        <v>0</v>
      </c>
      <c r="H17" s="410">
        <v>1806</v>
      </c>
      <c r="I17" s="410">
        <v>472467.43</v>
      </c>
      <c r="J17" s="410">
        <v>16830</v>
      </c>
      <c r="K17" s="410">
        <v>6004418.9900000002</v>
      </c>
      <c r="L17" s="410">
        <v>0</v>
      </c>
      <c r="M17" s="410">
        <v>0</v>
      </c>
      <c r="N17" s="410">
        <v>488</v>
      </c>
      <c r="O17" s="410">
        <v>170717779.84999999</v>
      </c>
      <c r="P17" s="410">
        <v>185</v>
      </c>
      <c r="Q17" s="410">
        <v>48225.919999999998</v>
      </c>
      <c r="R17" s="410">
        <v>530</v>
      </c>
      <c r="S17" s="410">
        <v>315017</v>
      </c>
      <c r="T17" s="410">
        <v>0</v>
      </c>
      <c r="U17" s="410">
        <v>0</v>
      </c>
      <c r="V17" s="410">
        <v>515</v>
      </c>
      <c r="W17" s="410">
        <v>137200</v>
      </c>
      <c r="X17" s="411">
        <v>18548</v>
      </c>
      <c r="Y17" s="412">
        <v>0.58607419709446484</v>
      </c>
      <c r="Z17" s="411">
        <v>177222641.75999999</v>
      </c>
      <c r="AA17" s="412">
        <v>4.7120691725445862</v>
      </c>
      <c r="AB17" s="1054"/>
      <c r="AC17" s="414" t="s">
        <v>165</v>
      </c>
      <c r="AD17" s="410">
        <v>161</v>
      </c>
      <c r="AE17" s="410">
        <v>81322.67</v>
      </c>
      <c r="AF17" s="410">
        <v>349</v>
      </c>
      <c r="AG17" s="410">
        <v>227849.47</v>
      </c>
      <c r="AH17" s="410">
        <v>0</v>
      </c>
      <c r="AI17" s="410">
        <v>0</v>
      </c>
      <c r="AJ17" s="410">
        <v>20</v>
      </c>
      <c r="AK17" s="410">
        <v>5548.61</v>
      </c>
      <c r="AL17" s="410">
        <v>530</v>
      </c>
      <c r="AM17" s="410">
        <v>314720.75</v>
      </c>
      <c r="AN17" s="410">
        <v>0</v>
      </c>
      <c r="AO17" s="410">
        <v>0</v>
      </c>
      <c r="AP17" s="410">
        <v>0</v>
      </c>
      <c r="AQ17" s="410">
        <v>0</v>
      </c>
      <c r="AR17" s="410">
        <v>5</v>
      </c>
      <c r="AS17" s="410">
        <v>1711.58</v>
      </c>
      <c r="AT17" s="410">
        <v>3</v>
      </c>
      <c r="AU17" s="410">
        <v>800</v>
      </c>
      <c r="AV17" s="410">
        <v>0</v>
      </c>
      <c r="AW17" s="410">
        <v>0</v>
      </c>
      <c r="AX17" s="410">
        <v>0</v>
      </c>
      <c r="AY17" s="410">
        <v>0</v>
      </c>
      <c r="AZ17" s="411">
        <v>538</v>
      </c>
      <c r="BA17" s="412">
        <v>0.4894067989338573</v>
      </c>
      <c r="BB17" s="411">
        <v>317232.33</v>
      </c>
      <c r="BC17" s="412">
        <v>8.6004732304663253E-2</v>
      </c>
      <c r="BE17" s="414" t="s">
        <v>165</v>
      </c>
      <c r="BF17" s="410">
        <v>0</v>
      </c>
      <c r="BG17" s="410">
        <v>16013.1</v>
      </c>
      <c r="BH17" s="410">
        <v>2514</v>
      </c>
      <c r="BI17" s="410">
        <v>1191000.56</v>
      </c>
      <c r="BJ17" s="410">
        <v>0</v>
      </c>
      <c r="BK17" s="410">
        <v>0</v>
      </c>
      <c r="BL17" s="410">
        <v>168</v>
      </c>
      <c r="BM17" s="410">
        <v>41050.339999999997</v>
      </c>
      <c r="BN17" s="410">
        <v>2682</v>
      </c>
      <c r="BO17" s="410">
        <v>1248064.0000000002</v>
      </c>
      <c r="BP17" s="410">
        <v>0</v>
      </c>
      <c r="BQ17" s="410">
        <v>0</v>
      </c>
      <c r="BR17" s="410">
        <v>0</v>
      </c>
      <c r="BS17" s="410">
        <v>3018.07</v>
      </c>
      <c r="BT17" s="410">
        <v>0</v>
      </c>
      <c r="BU17" s="410">
        <v>0</v>
      </c>
      <c r="BV17" s="410">
        <v>0</v>
      </c>
      <c r="BW17" s="410">
        <v>0</v>
      </c>
      <c r="BX17" s="410">
        <v>0</v>
      </c>
      <c r="BY17" s="410">
        <v>0</v>
      </c>
      <c r="BZ17" s="410">
        <v>0</v>
      </c>
      <c r="CA17" s="410">
        <v>0</v>
      </c>
      <c r="CB17" s="411">
        <v>2682</v>
      </c>
      <c r="CC17" s="412">
        <v>0.65955468992076494</v>
      </c>
      <c r="CD17" s="411">
        <v>1251082.0700000003</v>
      </c>
      <c r="CE17" s="412">
        <v>0.4630864254445255</v>
      </c>
    </row>
    <row r="18" spans="1:83" s="413" customFormat="1" ht="63" customHeight="1" x14ac:dyDescent="0.25">
      <c r="A18" s="414" t="s">
        <v>166</v>
      </c>
      <c r="B18" s="410">
        <v>170805</v>
      </c>
      <c r="C18" s="410">
        <v>64369769.016000003</v>
      </c>
      <c r="D18" s="410">
        <v>28422</v>
      </c>
      <c r="E18" s="410">
        <v>3448534.45</v>
      </c>
      <c r="F18" s="410">
        <v>22818</v>
      </c>
      <c r="G18" s="410">
        <v>12905490.563999999</v>
      </c>
      <c r="H18" s="410">
        <v>0</v>
      </c>
      <c r="I18" s="410">
        <v>0</v>
      </c>
      <c r="J18" s="410">
        <v>222045</v>
      </c>
      <c r="K18" s="410">
        <v>80723794.030000001</v>
      </c>
      <c r="L18" s="410">
        <v>0</v>
      </c>
      <c r="M18" s="410">
        <v>0</v>
      </c>
      <c r="N18" s="410">
        <v>659</v>
      </c>
      <c r="O18" s="410">
        <v>187609486.70300001</v>
      </c>
      <c r="P18" s="410">
        <v>3508</v>
      </c>
      <c r="Q18" s="410">
        <v>1237151.4669999999</v>
      </c>
      <c r="R18" s="410">
        <v>12243</v>
      </c>
      <c r="S18" s="410">
        <v>27102048.394000001</v>
      </c>
      <c r="T18" s="410">
        <v>0</v>
      </c>
      <c r="U18" s="410">
        <v>0</v>
      </c>
      <c r="V18" s="410">
        <v>5898</v>
      </c>
      <c r="W18" s="410">
        <v>2286786.5</v>
      </c>
      <c r="X18" s="411">
        <v>244353</v>
      </c>
      <c r="Y18" s="412">
        <v>7.720993545537187</v>
      </c>
      <c r="Z18" s="411">
        <v>298959267.09399998</v>
      </c>
      <c r="AA18" s="412">
        <v>7.9488531055071681</v>
      </c>
      <c r="AB18" s="1054"/>
      <c r="AC18" s="414" t="s">
        <v>166</v>
      </c>
      <c r="AD18" s="410">
        <v>2098</v>
      </c>
      <c r="AE18" s="410">
        <v>543830.71</v>
      </c>
      <c r="AF18" s="410">
        <v>78</v>
      </c>
      <c r="AG18" s="410">
        <v>20319.935000000001</v>
      </c>
      <c r="AH18" s="410">
        <v>122</v>
      </c>
      <c r="AI18" s="410">
        <v>76665.707999999999</v>
      </c>
      <c r="AJ18" s="410">
        <v>0</v>
      </c>
      <c r="AK18" s="410">
        <v>0</v>
      </c>
      <c r="AL18" s="410">
        <v>2298</v>
      </c>
      <c r="AM18" s="410">
        <v>640816.353</v>
      </c>
      <c r="AN18" s="410">
        <v>0</v>
      </c>
      <c r="AO18" s="410">
        <v>0</v>
      </c>
      <c r="AP18" s="410">
        <v>0</v>
      </c>
      <c r="AQ18" s="410">
        <v>0</v>
      </c>
      <c r="AR18" s="410">
        <v>11</v>
      </c>
      <c r="AS18" s="410">
        <v>4543.0320000000002</v>
      </c>
      <c r="AT18" s="410">
        <v>68</v>
      </c>
      <c r="AU18" s="410">
        <v>109936.2</v>
      </c>
      <c r="AV18" s="410">
        <v>0</v>
      </c>
      <c r="AW18" s="410">
        <v>0</v>
      </c>
      <c r="AX18" s="410">
        <v>0</v>
      </c>
      <c r="AY18" s="410">
        <v>0</v>
      </c>
      <c r="AZ18" s="411">
        <v>2377</v>
      </c>
      <c r="BA18" s="412">
        <v>2.1623047603453136</v>
      </c>
      <c r="BB18" s="411">
        <v>755295.58499999996</v>
      </c>
      <c r="BC18" s="412">
        <v>0.20476788919596883</v>
      </c>
      <c r="BE18" s="414" t="s">
        <v>166</v>
      </c>
      <c r="BF18" s="410">
        <v>0</v>
      </c>
      <c r="BG18" s="410">
        <v>8741.8770000000004</v>
      </c>
      <c r="BH18" s="410">
        <v>0</v>
      </c>
      <c r="BI18" s="410">
        <v>572.04</v>
      </c>
      <c r="BJ18" s="410">
        <v>0</v>
      </c>
      <c r="BK18" s="410">
        <v>0</v>
      </c>
      <c r="BL18" s="410">
        <v>0</v>
      </c>
      <c r="BM18" s="410">
        <v>0</v>
      </c>
      <c r="BN18" s="410">
        <v>0</v>
      </c>
      <c r="BO18" s="410">
        <v>9313.9170000000013</v>
      </c>
      <c r="BP18" s="410">
        <v>0</v>
      </c>
      <c r="BQ18" s="410">
        <v>0</v>
      </c>
      <c r="BR18" s="410">
        <v>0</v>
      </c>
      <c r="BS18" s="410">
        <v>1824450.0460000001</v>
      </c>
      <c r="BT18" s="410">
        <v>0</v>
      </c>
      <c r="BU18" s="410">
        <v>1060.6559999999999</v>
      </c>
      <c r="BV18" s="410">
        <v>0</v>
      </c>
      <c r="BW18" s="410">
        <v>12600.001</v>
      </c>
      <c r="BX18" s="410">
        <v>0</v>
      </c>
      <c r="BY18" s="410">
        <v>2580</v>
      </c>
      <c r="BZ18" s="410">
        <v>0</v>
      </c>
      <c r="CA18" s="410">
        <v>89118.25</v>
      </c>
      <c r="CB18" s="411">
        <v>0</v>
      </c>
      <c r="CC18" s="412">
        <v>0</v>
      </c>
      <c r="CD18" s="411">
        <v>1939122.87</v>
      </c>
      <c r="CE18" s="412">
        <v>0.7177638461128526</v>
      </c>
    </row>
    <row r="19" spans="1:83" s="413" customFormat="1" ht="63" customHeight="1" x14ac:dyDescent="0.25">
      <c r="A19" s="414" t="s">
        <v>690</v>
      </c>
      <c r="B19" s="410">
        <v>1118</v>
      </c>
      <c r="C19" s="410">
        <v>350650</v>
      </c>
      <c r="D19" s="410">
        <v>792</v>
      </c>
      <c r="E19" s="410">
        <v>162706.91500000001</v>
      </c>
      <c r="F19" s="410">
        <v>0</v>
      </c>
      <c r="G19" s="410">
        <v>0</v>
      </c>
      <c r="H19" s="410">
        <v>0</v>
      </c>
      <c r="I19" s="410">
        <v>0</v>
      </c>
      <c r="J19" s="410">
        <v>1910</v>
      </c>
      <c r="K19" s="410">
        <v>513356.91499999998</v>
      </c>
      <c r="L19" s="410">
        <v>0</v>
      </c>
      <c r="M19" s="410">
        <v>0</v>
      </c>
      <c r="N19" s="410">
        <v>53</v>
      </c>
      <c r="O19" s="410">
        <v>32083313</v>
      </c>
      <c r="P19" s="410">
        <v>1</v>
      </c>
      <c r="Q19" s="410">
        <v>176</v>
      </c>
      <c r="R19" s="410">
        <v>0</v>
      </c>
      <c r="S19" s="410">
        <v>0</v>
      </c>
      <c r="T19" s="410">
        <v>0</v>
      </c>
      <c r="U19" s="410">
        <v>0</v>
      </c>
      <c r="V19" s="410">
        <v>0</v>
      </c>
      <c r="W19" s="410">
        <v>0</v>
      </c>
      <c r="X19" s="411">
        <v>1964</v>
      </c>
      <c r="Y19" s="412">
        <v>6.2057888887940955E-2</v>
      </c>
      <c r="Z19" s="411">
        <v>32596845.914999999</v>
      </c>
      <c r="AA19" s="412">
        <v>0.86669847166743541</v>
      </c>
      <c r="AB19" s="1054"/>
      <c r="AC19" s="414" t="s">
        <v>690</v>
      </c>
      <c r="AD19" s="410">
        <v>0</v>
      </c>
      <c r="AE19" s="410">
        <v>0</v>
      </c>
      <c r="AF19" s="410">
        <v>0</v>
      </c>
      <c r="AG19" s="410">
        <v>0</v>
      </c>
      <c r="AH19" s="410">
        <v>1</v>
      </c>
      <c r="AI19" s="410">
        <v>100</v>
      </c>
      <c r="AJ19" s="410">
        <v>0</v>
      </c>
      <c r="AK19" s="410">
        <v>0</v>
      </c>
      <c r="AL19" s="410">
        <v>1</v>
      </c>
      <c r="AM19" s="410">
        <v>100</v>
      </c>
      <c r="AN19" s="410">
        <v>0</v>
      </c>
      <c r="AO19" s="410">
        <v>0</v>
      </c>
      <c r="AP19" s="410">
        <v>10</v>
      </c>
      <c r="AQ19" s="410">
        <v>16550900</v>
      </c>
      <c r="AR19" s="410">
        <v>0</v>
      </c>
      <c r="AS19" s="410">
        <v>0</v>
      </c>
      <c r="AT19" s="410">
        <v>0</v>
      </c>
      <c r="AU19" s="410">
        <v>0</v>
      </c>
      <c r="AV19" s="410">
        <v>0</v>
      </c>
      <c r="AW19" s="410">
        <v>0</v>
      </c>
      <c r="AX19" s="410">
        <v>0</v>
      </c>
      <c r="AY19" s="410">
        <v>0</v>
      </c>
      <c r="AZ19" s="411">
        <v>11</v>
      </c>
      <c r="BA19" s="412">
        <v>1.0006458714261023E-2</v>
      </c>
      <c r="BB19" s="411">
        <v>16551000</v>
      </c>
      <c r="BC19" s="412">
        <v>4.4871351049701689</v>
      </c>
      <c r="BE19" s="414" t="s">
        <v>690</v>
      </c>
      <c r="BF19" s="410">
        <v>0</v>
      </c>
      <c r="BG19" s="410">
        <v>0</v>
      </c>
      <c r="BH19" s="410">
        <v>0</v>
      </c>
      <c r="BI19" s="410">
        <v>0</v>
      </c>
      <c r="BJ19" s="410">
        <v>0</v>
      </c>
      <c r="BK19" s="410">
        <v>0</v>
      </c>
      <c r="BL19" s="410">
        <v>0</v>
      </c>
      <c r="BM19" s="410">
        <v>0</v>
      </c>
      <c r="BN19" s="410">
        <v>0</v>
      </c>
      <c r="BO19" s="410">
        <v>0</v>
      </c>
      <c r="BP19" s="410">
        <v>0</v>
      </c>
      <c r="BQ19" s="410">
        <v>0</v>
      </c>
      <c r="BR19" s="410">
        <v>0</v>
      </c>
      <c r="BS19" s="410">
        <v>0</v>
      </c>
      <c r="BT19" s="410">
        <v>0</v>
      </c>
      <c r="BU19" s="410">
        <v>0</v>
      </c>
      <c r="BV19" s="410">
        <v>0</v>
      </c>
      <c r="BW19" s="410">
        <v>0</v>
      </c>
      <c r="BX19" s="410">
        <v>0</v>
      </c>
      <c r="BY19" s="410">
        <v>0</v>
      </c>
      <c r="BZ19" s="410">
        <v>0</v>
      </c>
      <c r="CA19" s="410">
        <v>0</v>
      </c>
      <c r="CB19" s="411">
        <v>0</v>
      </c>
      <c r="CC19" s="412">
        <v>0</v>
      </c>
      <c r="CD19" s="411">
        <v>0</v>
      </c>
      <c r="CE19" s="412">
        <v>0</v>
      </c>
    </row>
    <row r="20" spans="1:83" s="413" customFormat="1" ht="63" customHeight="1" x14ac:dyDescent="0.25">
      <c r="A20" s="414" t="s">
        <v>167</v>
      </c>
      <c r="B20" s="410">
        <v>87726</v>
      </c>
      <c r="C20" s="410">
        <v>31871011.448520001</v>
      </c>
      <c r="D20" s="410">
        <v>36316</v>
      </c>
      <c r="E20" s="410">
        <v>28135155.287490699</v>
      </c>
      <c r="F20" s="410">
        <v>36572</v>
      </c>
      <c r="G20" s="410">
        <v>43657309.040109999</v>
      </c>
      <c r="H20" s="410">
        <v>0</v>
      </c>
      <c r="I20" s="410">
        <v>0</v>
      </c>
      <c r="J20" s="410">
        <v>160614</v>
      </c>
      <c r="K20" s="410">
        <v>103663475.77612069</v>
      </c>
      <c r="L20" s="410">
        <v>30</v>
      </c>
      <c r="M20" s="410">
        <v>1846.8869999999999</v>
      </c>
      <c r="N20" s="410">
        <v>46</v>
      </c>
      <c r="O20" s="410">
        <v>127685174.05400987</v>
      </c>
      <c r="P20" s="410">
        <v>3775</v>
      </c>
      <c r="Q20" s="410">
        <v>1337633.1256600001</v>
      </c>
      <c r="R20" s="410">
        <v>1026</v>
      </c>
      <c r="S20" s="410">
        <v>3674896.7239600001</v>
      </c>
      <c r="T20" s="410">
        <v>2564</v>
      </c>
      <c r="U20" s="410">
        <v>4311969.7280000001</v>
      </c>
      <c r="V20" s="410">
        <v>102574</v>
      </c>
      <c r="W20" s="410">
        <v>40142515</v>
      </c>
      <c r="X20" s="411">
        <v>270629</v>
      </c>
      <c r="Y20" s="412">
        <v>8.5512547921866471</v>
      </c>
      <c r="Z20" s="411">
        <v>280817511.29475057</v>
      </c>
      <c r="AA20" s="412">
        <v>7.4664925708231094</v>
      </c>
      <c r="AB20" s="1054"/>
      <c r="AC20" s="414" t="s">
        <v>167</v>
      </c>
      <c r="AD20" s="410">
        <v>550</v>
      </c>
      <c r="AE20" s="410">
        <v>218667.97607</v>
      </c>
      <c r="AF20" s="410">
        <v>43</v>
      </c>
      <c r="AG20" s="410">
        <v>13372.915660000001</v>
      </c>
      <c r="AH20" s="410">
        <v>29</v>
      </c>
      <c r="AI20" s="410">
        <v>12944.225349999999</v>
      </c>
      <c r="AJ20" s="410">
        <v>0</v>
      </c>
      <c r="AK20" s="410">
        <v>0</v>
      </c>
      <c r="AL20" s="410">
        <v>622</v>
      </c>
      <c r="AM20" s="410">
        <v>244985.11708</v>
      </c>
      <c r="AN20" s="410">
        <v>0</v>
      </c>
      <c r="AO20" s="410">
        <v>0</v>
      </c>
      <c r="AP20" s="410">
        <v>371</v>
      </c>
      <c r="AQ20" s="410">
        <v>47126537.979099996</v>
      </c>
      <c r="AR20" s="410">
        <v>1</v>
      </c>
      <c r="AS20" s="410">
        <v>300</v>
      </c>
      <c r="AT20" s="410">
        <v>0</v>
      </c>
      <c r="AU20" s="410">
        <v>0</v>
      </c>
      <c r="AV20" s="410">
        <v>0</v>
      </c>
      <c r="AW20" s="410">
        <v>0</v>
      </c>
      <c r="AX20" s="410">
        <v>33</v>
      </c>
      <c r="AY20" s="410">
        <v>2138570.9806900001</v>
      </c>
      <c r="AZ20" s="411">
        <v>1027</v>
      </c>
      <c r="BA20" s="412">
        <v>0.93423937268600643</v>
      </c>
      <c r="BB20" s="411">
        <v>49510394.076870002</v>
      </c>
      <c r="BC20" s="412">
        <v>13.422743479139054</v>
      </c>
      <c r="BE20" s="414" t="s">
        <v>167</v>
      </c>
      <c r="BF20" s="410">
        <v>0</v>
      </c>
      <c r="BG20" s="410">
        <v>88471.012770000001</v>
      </c>
      <c r="BH20" s="410">
        <v>2</v>
      </c>
      <c r="BI20" s="410">
        <v>13093805.889779791</v>
      </c>
      <c r="BJ20" s="410">
        <v>0</v>
      </c>
      <c r="BK20" s="410">
        <v>0</v>
      </c>
      <c r="BL20" s="410">
        <v>0</v>
      </c>
      <c r="BM20" s="410">
        <v>0</v>
      </c>
      <c r="BN20" s="410">
        <v>2</v>
      </c>
      <c r="BO20" s="410">
        <v>13182276.902549792</v>
      </c>
      <c r="BP20" s="410">
        <v>0</v>
      </c>
      <c r="BQ20" s="410">
        <v>2799.1030000000001</v>
      </c>
      <c r="BR20" s="410">
        <v>0</v>
      </c>
      <c r="BS20" s="410">
        <v>16083651.125670003</v>
      </c>
      <c r="BT20" s="410">
        <v>0</v>
      </c>
      <c r="BU20" s="410">
        <v>734235.88023999904</v>
      </c>
      <c r="BV20" s="410">
        <v>0</v>
      </c>
      <c r="BW20" s="410">
        <v>18948.050950000001</v>
      </c>
      <c r="BX20" s="410">
        <v>0</v>
      </c>
      <c r="BY20" s="410">
        <v>4780</v>
      </c>
      <c r="BZ20" s="410">
        <v>0</v>
      </c>
      <c r="CA20" s="410">
        <v>19485582.432795852</v>
      </c>
      <c r="CB20" s="411">
        <v>2</v>
      </c>
      <c r="CC20" s="412">
        <v>4.9183794923248684E-4</v>
      </c>
      <c r="CD20" s="411">
        <v>49512273.495205641</v>
      </c>
      <c r="CE20" s="412">
        <v>18.326904603889414</v>
      </c>
    </row>
    <row r="21" spans="1:83" s="413" customFormat="1" ht="63" customHeight="1" x14ac:dyDescent="0.25">
      <c r="A21" s="414" t="s">
        <v>168</v>
      </c>
      <c r="B21" s="410">
        <v>14026</v>
      </c>
      <c r="C21" s="410">
        <v>3694561.4</v>
      </c>
      <c r="D21" s="410">
        <v>16905</v>
      </c>
      <c r="E21" s="410">
        <v>3218799.84</v>
      </c>
      <c r="F21" s="410">
        <v>148</v>
      </c>
      <c r="G21" s="410">
        <v>399820.91</v>
      </c>
      <c r="H21" s="410">
        <v>0</v>
      </c>
      <c r="I21" s="410">
        <v>0</v>
      </c>
      <c r="J21" s="410">
        <v>31079</v>
      </c>
      <c r="K21" s="410">
        <v>7313182.1500000004</v>
      </c>
      <c r="L21" s="410">
        <v>14525</v>
      </c>
      <c r="M21" s="410">
        <v>2670258.29</v>
      </c>
      <c r="N21" s="410">
        <v>85312</v>
      </c>
      <c r="O21" s="410">
        <v>81619651.329999998</v>
      </c>
      <c r="P21" s="410">
        <v>169</v>
      </c>
      <c r="Q21" s="410">
        <v>42965.31</v>
      </c>
      <c r="R21" s="410">
        <v>185</v>
      </c>
      <c r="S21" s="410">
        <v>157856</v>
      </c>
      <c r="T21" s="410">
        <v>0</v>
      </c>
      <c r="U21" s="410">
        <v>0</v>
      </c>
      <c r="V21" s="410">
        <v>28166</v>
      </c>
      <c r="W21" s="410">
        <v>14266900</v>
      </c>
      <c r="X21" s="411">
        <v>159436</v>
      </c>
      <c r="Y21" s="412">
        <v>5.0378113914143352</v>
      </c>
      <c r="Z21" s="411">
        <v>106070813.08000001</v>
      </c>
      <c r="AA21" s="412">
        <v>2.8202548131398939</v>
      </c>
      <c r="AB21" s="1054"/>
      <c r="AC21" s="414" t="s">
        <v>168</v>
      </c>
      <c r="AD21" s="410">
        <v>178</v>
      </c>
      <c r="AE21" s="410">
        <v>59458.23</v>
      </c>
      <c r="AF21" s="410">
        <v>215</v>
      </c>
      <c r="AG21" s="410">
        <v>41040.35</v>
      </c>
      <c r="AH21" s="410">
        <v>0</v>
      </c>
      <c r="AI21" s="410">
        <v>0</v>
      </c>
      <c r="AJ21" s="410">
        <v>0</v>
      </c>
      <c r="AK21" s="410">
        <v>0</v>
      </c>
      <c r="AL21" s="410">
        <v>393</v>
      </c>
      <c r="AM21" s="410">
        <v>100498.58</v>
      </c>
      <c r="AN21" s="410">
        <v>184</v>
      </c>
      <c r="AO21" s="410">
        <v>27972.82</v>
      </c>
      <c r="AP21" s="410">
        <v>0</v>
      </c>
      <c r="AQ21" s="410">
        <v>0</v>
      </c>
      <c r="AR21" s="410">
        <v>0</v>
      </c>
      <c r="AS21" s="410">
        <v>0</v>
      </c>
      <c r="AT21" s="410">
        <v>0</v>
      </c>
      <c r="AU21" s="410">
        <v>0</v>
      </c>
      <c r="AV21" s="410">
        <v>0</v>
      </c>
      <c r="AW21" s="410">
        <v>0</v>
      </c>
      <c r="AX21" s="410">
        <v>0</v>
      </c>
      <c r="AY21" s="410">
        <v>0</v>
      </c>
      <c r="AZ21" s="411">
        <v>577</v>
      </c>
      <c r="BA21" s="412">
        <v>0.5248842434662373</v>
      </c>
      <c r="BB21" s="411">
        <v>128471.4</v>
      </c>
      <c r="BC21" s="412">
        <v>3.4829830760960939E-2</v>
      </c>
      <c r="BE21" s="414" t="s">
        <v>168</v>
      </c>
      <c r="BF21" s="410">
        <v>3</v>
      </c>
      <c r="BG21" s="410">
        <v>785377.93</v>
      </c>
      <c r="BH21" s="410">
        <v>0</v>
      </c>
      <c r="BI21" s="410">
        <v>2341580.23</v>
      </c>
      <c r="BJ21" s="410">
        <v>0</v>
      </c>
      <c r="BK21" s="410">
        <v>185902.88</v>
      </c>
      <c r="BL21" s="410">
        <v>0</v>
      </c>
      <c r="BM21" s="410">
        <v>0</v>
      </c>
      <c r="BN21" s="410">
        <v>3</v>
      </c>
      <c r="BO21" s="410">
        <v>3312861.04</v>
      </c>
      <c r="BP21" s="410">
        <v>0</v>
      </c>
      <c r="BQ21" s="410">
        <v>295808.58</v>
      </c>
      <c r="BR21" s="410">
        <v>0</v>
      </c>
      <c r="BS21" s="410">
        <v>21364278.579999998</v>
      </c>
      <c r="BT21" s="410">
        <v>0</v>
      </c>
      <c r="BU21" s="410">
        <v>28255.21</v>
      </c>
      <c r="BV21" s="410">
        <v>0</v>
      </c>
      <c r="BW21" s="410">
        <v>0</v>
      </c>
      <c r="BX21" s="410">
        <v>0</v>
      </c>
      <c r="BY21" s="410">
        <v>0</v>
      </c>
      <c r="BZ21" s="410">
        <v>0</v>
      </c>
      <c r="CA21" s="410">
        <v>29950</v>
      </c>
      <c r="CB21" s="411">
        <v>3</v>
      </c>
      <c r="CC21" s="412">
        <v>7.3775692384873027E-4</v>
      </c>
      <c r="CD21" s="411">
        <v>25031153.409999996</v>
      </c>
      <c r="CE21" s="412">
        <v>9.2652493672061347</v>
      </c>
    </row>
    <row r="22" spans="1:83" s="413" customFormat="1" ht="63" customHeight="1" x14ac:dyDescent="0.25">
      <c r="A22" s="415" t="s">
        <v>169</v>
      </c>
      <c r="B22" s="410">
        <v>1075</v>
      </c>
      <c r="C22" s="410">
        <v>368725.79057000001</v>
      </c>
      <c r="D22" s="410">
        <v>515</v>
      </c>
      <c r="E22" s="410">
        <v>186973.47836000001</v>
      </c>
      <c r="F22" s="410">
        <v>110</v>
      </c>
      <c r="G22" s="410">
        <v>82000.098119999995</v>
      </c>
      <c r="H22" s="410">
        <v>0</v>
      </c>
      <c r="I22" s="410">
        <v>0</v>
      </c>
      <c r="J22" s="410">
        <v>1700</v>
      </c>
      <c r="K22" s="410">
        <v>637699.36705</v>
      </c>
      <c r="L22" s="410">
        <v>0</v>
      </c>
      <c r="M22" s="410">
        <v>0</v>
      </c>
      <c r="N22" s="410">
        <v>10</v>
      </c>
      <c r="O22" s="410">
        <v>22759280.544</v>
      </c>
      <c r="P22" s="410">
        <v>122</v>
      </c>
      <c r="Q22" s="410">
        <v>49106.274400000002</v>
      </c>
      <c r="R22" s="410">
        <v>10</v>
      </c>
      <c r="S22" s="410">
        <v>15680</v>
      </c>
      <c r="T22" s="410">
        <v>0</v>
      </c>
      <c r="U22" s="410">
        <v>0</v>
      </c>
      <c r="V22" s="410">
        <v>6579</v>
      </c>
      <c r="W22" s="410">
        <v>3114405</v>
      </c>
      <c r="X22" s="411">
        <v>8421</v>
      </c>
      <c r="Y22" s="412">
        <v>0.26608425780313177</v>
      </c>
      <c r="Z22" s="411">
        <v>26576171.185449999</v>
      </c>
      <c r="AA22" s="412">
        <v>0.70661827249373155</v>
      </c>
      <c r="AB22" s="1054"/>
      <c r="AC22" s="415" t="s">
        <v>169</v>
      </c>
      <c r="AD22" s="410">
        <v>104</v>
      </c>
      <c r="AE22" s="410">
        <v>31602.08712</v>
      </c>
      <c r="AF22" s="410">
        <v>17</v>
      </c>
      <c r="AG22" s="410">
        <v>3364.4444400000002</v>
      </c>
      <c r="AH22" s="410">
        <v>27</v>
      </c>
      <c r="AI22" s="410">
        <v>24100</v>
      </c>
      <c r="AJ22" s="410">
        <v>0</v>
      </c>
      <c r="AK22" s="410">
        <v>0</v>
      </c>
      <c r="AL22" s="410">
        <v>148</v>
      </c>
      <c r="AM22" s="410">
        <v>59066.531560000003</v>
      </c>
      <c r="AN22" s="410">
        <v>0</v>
      </c>
      <c r="AO22" s="410">
        <v>0</v>
      </c>
      <c r="AP22" s="410">
        <v>0</v>
      </c>
      <c r="AQ22" s="410">
        <v>0</v>
      </c>
      <c r="AR22" s="410">
        <v>1</v>
      </c>
      <c r="AS22" s="410">
        <v>50</v>
      </c>
      <c r="AT22" s="410">
        <v>0</v>
      </c>
      <c r="AU22" s="410">
        <v>0</v>
      </c>
      <c r="AV22" s="410">
        <v>0</v>
      </c>
      <c r="AW22" s="410">
        <v>0</v>
      </c>
      <c r="AX22" s="410">
        <v>0</v>
      </c>
      <c r="AY22" s="410">
        <v>0</v>
      </c>
      <c r="AZ22" s="411">
        <v>149</v>
      </c>
      <c r="BA22" s="412">
        <v>0.13554203167499021</v>
      </c>
      <c r="BB22" s="411">
        <v>59116.531560000003</v>
      </c>
      <c r="BC22" s="412">
        <v>1.6027059636695842E-2</v>
      </c>
      <c r="BE22" s="415" t="s">
        <v>169</v>
      </c>
      <c r="BF22" s="410">
        <v>171</v>
      </c>
      <c r="BG22" s="410">
        <v>54146.132660000003</v>
      </c>
      <c r="BH22" s="410">
        <v>21</v>
      </c>
      <c r="BI22" s="410">
        <v>3716.4738900000002</v>
      </c>
      <c r="BJ22" s="410">
        <v>216</v>
      </c>
      <c r="BK22" s="410">
        <v>110015.55742</v>
      </c>
      <c r="BL22" s="410">
        <v>0</v>
      </c>
      <c r="BM22" s="410">
        <v>0</v>
      </c>
      <c r="BN22" s="410">
        <v>408</v>
      </c>
      <c r="BO22" s="410">
        <v>167878.16396999999</v>
      </c>
      <c r="BP22" s="410">
        <v>0</v>
      </c>
      <c r="BQ22" s="410">
        <v>2968.4560000000001</v>
      </c>
      <c r="BR22" s="410">
        <v>0</v>
      </c>
      <c r="BS22" s="410">
        <v>528417.13899999997</v>
      </c>
      <c r="BT22" s="410">
        <v>5</v>
      </c>
      <c r="BU22" s="410">
        <v>2508.0419000000002</v>
      </c>
      <c r="BV22" s="410">
        <v>0</v>
      </c>
      <c r="BW22" s="410">
        <v>0</v>
      </c>
      <c r="BX22" s="410">
        <v>0</v>
      </c>
      <c r="BY22" s="410">
        <v>0</v>
      </c>
      <c r="BZ22" s="410">
        <v>0</v>
      </c>
      <c r="CA22" s="410">
        <v>88090</v>
      </c>
      <c r="CB22" s="411">
        <v>413</v>
      </c>
      <c r="CC22" s="412">
        <v>0.10156453651650854</v>
      </c>
      <c r="CD22" s="411">
        <v>789861.80086999992</v>
      </c>
      <c r="CE22" s="412">
        <v>0.29236633369708814</v>
      </c>
    </row>
    <row r="23" spans="1:83" s="413" customFormat="1" ht="63" customHeight="1" x14ac:dyDescent="0.25">
      <c r="A23" s="414" t="s">
        <v>170</v>
      </c>
      <c r="B23" s="410">
        <v>3350</v>
      </c>
      <c r="C23" s="410">
        <v>2042919</v>
      </c>
      <c r="D23" s="410">
        <v>45998</v>
      </c>
      <c r="E23" s="410">
        <v>14873309.107999999</v>
      </c>
      <c r="F23" s="410">
        <v>19348</v>
      </c>
      <c r="G23" s="410">
        <v>5326640</v>
      </c>
      <c r="H23" s="410">
        <v>0</v>
      </c>
      <c r="I23" s="410">
        <v>0</v>
      </c>
      <c r="J23" s="410">
        <v>68696</v>
      </c>
      <c r="K23" s="410">
        <v>22242868.107999999</v>
      </c>
      <c r="L23" s="410">
        <v>0</v>
      </c>
      <c r="M23" s="410">
        <v>0</v>
      </c>
      <c r="N23" s="410">
        <v>267337</v>
      </c>
      <c r="O23" s="410">
        <v>167323757.21053401</v>
      </c>
      <c r="P23" s="410">
        <v>2696</v>
      </c>
      <c r="Q23" s="410">
        <v>575476</v>
      </c>
      <c r="R23" s="410">
        <v>1232</v>
      </c>
      <c r="S23" s="410">
        <v>4322014.3499999996</v>
      </c>
      <c r="T23" s="410">
        <v>0</v>
      </c>
      <c r="U23" s="410">
        <v>0</v>
      </c>
      <c r="V23" s="410">
        <v>5640</v>
      </c>
      <c r="W23" s="410">
        <v>2170400</v>
      </c>
      <c r="X23" s="411">
        <v>345601</v>
      </c>
      <c r="Y23" s="412">
        <v>10.920197788982323</v>
      </c>
      <c r="Z23" s="411">
        <v>196634515.66853401</v>
      </c>
      <c r="AA23" s="412">
        <v>5.2282001348038962</v>
      </c>
      <c r="AB23" s="1054"/>
      <c r="AC23" s="414" t="s">
        <v>170</v>
      </c>
      <c r="AD23" s="410">
        <v>138</v>
      </c>
      <c r="AE23" s="410">
        <v>53164</v>
      </c>
      <c r="AF23" s="410">
        <v>224</v>
      </c>
      <c r="AG23" s="410">
        <v>105241</v>
      </c>
      <c r="AH23" s="410">
        <v>82</v>
      </c>
      <c r="AI23" s="410">
        <v>31469</v>
      </c>
      <c r="AJ23" s="410">
        <v>1</v>
      </c>
      <c r="AK23" s="410">
        <v>500</v>
      </c>
      <c r="AL23" s="410">
        <v>445</v>
      </c>
      <c r="AM23" s="410">
        <v>190374</v>
      </c>
      <c r="AN23" s="410">
        <v>0</v>
      </c>
      <c r="AO23" s="410">
        <v>0</v>
      </c>
      <c r="AP23" s="410">
        <v>1215</v>
      </c>
      <c r="AQ23" s="410">
        <v>16792078.638939999</v>
      </c>
      <c r="AR23" s="410">
        <v>5</v>
      </c>
      <c r="AS23" s="410">
        <v>2450</v>
      </c>
      <c r="AT23" s="410">
        <v>71</v>
      </c>
      <c r="AU23" s="410">
        <v>225392</v>
      </c>
      <c r="AV23" s="410">
        <v>0</v>
      </c>
      <c r="AW23" s="410">
        <v>0</v>
      </c>
      <c r="AX23" s="410">
        <v>6</v>
      </c>
      <c r="AY23" s="410">
        <v>5200</v>
      </c>
      <c r="AZ23" s="411">
        <v>1742</v>
      </c>
      <c r="BA23" s="412">
        <v>1.5846591891129729</v>
      </c>
      <c r="BB23" s="411">
        <v>17215494.638939999</v>
      </c>
      <c r="BC23" s="412">
        <v>4.6672859853672533</v>
      </c>
      <c r="BE23" s="414" t="s">
        <v>170</v>
      </c>
      <c r="BF23" s="410">
        <v>0</v>
      </c>
      <c r="BG23" s="410">
        <v>0</v>
      </c>
      <c r="BH23" s="410">
        <v>358</v>
      </c>
      <c r="BI23" s="410">
        <v>912887.24300000002</v>
      </c>
      <c r="BJ23" s="410">
        <v>0</v>
      </c>
      <c r="BK23" s="410">
        <v>0</v>
      </c>
      <c r="BL23" s="410">
        <v>5769</v>
      </c>
      <c r="BM23" s="410">
        <v>1274513.6310000001</v>
      </c>
      <c r="BN23" s="410">
        <v>6127</v>
      </c>
      <c r="BO23" s="410">
        <v>2187400.8739999998</v>
      </c>
      <c r="BP23" s="410">
        <v>0</v>
      </c>
      <c r="BQ23" s="410">
        <v>0</v>
      </c>
      <c r="BR23" s="410">
        <v>0</v>
      </c>
      <c r="BS23" s="410">
        <v>0</v>
      </c>
      <c r="BT23" s="410">
        <v>142</v>
      </c>
      <c r="BU23" s="410">
        <v>28361.377</v>
      </c>
      <c r="BV23" s="410">
        <v>0</v>
      </c>
      <c r="BW23" s="410">
        <v>2054447.094</v>
      </c>
      <c r="BX23" s="410">
        <v>0</v>
      </c>
      <c r="BY23" s="410">
        <v>0</v>
      </c>
      <c r="BZ23" s="410">
        <v>0</v>
      </c>
      <c r="CA23" s="410">
        <v>0</v>
      </c>
      <c r="CB23" s="411">
        <v>6269</v>
      </c>
      <c r="CC23" s="412">
        <v>1.5416660518692302</v>
      </c>
      <c r="CD23" s="411">
        <v>4270209.3449999997</v>
      </c>
      <c r="CE23" s="412">
        <v>1.5806125184703972</v>
      </c>
    </row>
    <row r="24" spans="1:83" s="413" customFormat="1" ht="63" customHeight="1" x14ac:dyDescent="0.25">
      <c r="A24" s="414" t="s">
        <v>171</v>
      </c>
      <c r="B24" s="410">
        <v>0</v>
      </c>
      <c r="C24" s="410">
        <v>0</v>
      </c>
      <c r="D24" s="410">
        <v>0</v>
      </c>
      <c r="E24" s="410">
        <v>0</v>
      </c>
      <c r="F24" s="410">
        <v>12009</v>
      </c>
      <c r="G24" s="410">
        <v>3159234</v>
      </c>
      <c r="H24" s="410">
        <v>0</v>
      </c>
      <c r="I24" s="410">
        <v>0</v>
      </c>
      <c r="J24" s="410">
        <v>12009</v>
      </c>
      <c r="K24" s="410">
        <v>3159234</v>
      </c>
      <c r="L24" s="410">
        <v>0</v>
      </c>
      <c r="M24" s="410">
        <v>0</v>
      </c>
      <c r="N24" s="410">
        <v>428</v>
      </c>
      <c r="O24" s="410">
        <v>22794803.835999999</v>
      </c>
      <c r="P24" s="410">
        <v>0</v>
      </c>
      <c r="Q24" s="410">
        <v>0</v>
      </c>
      <c r="R24" s="410">
        <v>0</v>
      </c>
      <c r="S24" s="410">
        <v>0</v>
      </c>
      <c r="T24" s="410">
        <v>0</v>
      </c>
      <c r="U24" s="410">
        <v>0</v>
      </c>
      <c r="V24" s="410">
        <v>0</v>
      </c>
      <c r="W24" s="410">
        <v>0</v>
      </c>
      <c r="X24" s="411">
        <v>12437</v>
      </c>
      <c r="Y24" s="412">
        <v>0.39298063345179307</v>
      </c>
      <c r="Z24" s="411">
        <v>25954037.835999999</v>
      </c>
      <c r="AA24" s="412">
        <v>0.69007673272182579</v>
      </c>
      <c r="AB24" s="1054"/>
      <c r="AC24" s="414" t="s">
        <v>171</v>
      </c>
      <c r="AD24" s="410">
        <v>0</v>
      </c>
      <c r="AE24" s="410">
        <v>0</v>
      </c>
      <c r="AF24" s="410">
        <v>0</v>
      </c>
      <c r="AG24" s="410">
        <v>0</v>
      </c>
      <c r="AH24" s="410">
        <v>7</v>
      </c>
      <c r="AI24" s="410">
        <v>2260</v>
      </c>
      <c r="AJ24" s="410">
        <v>0</v>
      </c>
      <c r="AK24" s="410">
        <v>0</v>
      </c>
      <c r="AL24" s="410">
        <v>7</v>
      </c>
      <c r="AM24" s="410">
        <v>2260</v>
      </c>
      <c r="AN24" s="410">
        <v>0</v>
      </c>
      <c r="AO24" s="410">
        <v>0</v>
      </c>
      <c r="AP24" s="410">
        <v>0</v>
      </c>
      <c r="AQ24" s="410">
        <v>0</v>
      </c>
      <c r="AR24" s="410">
        <v>0</v>
      </c>
      <c r="AS24" s="410">
        <v>0</v>
      </c>
      <c r="AT24" s="410">
        <v>0</v>
      </c>
      <c r="AU24" s="410">
        <v>0</v>
      </c>
      <c r="AV24" s="410">
        <v>0</v>
      </c>
      <c r="AW24" s="410">
        <v>0</v>
      </c>
      <c r="AX24" s="410">
        <v>0</v>
      </c>
      <c r="AY24" s="410">
        <v>0</v>
      </c>
      <c r="AZ24" s="411">
        <v>7</v>
      </c>
      <c r="BA24" s="412">
        <v>6.3677464545297416E-3</v>
      </c>
      <c r="BB24" s="411">
        <v>2260</v>
      </c>
      <c r="BC24" s="412">
        <v>6.1270771175352438E-4</v>
      </c>
      <c r="BE24" s="414" t="s">
        <v>171</v>
      </c>
      <c r="BF24" s="410">
        <v>0</v>
      </c>
      <c r="BG24" s="410">
        <v>36</v>
      </c>
      <c r="BH24" s="410">
        <v>0</v>
      </c>
      <c r="BI24" s="410">
        <v>0</v>
      </c>
      <c r="BJ24" s="410">
        <v>0</v>
      </c>
      <c r="BK24" s="410">
        <v>0</v>
      </c>
      <c r="BL24" s="410">
        <v>0</v>
      </c>
      <c r="BM24" s="410">
        <v>0</v>
      </c>
      <c r="BN24" s="410">
        <v>0</v>
      </c>
      <c r="BO24" s="410">
        <v>36</v>
      </c>
      <c r="BP24" s="410">
        <v>0</v>
      </c>
      <c r="BQ24" s="410">
        <v>2090.5909999999999</v>
      </c>
      <c r="BR24" s="410">
        <v>0</v>
      </c>
      <c r="BS24" s="410">
        <v>0</v>
      </c>
      <c r="BT24" s="410">
        <v>0</v>
      </c>
      <c r="BU24" s="410">
        <v>0</v>
      </c>
      <c r="BV24" s="410">
        <v>0</v>
      </c>
      <c r="BW24" s="410">
        <v>0</v>
      </c>
      <c r="BX24" s="410">
        <v>0</v>
      </c>
      <c r="BY24" s="410">
        <v>0</v>
      </c>
      <c r="BZ24" s="410">
        <v>0</v>
      </c>
      <c r="CA24" s="410">
        <v>0</v>
      </c>
      <c r="CB24" s="411">
        <v>0</v>
      </c>
      <c r="CC24" s="412">
        <v>0</v>
      </c>
      <c r="CD24" s="411">
        <v>2126.5909999999999</v>
      </c>
      <c r="CE24" s="412">
        <v>7.8715493426622166E-4</v>
      </c>
    </row>
    <row r="25" spans="1:83" s="413" customFormat="1" ht="63" hidden="1" customHeight="1" x14ac:dyDescent="0.25">
      <c r="A25" s="414" t="s">
        <v>172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/>
      <c r="W25" s="410"/>
      <c r="X25" s="411">
        <v>0</v>
      </c>
      <c r="Y25" s="412">
        <v>0</v>
      </c>
      <c r="Z25" s="411">
        <v>0</v>
      </c>
      <c r="AA25" s="412">
        <v>0</v>
      </c>
      <c r="AB25" s="1054"/>
      <c r="AC25" s="414" t="s">
        <v>172</v>
      </c>
      <c r="AD25" s="410"/>
      <c r="AE25" s="410"/>
      <c r="AF25" s="410"/>
      <c r="AG25" s="410"/>
      <c r="AH25" s="410"/>
      <c r="AI25" s="410"/>
      <c r="AJ25" s="410"/>
      <c r="AK25" s="410"/>
      <c r="AL25" s="410"/>
      <c r="AM25" s="410"/>
      <c r="AN25" s="410"/>
      <c r="AO25" s="410"/>
      <c r="AP25" s="410"/>
      <c r="AQ25" s="410"/>
      <c r="AR25" s="410"/>
      <c r="AS25" s="410"/>
      <c r="AT25" s="410"/>
      <c r="AU25" s="410"/>
      <c r="AV25" s="410"/>
      <c r="AW25" s="410"/>
      <c r="AX25" s="410"/>
      <c r="AY25" s="410"/>
      <c r="AZ25" s="411">
        <v>0</v>
      </c>
      <c r="BA25" s="412">
        <v>0</v>
      </c>
      <c r="BB25" s="411">
        <v>0</v>
      </c>
      <c r="BC25" s="412">
        <v>0</v>
      </c>
      <c r="BE25" s="414" t="s">
        <v>172</v>
      </c>
      <c r="BF25" s="410"/>
      <c r="BG25" s="410"/>
      <c r="BH25" s="410"/>
      <c r="BI25" s="410"/>
      <c r="BJ25" s="410"/>
      <c r="BK25" s="410"/>
      <c r="BL25" s="410"/>
      <c r="BM25" s="410"/>
      <c r="BN25" s="410"/>
      <c r="BO25" s="410"/>
      <c r="BP25" s="410"/>
      <c r="BQ25" s="410"/>
      <c r="BR25" s="410"/>
      <c r="BS25" s="410"/>
      <c r="BT25" s="410"/>
      <c r="BU25" s="410"/>
      <c r="BV25" s="410"/>
      <c r="BW25" s="410"/>
      <c r="BX25" s="410"/>
      <c r="BY25" s="410"/>
      <c r="BZ25" s="410"/>
      <c r="CA25" s="410"/>
      <c r="CB25" s="411">
        <v>0</v>
      </c>
      <c r="CC25" s="412">
        <v>0</v>
      </c>
      <c r="CD25" s="411">
        <v>0</v>
      </c>
      <c r="CE25" s="412">
        <v>0</v>
      </c>
    </row>
    <row r="26" spans="1:83" s="413" customFormat="1" ht="63" customHeight="1" x14ac:dyDescent="0.25">
      <c r="A26" s="414" t="s">
        <v>701</v>
      </c>
      <c r="B26" s="410">
        <v>0</v>
      </c>
      <c r="C26" s="410">
        <v>0</v>
      </c>
      <c r="D26" s="410">
        <v>556</v>
      </c>
      <c r="E26" s="410">
        <v>568591.92499999993</v>
      </c>
      <c r="F26" s="410">
        <v>99</v>
      </c>
      <c r="G26" s="410">
        <v>109355.356</v>
      </c>
      <c r="H26" s="410">
        <v>0</v>
      </c>
      <c r="I26" s="410">
        <v>0</v>
      </c>
      <c r="J26" s="410">
        <v>655</v>
      </c>
      <c r="K26" s="410">
        <v>677947.28099999996</v>
      </c>
      <c r="L26" s="410">
        <v>0</v>
      </c>
      <c r="M26" s="410">
        <v>0</v>
      </c>
      <c r="N26" s="410">
        <v>47</v>
      </c>
      <c r="O26" s="410">
        <v>29486486.039999999</v>
      </c>
      <c r="P26" s="410">
        <v>17</v>
      </c>
      <c r="Q26" s="410">
        <v>545.4079999999999</v>
      </c>
      <c r="R26" s="410">
        <v>0</v>
      </c>
      <c r="S26" s="410">
        <v>0</v>
      </c>
      <c r="T26" s="410">
        <v>0</v>
      </c>
      <c r="U26" s="410">
        <v>0</v>
      </c>
      <c r="V26" s="410">
        <v>0</v>
      </c>
      <c r="W26" s="410">
        <v>0</v>
      </c>
      <c r="X26" s="411">
        <v>719</v>
      </c>
      <c r="Y26" s="412">
        <v>2.2718748528731951E-2</v>
      </c>
      <c r="Z26" s="411">
        <v>30164978.728999998</v>
      </c>
      <c r="AA26" s="412">
        <v>0.80203897734395269</v>
      </c>
      <c r="AB26" s="1054"/>
      <c r="AC26" s="414" t="s">
        <v>701</v>
      </c>
      <c r="AD26" s="410">
        <v>0</v>
      </c>
      <c r="AE26" s="410">
        <v>0</v>
      </c>
      <c r="AF26" s="410">
        <v>1</v>
      </c>
      <c r="AG26" s="410">
        <v>150</v>
      </c>
      <c r="AH26" s="410">
        <v>0</v>
      </c>
      <c r="AI26" s="410">
        <v>0</v>
      </c>
      <c r="AJ26" s="410">
        <v>0</v>
      </c>
      <c r="AK26" s="410">
        <v>0</v>
      </c>
      <c r="AL26" s="410">
        <v>1</v>
      </c>
      <c r="AM26" s="410">
        <v>150</v>
      </c>
      <c r="AN26" s="410">
        <v>0</v>
      </c>
      <c r="AO26" s="410">
        <v>0</v>
      </c>
      <c r="AP26" s="410">
        <v>214</v>
      </c>
      <c r="AQ26" s="410">
        <v>20228142.52</v>
      </c>
      <c r="AR26" s="410">
        <v>0</v>
      </c>
      <c r="AS26" s="410">
        <v>0</v>
      </c>
      <c r="AT26" s="410">
        <v>0</v>
      </c>
      <c r="AU26" s="410">
        <v>0</v>
      </c>
      <c r="AV26" s="410">
        <v>0</v>
      </c>
      <c r="AW26" s="410">
        <v>0</v>
      </c>
      <c r="AX26" s="410">
        <v>30</v>
      </c>
      <c r="AY26" s="410">
        <v>33985757.244000003</v>
      </c>
      <c r="AZ26" s="411">
        <v>245</v>
      </c>
      <c r="BA26" s="412">
        <v>0.22287112590854097</v>
      </c>
      <c r="BB26" s="411">
        <v>54214049.763999999</v>
      </c>
      <c r="BC26" s="412">
        <v>14.697949723801832</v>
      </c>
      <c r="BE26" s="414" t="s">
        <v>700</v>
      </c>
      <c r="BF26" s="410">
        <v>0</v>
      </c>
      <c r="BG26" s="410">
        <v>7.5150000000001</v>
      </c>
      <c r="BH26" s="410">
        <v>0</v>
      </c>
      <c r="BI26" s="410">
        <v>0</v>
      </c>
      <c r="BJ26" s="410">
        <v>0</v>
      </c>
      <c r="BK26" s="410">
        <v>0</v>
      </c>
      <c r="BL26" s="410">
        <v>0</v>
      </c>
      <c r="BM26" s="410">
        <v>0</v>
      </c>
      <c r="BN26" s="410">
        <v>0</v>
      </c>
      <c r="BO26" s="410">
        <v>7.5150000000001</v>
      </c>
      <c r="BP26" s="410">
        <v>0</v>
      </c>
      <c r="BQ26" s="410">
        <v>0</v>
      </c>
      <c r="BR26" s="410">
        <v>0</v>
      </c>
      <c r="BS26" s="410">
        <v>3075785.12</v>
      </c>
      <c r="BT26" s="410">
        <v>0</v>
      </c>
      <c r="BU26" s="410">
        <v>0</v>
      </c>
      <c r="BV26" s="410">
        <v>0</v>
      </c>
      <c r="BW26" s="410">
        <v>0</v>
      </c>
      <c r="BX26" s="410">
        <v>0</v>
      </c>
      <c r="BY26" s="410">
        <v>0</v>
      </c>
      <c r="BZ26" s="410">
        <v>0</v>
      </c>
      <c r="CA26" s="410">
        <v>0</v>
      </c>
      <c r="CB26" s="411">
        <v>0</v>
      </c>
      <c r="CC26" s="412">
        <v>0</v>
      </c>
      <c r="CD26" s="411">
        <v>3075792.6350000002</v>
      </c>
      <c r="CE26" s="412">
        <v>1.1385007034356649</v>
      </c>
    </row>
    <row r="27" spans="1:83" s="413" customFormat="1" ht="63" customHeight="1" x14ac:dyDescent="0.25">
      <c r="A27" s="414" t="s">
        <v>894</v>
      </c>
      <c r="B27" s="410">
        <v>3207</v>
      </c>
      <c r="C27" s="410">
        <v>624123.40700000001</v>
      </c>
      <c r="D27" s="410">
        <v>12259</v>
      </c>
      <c r="E27" s="410">
        <v>3327264.165</v>
      </c>
      <c r="F27" s="410">
        <v>0</v>
      </c>
      <c r="G27" s="410">
        <v>0</v>
      </c>
      <c r="H27" s="410">
        <v>0</v>
      </c>
      <c r="I27" s="410">
        <v>0</v>
      </c>
      <c r="J27" s="410">
        <v>15466</v>
      </c>
      <c r="K27" s="410">
        <v>3951387.5720000002</v>
      </c>
      <c r="L27" s="410">
        <v>0</v>
      </c>
      <c r="M27" s="410">
        <v>0</v>
      </c>
      <c r="N27" s="410">
        <v>205</v>
      </c>
      <c r="O27" s="410">
        <v>185598295.74000001</v>
      </c>
      <c r="P27" s="410">
        <v>150</v>
      </c>
      <c r="Q27" s="410">
        <v>28750.741000000002</v>
      </c>
      <c r="R27" s="410">
        <v>0</v>
      </c>
      <c r="S27" s="410">
        <v>0</v>
      </c>
      <c r="T27" s="410">
        <v>0</v>
      </c>
      <c r="U27" s="410">
        <v>0</v>
      </c>
      <c r="V27" s="410">
        <v>9237</v>
      </c>
      <c r="W27" s="410">
        <v>2845895</v>
      </c>
      <c r="X27" s="411">
        <v>25058</v>
      </c>
      <c r="Y27" s="412">
        <v>0.79177524427394319</v>
      </c>
      <c r="Z27" s="411">
        <v>192424329.053</v>
      </c>
      <c r="AA27" s="412">
        <v>5.116257945224171</v>
      </c>
      <c r="AB27" s="1054"/>
      <c r="AC27" s="414" t="s">
        <v>894</v>
      </c>
      <c r="AD27" s="410">
        <v>63</v>
      </c>
      <c r="AE27" s="410">
        <v>7900</v>
      </c>
      <c r="AF27" s="410">
        <v>37</v>
      </c>
      <c r="AG27" s="410">
        <v>4521.67</v>
      </c>
      <c r="AH27" s="410">
        <v>0</v>
      </c>
      <c r="AI27" s="410">
        <v>0</v>
      </c>
      <c r="AJ27" s="410">
        <v>0</v>
      </c>
      <c r="AK27" s="410">
        <v>0</v>
      </c>
      <c r="AL27" s="410">
        <v>100</v>
      </c>
      <c r="AM27" s="410">
        <v>12421.67</v>
      </c>
      <c r="AN27" s="410">
        <v>0</v>
      </c>
      <c r="AO27" s="410">
        <v>0</v>
      </c>
      <c r="AP27" s="410">
        <v>0</v>
      </c>
      <c r="AQ27" s="410">
        <v>0</v>
      </c>
      <c r="AR27" s="410">
        <v>1</v>
      </c>
      <c r="AS27" s="410">
        <v>50</v>
      </c>
      <c r="AT27" s="410">
        <v>0</v>
      </c>
      <c r="AU27" s="410">
        <v>0</v>
      </c>
      <c r="AV27" s="410">
        <v>0</v>
      </c>
      <c r="AW27" s="410">
        <v>0</v>
      </c>
      <c r="AX27" s="410">
        <v>0</v>
      </c>
      <c r="AY27" s="410">
        <v>0</v>
      </c>
      <c r="AZ27" s="411">
        <v>101</v>
      </c>
      <c r="BA27" s="412">
        <v>9.1877484558214845E-2</v>
      </c>
      <c r="BB27" s="411">
        <v>12471.67</v>
      </c>
      <c r="BC27" s="412">
        <v>3.3811895519668483E-3</v>
      </c>
      <c r="BE27" s="414" t="s">
        <v>894</v>
      </c>
      <c r="BF27" s="410">
        <v>0</v>
      </c>
      <c r="BG27" s="410">
        <v>0</v>
      </c>
      <c r="BH27" s="410">
        <v>0</v>
      </c>
      <c r="BI27" s="410">
        <v>0</v>
      </c>
      <c r="BJ27" s="410">
        <v>0</v>
      </c>
      <c r="BK27" s="410">
        <v>0</v>
      </c>
      <c r="BL27" s="410">
        <v>0</v>
      </c>
      <c r="BM27" s="410">
        <v>0</v>
      </c>
      <c r="BN27" s="410">
        <v>0</v>
      </c>
      <c r="BO27" s="410">
        <v>0</v>
      </c>
      <c r="BP27" s="410">
        <v>0</v>
      </c>
      <c r="BQ27" s="410">
        <v>0</v>
      </c>
      <c r="BR27" s="410">
        <v>0</v>
      </c>
      <c r="BS27" s="410">
        <v>0</v>
      </c>
      <c r="BT27" s="410">
        <v>0</v>
      </c>
      <c r="BU27" s="410">
        <v>0</v>
      </c>
      <c r="BV27" s="410">
        <v>0</v>
      </c>
      <c r="BW27" s="410">
        <v>0</v>
      </c>
      <c r="BX27" s="410">
        <v>0</v>
      </c>
      <c r="BY27" s="410">
        <v>0</v>
      </c>
      <c r="BZ27" s="410">
        <v>0</v>
      </c>
      <c r="CA27" s="410">
        <v>0</v>
      </c>
      <c r="CB27" s="411">
        <v>0</v>
      </c>
      <c r="CC27" s="412">
        <v>0</v>
      </c>
      <c r="CD27" s="411">
        <v>0</v>
      </c>
      <c r="CE27" s="412">
        <v>0</v>
      </c>
    </row>
    <row r="28" spans="1:83" s="413" customFormat="1" ht="63" customHeight="1" x14ac:dyDescent="0.25">
      <c r="A28" s="414" t="s">
        <v>173</v>
      </c>
      <c r="B28" s="410">
        <v>94654</v>
      </c>
      <c r="C28" s="410">
        <v>33160995.855</v>
      </c>
      <c r="D28" s="410">
        <v>215295</v>
      </c>
      <c r="E28" s="410">
        <v>55557765.317000002</v>
      </c>
      <c r="F28" s="410">
        <v>7386</v>
      </c>
      <c r="G28" s="410">
        <v>2045203</v>
      </c>
      <c r="H28" s="410">
        <v>0</v>
      </c>
      <c r="I28" s="410">
        <v>0</v>
      </c>
      <c r="J28" s="410">
        <v>317335</v>
      </c>
      <c r="K28" s="410">
        <v>90763964.172000006</v>
      </c>
      <c r="L28" s="410">
        <v>4063</v>
      </c>
      <c r="M28" s="410">
        <v>120645.87</v>
      </c>
      <c r="N28" s="410">
        <v>372</v>
      </c>
      <c r="O28" s="410">
        <v>198865530.87799999</v>
      </c>
      <c r="P28" s="410">
        <v>3638</v>
      </c>
      <c r="Q28" s="410">
        <v>1200225.2309999999</v>
      </c>
      <c r="R28" s="410">
        <v>90</v>
      </c>
      <c r="S28" s="410">
        <v>195093.05225000001</v>
      </c>
      <c r="T28" s="410">
        <v>10587</v>
      </c>
      <c r="U28" s="410">
        <v>8324689.2364600003</v>
      </c>
      <c r="V28" s="410">
        <v>15415</v>
      </c>
      <c r="W28" s="410">
        <v>10114300</v>
      </c>
      <c r="X28" s="411">
        <v>351500</v>
      </c>
      <c r="Y28" s="412">
        <v>11.106592639567845</v>
      </c>
      <c r="Z28" s="411">
        <v>309584448.43971002</v>
      </c>
      <c r="AA28" s="412">
        <v>8.2313598381379673</v>
      </c>
      <c r="AB28" s="1054"/>
      <c r="AC28" s="414" t="s">
        <v>173</v>
      </c>
      <c r="AD28" s="410">
        <v>2622</v>
      </c>
      <c r="AE28" s="410">
        <v>1233770.5049999999</v>
      </c>
      <c r="AF28" s="410">
        <v>7757</v>
      </c>
      <c r="AG28" s="410">
        <v>2384904.2390000001</v>
      </c>
      <c r="AH28" s="410">
        <v>190</v>
      </c>
      <c r="AI28" s="410">
        <v>99855</v>
      </c>
      <c r="AJ28" s="410">
        <v>0</v>
      </c>
      <c r="AK28" s="410">
        <v>0</v>
      </c>
      <c r="AL28" s="410">
        <v>10569</v>
      </c>
      <c r="AM28" s="410">
        <v>3718529.7439999999</v>
      </c>
      <c r="AN28" s="410">
        <v>138</v>
      </c>
      <c r="AO28" s="410">
        <v>22312.805</v>
      </c>
      <c r="AP28" s="410">
        <v>33</v>
      </c>
      <c r="AQ28" s="410">
        <v>7949369.9630000005</v>
      </c>
      <c r="AR28" s="410">
        <v>250</v>
      </c>
      <c r="AS28" s="410">
        <v>90365.195999999996</v>
      </c>
      <c r="AT28" s="410">
        <v>2</v>
      </c>
      <c r="AU28" s="410">
        <v>24655.49064</v>
      </c>
      <c r="AV28" s="410">
        <v>804</v>
      </c>
      <c r="AW28" s="410">
        <v>1529502.1443</v>
      </c>
      <c r="AX28" s="410">
        <v>375</v>
      </c>
      <c r="AY28" s="410">
        <v>174600</v>
      </c>
      <c r="AZ28" s="411">
        <v>12171</v>
      </c>
      <c r="BA28" s="412">
        <v>11.071691728297356</v>
      </c>
      <c r="BB28" s="411">
        <v>13509335.342939999</v>
      </c>
      <c r="BC28" s="412">
        <v>3.6625105952583099</v>
      </c>
      <c r="BE28" s="414" t="s">
        <v>173</v>
      </c>
      <c r="BF28" s="410">
        <v>0</v>
      </c>
      <c r="BG28" s="410">
        <v>0</v>
      </c>
      <c r="BH28" s="410">
        <v>0</v>
      </c>
      <c r="BI28" s="410">
        <v>0</v>
      </c>
      <c r="BJ28" s="410">
        <v>0</v>
      </c>
      <c r="BK28" s="410">
        <v>0</v>
      </c>
      <c r="BL28" s="410">
        <v>0</v>
      </c>
      <c r="BM28" s="410">
        <v>0</v>
      </c>
      <c r="BN28" s="410">
        <v>0</v>
      </c>
      <c r="BO28" s="410">
        <v>0</v>
      </c>
      <c r="BP28" s="410">
        <v>0</v>
      </c>
      <c r="BQ28" s="410">
        <v>0</v>
      </c>
      <c r="BR28" s="410">
        <v>0</v>
      </c>
      <c r="BS28" s="410">
        <v>72084581.982999995</v>
      </c>
      <c r="BT28" s="410">
        <v>0</v>
      </c>
      <c r="BU28" s="410">
        <v>0</v>
      </c>
      <c r="BV28" s="410">
        <v>0</v>
      </c>
      <c r="BW28" s="410">
        <v>0</v>
      </c>
      <c r="BX28" s="410">
        <v>0</v>
      </c>
      <c r="BY28" s="410">
        <v>0</v>
      </c>
      <c r="BZ28" s="410">
        <v>0</v>
      </c>
      <c r="CA28" s="410">
        <v>0</v>
      </c>
      <c r="CB28" s="411">
        <v>0</v>
      </c>
      <c r="CC28" s="412">
        <v>0</v>
      </c>
      <c r="CD28" s="411">
        <v>72084581.982999995</v>
      </c>
      <c r="CE28" s="412">
        <v>26.682015673176661</v>
      </c>
    </row>
    <row r="29" spans="1:83" s="413" customFormat="1" ht="63" customHeight="1" x14ac:dyDescent="0.25">
      <c r="A29" s="414" t="s">
        <v>174</v>
      </c>
      <c r="B29" s="410">
        <v>12577</v>
      </c>
      <c r="C29" s="410">
        <v>5245215.5180000002</v>
      </c>
      <c r="D29" s="410">
        <v>13396</v>
      </c>
      <c r="E29" s="410">
        <v>6932161.8729999997</v>
      </c>
      <c r="F29" s="410">
        <v>9530</v>
      </c>
      <c r="G29" s="410">
        <v>7862749.5470000003</v>
      </c>
      <c r="H29" s="410">
        <v>0</v>
      </c>
      <c r="I29" s="410">
        <v>0</v>
      </c>
      <c r="J29" s="410">
        <v>35503</v>
      </c>
      <c r="K29" s="410">
        <v>20040126.938000001</v>
      </c>
      <c r="L29" s="410">
        <v>0</v>
      </c>
      <c r="M29" s="410">
        <v>0</v>
      </c>
      <c r="N29" s="410">
        <v>279</v>
      </c>
      <c r="O29" s="410">
        <v>9134747.3890000004</v>
      </c>
      <c r="P29" s="410">
        <v>550</v>
      </c>
      <c r="Q29" s="410">
        <v>293901.68300000002</v>
      </c>
      <c r="R29" s="410">
        <v>364</v>
      </c>
      <c r="S29" s="410">
        <v>1453746.382</v>
      </c>
      <c r="T29" s="410">
        <v>0</v>
      </c>
      <c r="U29" s="410">
        <v>0</v>
      </c>
      <c r="V29" s="410">
        <v>6021</v>
      </c>
      <c r="W29" s="410">
        <v>3411700</v>
      </c>
      <c r="X29" s="411">
        <v>42717</v>
      </c>
      <c r="Y29" s="412">
        <v>1.3497590833127158</v>
      </c>
      <c r="Z29" s="411">
        <v>34334222.392000005</v>
      </c>
      <c r="AA29" s="412">
        <v>0.91289255870436403</v>
      </c>
      <c r="AB29" s="1054"/>
      <c r="AC29" s="414" t="s">
        <v>174</v>
      </c>
      <c r="AD29" s="410">
        <v>219</v>
      </c>
      <c r="AE29" s="410">
        <v>60199.122000000003</v>
      </c>
      <c r="AF29" s="410">
        <v>132</v>
      </c>
      <c r="AG29" s="410">
        <v>72470.917000000001</v>
      </c>
      <c r="AH29" s="410">
        <v>247</v>
      </c>
      <c r="AI29" s="410">
        <v>198421.136</v>
      </c>
      <c r="AJ29" s="410">
        <v>0</v>
      </c>
      <c r="AK29" s="410">
        <v>0</v>
      </c>
      <c r="AL29" s="410">
        <v>598</v>
      </c>
      <c r="AM29" s="410">
        <v>331091.17499999999</v>
      </c>
      <c r="AN29" s="410">
        <v>0</v>
      </c>
      <c r="AO29" s="410">
        <v>0</v>
      </c>
      <c r="AP29" s="410">
        <v>1224</v>
      </c>
      <c r="AQ29" s="410">
        <v>65928568.041000001</v>
      </c>
      <c r="AR29" s="410">
        <v>4</v>
      </c>
      <c r="AS29" s="410">
        <v>1150</v>
      </c>
      <c r="AT29" s="410">
        <v>0</v>
      </c>
      <c r="AU29" s="410">
        <v>0</v>
      </c>
      <c r="AV29" s="410">
        <v>0</v>
      </c>
      <c r="AW29" s="410">
        <v>0</v>
      </c>
      <c r="AX29" s="410">
        <v>6</v>
      </c>
      <c r="AY29" s="410">
        <v>2900</v>
      </c>
      <c r="AZ29" s="411">
        <v>1832</v>
      </c>
      <c r="BA29" s="412">
        <v>1.6665302149569268</v>
      </c>
      <c r="BB29" s="411">
        <v>66263709.215999998</v>
      </c>
      <c r="BC29" s="412">
        <v>17.964728161962956</v>
      </c>
      <c r="BE29" s="414" t="s">
        <v>174</v>
      </c>
      <c r="BF29" s="410">
        <v>1</v>
      </c>
      <c r="BG29" s="410">
        <v>1000</v>
      </c>
      <c r="BH29" s="410">
        <v>0</v>
      </c>
      <c r="BI29" s="410">
        <v>0</v>
      </c>
      <c r="BJ29" s="410">
        <v>1</v>
      </c>
      <c r="BK29" s="410">
        <v>1000</v>
      </c>
      <c r="BL29" s="410">
        <v>0</v>
      </c>
      <c r="BM29" s="410">
        <v>0</v>
      </c>
      <c r="BN29" s="410">
        <v>2</v>
      </c>
      <c r="BO29" s="410">
        <v>2000</v>
      </c>
      <c r="BP29" s="410">
        <v>0</v>
      </c>
      <c r="BQ29" s="410">
        <v>0</v>
      </c>
      <c r="BR29" s="410">
        <v>14.000000000000014</v>
      </c>
      <c r="BS29" s="410">
        <v>14265712.089</v>
      </c>
      <c r="BT29" s="410">
        <v>0</v>
      </c>
      <c r="BU29" s="410">
        <v>0</v>
      </c>
      <c r="BV29" s="410">
        <v>0</v>
      </c>
      <c r="BW29" s="410">
        <v>0</v>
      </c>
      <c r="BX29" s="410">
        <v>0</v>
      </c>
      <c r="BY29" s="410">
        <v>0</v>
      </c>
      <c r="BZ29" s="410">
        <v>1</v>
      </c>
      <c r="CA29" s="410">
        <v>500</v>
      </c>
      <c r="CB29" s="411">
        <v>17.000000000000014</v>
      </c>
      <c r="CC29" s="412">
        <v>4.1806225684761422E-3</v>
      </c>
      <c r="CD29" s="411">
        <v>14268212.089</v>
      </c>
      <c r="CE29" s="412">
        <v>5.2813604256828439</v>
      </c>
    </row>
    <row r="30" spans="1:83" s="413" customFormat="1" ht="63" customHeight="1" x14ac:dyDescent="0.25">
      <c r="A30" s="416" t="s">
        <v>691</v>
      </c>
      <c r="B30" s="410">
        <v>22975</v>
      </c>
      <c r="C30" s="410">
        <v>12720028.642999999</v>
      </c>
      <c r="D30" s="410">
        <v>12817</v>
      </c>
      <c r="E30" s="410">
        <v>6800891.2300000004</v>
      </c>
      <c r="F30" s="410">
        <v>3250</v>
      </c>
      <c r="G30" s="410">
        <v>1537514.0589999999</v>
      </c>
      <c r="H30" s="410">
        <v>58</v>
      </c>
      <c r="I30" s="410">
        <v>55727.911</v>
      </c>
      <c r="J30" s="410">
        <v>39100</v>
      </c>
      <c r="K30" s="410">
        <v>21114161.842999998</v>
      </c>
      <c r="L30" s="410">
        <v>0</v>
      </c>
      <c r="M30" s="410">
        <v>0</v>
      </c>
      <c r="N30" s="410">
        <v>0</v>
      </c>
      <c r="O30" s="410">
        <v>0</v>
      </c>
      <c r="P30" s="410">
        <v>1948</v>
      </c>
      <c r="Q30" s="410">
        <v>1149874.888</v>
      </c>
      <c r="R30" s="410">
        <v>0</v>
      </c>
      <c r="S30" s="410">
        <v>0</v>
      </c>
      <c r="T30" s="410">
        <v>0</v>
      </c>
      <c r="U30" s="410">
        <v>0</v>
      </c>
      <c r="V30" s="410">
        <v>1431</v>
      </c>
      <c r="W30" s="410">
        <v>540000</v>
      </c>
      <c r="X30" s="411">
        <v>42479</v>
      </c>
      <c r="Y30" s="412">
        <v>1.3422388299749715</v>
      </c>
      <c r="Z30" s="411">
        <v>22804036.730999999</v>
      </c>
      <c r="AA30" s="412">
        <v>0.60632319562890324</v>
      </c>
      <c r="AB30" s="1054"/>
      <c r="AC30" s="416" t="s">
        <v>691</v>
      </c>
      <c r="AD30" s="410">
        <v>826</v>
      </c>
      <c r="AE30" s="410">
        <v>424200.94</v>
      </c>
      <c r="AF30" s="410">
        <v>311</v>
      </c>
      <c r="AG30" s="410">
        <v>129132.929</v>
      </c>
      <c r="AH30" s="410">
        <v>260</v>
      </c>
      <c r="AI30" s="410">
        <v>120358.007</v>
      </c>
      <c r="AJ30" s="410">
        <v>0</v>
      </c>
      <c r="AK30" s="410">
        <v>0</v>
      </c>
      <c r="AL30" s="410">
        <v>1397</v>
      </c>
      <c r="AM30" s="410">
        <v>673691.87599999993</v>
      </c>
      <c r="AN30" s="410">
        <v>0</v>
      </c>
      <c r="AO30" s="410">
        <v>0</v>
      </c>
      <c r="AP30" s="410">
        <v>0</v>
      </c>
      <c r="AQ30" s="410">
        <v>0</v>
      </c>
      <c r="AR30" s="410">
        <v>13</v>
      </c>
      <c r="AS30" s="410">
        <v>22407.545999999998</v>
      </c>
      <c r="AT30" s="410">
        <v>0</v>
      </c>
      <c r="AU30" s="410">
        <v>0</v>
      </c>
      <c r="AV30" s="410">
        <v>0</v>
      </c>
      <c r="AW30" s="410">
        <v>0</v>
      </c>
      <c r="AX30" s="410">
        <v>2714</v>
      </c>
      <c r="AY30" s="410">
        <v>1374600</v>
      </c>
      <c r="AZ30" s="411">
        <v>4124</v>
      </c>
      <c r="BA30" s="412">
        <v>3.7515123397829511</v>
      </c>
      <c r="BB30" s="411">
        <v>2070699.422</v>
      </c>
      <c r="BC30" s="412">
        <v>0.56138650645263966</v>
      </c>
      <c r="BE30" s="416" t="s">
        <v>691</v>
      </c>
      <c r="BF30" s="410">
        <v>0</v>
      </c>
      <c r="BG30" s="410">
        <v>407.83800000000002</v>
      </c>
      <c r="BH30" s="410">
        <v>0</v>
      </c>
      <c r="BI30" s="410">
        <v>123.77500000000001</v>
      </c>
      <c r="BJ30" s="410">
        <v>0</v>
      </c>
      <c r="BK30" s="410">
        <v>0</v>
      </c>
      <c r="BL30" s="410">
        <v>0</v>
      </c>
      <c r="BM30" s="410">
        <v>0</v>
      </c>
      <c r="BN30" s="410">
        <v>0</v>
      </c>
      <c r="BO30" s="410">
        <v>531.61300000000006</v>
      </c>
      <c r="BP30" s="410">
        <v>0</v>
      </c>
      <c r="BQ30" s="410">
        <v>0</v>
      </c>
      <c r="BR30" s="410">
        <v>0</v>
      </c>
      <c r="BS30" s="410">
        <v>0</v>
      </c>
      <c r="BT30" s="410">
        <v>0</v>
      </c>
      <c r="BU30" s="410">
        <v>0</v>
      </c>
      <c r="BV30" s="410">
        <v>0</v>
      </c>
      <c r="BW30" s="410">
        <v>0</v>
      </c>
      <c r="BX30" s="410">
        <v>0</v>
      </c>
      <c r="BY30" s="410">
        <v>0</v>
      </c>
      <c r="BZ30" s="410">
        <v>0</v>
      </c>
      <c r="CA30" s="410">
        <v>0</v>
      </c>
      <c r="CB30" s="411">
        <v>0</v>
      </c>
      <c r="CC30" s="412">
        <v>0</v>
      </c>
      <c r="CD30" s="411">
        <v>531.61300000000006</v>
      </c>
      <c r="CE30" s="412">
        <v>1.9677587089857382E-4</v>
      </c>
    </row>
    <row r="31" spans="1:83" s="417" customFormat="1" ht="74.25" customHeight="1" x14ac:dyDescent="0.25">
      <c r="A31" s="405" t="s">
        <v>250</v>
      </c>
      <c r="B31" s="406">
        <v>1031594</v>
      </c>
      <c r="C31" s="406">
        <v>375228545.68509007</v>
      </c>
      <c r="D31" s="406">
        <v>726150</v>
      </c>
      <c r="E31" s="406">
        <v>217572023.53985071</v>
      </c>
      <c r="F31" s="406">
        <v>216651</v>
      </c>
      <c r="G31" s="406">
        <v>145644350.91622996</v>
      </c>
      <c r="H31" s="406">
        <v>1864</v>
      </c>
      <c r="I31" s="406">
        <v>528195.34100000001</v>
      </c>
      <c r="J31" s="406">
        <v>1976259</v>
      </c>
      <c r="K31" s="406">
        <v>738973115.48217094</v>
      </c>
      <c r="L31" s="406">
        <v>18618</v>
      </c>
      <c r="M31" s="406">
        <v>2792751.0470000003</v>
      </c>
      <c r="N31" s="406">
        <v>631418</v>
      </c>
      <c r="O31" s="406">
        <v>2207831673.1743865</v>
      </c>
      <c r="P31" s="406">
        <v>43759</v>
      </c>
      <c r="Q31" s="406">
        <v>14009027.855560001</v>
      </c>
      <c r="R31" s="406">
        <v>95721</v>
      </c>
      <c r="S31" s="406">
        <v>253825642.81992999</v>
      </c>
      <c r="T31" s="406">
        <v>13151</v>
      </c>
      <c r="U31" s="406">
        <v>12636658.96446</v>
      </c>
      <c r="V31" s="406">
        <v>385861</v>
      </c>
      <c r="W31" s="406">
        <v>530967636.5</v>
      </c>
      <c r="X31" s="657">
        <v>3164787</v>
      </c>
      <c r="Y31" s="408">
        <v>100</v>
      </c>
      <c r="Z31" s="407">
        <v>3761036505.8435078</v>
      </c>
      <c r="AA31" s="408">
        <v>100</v>
      </c>
      <c r="AB31" s="1056"/>
      <c r="AC31" s="405" t="s">
        <v>250</v>
      </c>
      <c r="AD31" s="406">
        <v>63657</v>
      </c>
      <c r="AE31" s="406">
        <v>15866732.10819</v>
      </c>
      <c r="AF31" s="406">
        <v>16718</v>
      </c>
      <c r="AG31" s="406">
        <v>9645828.2870999966</v>
      </c>
      <c r="AH31" s="406">
        <v>3777</v>
      </c>
      <c r="AI31" s="406">
        <v>2404575.8163500004</v>
      </c>
      <c r="AJ31" s="406">
        <v>21</v>
      </c>
      <c r="AK31" s="406">
        <v>6048.61</v>
      </c>
      <c r="AL31" s="406">
        <v>84173</v>
      </c>
      <c r="AM31" s="406">
        <v>27923184.82164</v>
      </c>
      <c r="AN31" s="406">
        <v>322</v>
      </c>
      <c r="AO31" s="406">
        <v>50285.625</v>
      </c>
      <c r="AP31" s="406">
        <v>5129</v>
      </c>
      <c r="AQ31" s="406">
        <v>284699709.81819791</v>
      </c>
      <c r="AR31" s="406">
        <v>2250</v>
      </c>
      <c r="AS31" s="406">
        <v>1170330.635</v>
      </c>
      <c r="AT31" s="406">
        <v>4381</v>
      </c>
      <c r="AU31" s="406">
        <v>11415990.174239999</v>
      </c>
      <c r="AV31" s="406">
        <v>873</v>
      </c>
      <c r="AW31" s="406">
        <v>1581631.1443</v>
      </c>
      <c r="AX31" s="406">
        <v>12801</v>
      </c>
      <c r="AY31" s="406">
        <v>42013373.224690005</v>
      </c>
      <c r="AZ31" s="407">
        <v>109929</v>
      </c>
      <c r="BA31" s="408">
        <v>100</v>
      </c>
      <c r="BB31" s="407">
        <v>368854505.44306785</v>
      </c>
      <c r="BC31" s="408">
        <v>100</v>
      </c>
      <c r="BD31" s="1056"/>
      <c r="BE31" s="405" t="s">
        <v>250</v>
      </c>
      <c r="BF31" s="406">
        <v>177</v>
      </c>
      <c r="BG31" s="406">
        <v>958367.40543000004</v>
      </c>
      <c r="BH31" s="406">
        <v>2899</v>
      </c>
      <c r="BI31" s="406">
        <v>17547698.211669788</v>
      </c>
      <c r="BJ31" s="406">
        <v>87313</v>
      </c>
      <c r="BK31" s="406">
        <v>15262879.123420002</v>
      </c>
      <c r="BL31" s="406">
        <v>5937</v>
      </c>
      <c r="BM31" s="406">
        <v>1315563.9710000001</v>
      </c>
      <c r="BN31" s="406">
        <v>96326</v>
      </c>
      <c r="BO31" s="406">
        <v>35084508.711519793</v>
      </c>
      <c r="BP31" s="406">
        <v>0</v>
      </c>
      <c r="BQ31" s="406">
        <v>303666.73000000004</v>
      </c>
      <c r="BR31" s="406">
        <v>285754</v>
      </c>
      <c r="BS31" s="406">
        <v>206297817.72851053</v>
      </c>
      <c r="BT31" s="406">
        <v>215</v>
      </c>
      <c r="BU31" s="406">
        <v>3681271.6851399988</v>
      </c>
      <c r="BV31" s="406">
        <v>10</v>
      </c>
      <c r="BW31" s="406">
        <v>2110975.1459500003</v>
      </c>
      <c r="BX31" s="406">
        <v>0</v>
      </c>
      <c r="BY31" s="406">
        <v>7360</v>
      </c>
      <c r="BZ31" s="406">
        <v>24333</v>
      </c>
      <c r="CA31" s="406">
        <v>22676080.682795852</v>
      </c>
      <c r="CB31" s="407">
        <v>406638</v>
      </c>
      <c r="CC31" s="1057">
        <v>100</v>
      </c>
      <c r="CD31" s="407">
        <v>270161680.68391615</v>
      </c>
      <c r="CE31" s="1057">
        <v>100</v>
      </c>
    </row>
  </sheetData>
  <mergeCells count="54">
    <mergeCell ref="V4:W5"/>
    <mergeCell ref="X4:AA5"/>
    <mergeCell ref="B5:K5"/>
    <mergeCell ref="L5:M5"/>
    <mergeCell ref="A4:A8"/>
    <mergeCell ref="B4:O4"/>
    <mergeCell ref="P4:Q5"/>
    <mergeCell ref="R4:S5"/>
    <mergeCell ref="T4:U5"/>
    <mergeCell ref="N5:O5"/>
    <mergeCell ref="B6:C6"/>
    <mergeCell ref="D6:E6"/>
    <mergeCell ref="F6:G6"/>
    <mergeCell ref="H6:I6"/>
    <mergeCell ref="J6:K6"/>
    <mergeCell ref="Y6:Y7"/>
    <mergeCell ref="AA6:AA7"/>
    <mergeCell ref="BA3:BC3"/>
    <mergeCell ref="AC4:AC8"/>
    <mergeCell ref="AD4:AQ4"/>
    <mergeCell ref="AR4:AS5"/>
    <mergeCell ref="AT4:AU5"/>
    <mergeCell ref="AV4:AW5"/>
    <mergeCell ref="AX4:AY5"/>
    <mergeCell ref="AZ4:BC5"/>
    <mergeCell ref="Y3:AA3"/>
    <mergeCell ref="AD5:AM5"/>
    <mergeCell ref="AN5:AO5"/>
    <mergeCell ref="AP5:AQ5"/>
    <mergeCell ref="AD6:AE6"/>
    <mergeCell ref="AF6:AG6"/>
    <mergeCell ref="AH6:AI6"/>
    <mergeCell ref="AJ6:AK6"/>
    <mergeCell ref="AL6:AM6"/>
    <mergeCell ref="BA6:BA7"/>
    <mergeCell ref="BC6:BC7"/>
    <mergeCell ref="CC3:CE3"/>
    <mergeCell ref="BE4:BE8"/>
    <mergeCell ref="BF4:BS4"/>
    <mergeCell ref="BT4:BU5"/>
    <mergeCell ref="BV4:BW5"/>
    <mergeCell ref="BX4:BY5"/>
    <mergeCell ref="BZ4:CA5"/>
    <mergeCell ref="CB4:CE5"/>
    <mergeCell ref="CC6:CC7"/>
    <mergeCell ref="CE6:CE7"/>
    <mergeCell ref="BF5:BO5"/>
    <mergeCell ref="BP5:BQ5"/>
    <mergeCell ref="BR5:BS5"/>
    <mergeCell ref="BF6:BG6"/>
    <mergeCell ref="BH6:BI6"/>
    <mergeCell ref="BJ6:BK6"/>
    <mergeCell ref="BL6:BM6"/>
    <mergeCell ref="BN6:BO6"/>
  </mergeCells>
  <printOptions horizontalCentered="1"/>
  <pageMargins left="0.16" right="0.16" top="0.55000000000000004" bottom="0.63" header="0.3" footer="0.3"/>
  <pageSetup paperSize="9" scale="23" fitToWidth="0" fitToHeight="0" orientation="landscape" r:id="rId1"/>
  <headerFooter alignWithMargins="0">
    <oddFooter xml:space="preserve">&amp;C&amp;18 10
</oddFooter>
  </headerFooter>
  <colBreaks count="2" manualBreakCount="2">
    <brk id="27" max="1048575" man="1"/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B1:V46"/>
  <sheetViews>
    <sheetView view="pageBreakPreview" zoomScale="70" zoomScaleNormal="100" zoomScaleSheetLayoutView="70" workbookViewId="0">
      <selection activeCell="E38" sqref="E38"/>
    </sheetView>
  </sheetViews>
  <sheetFormatPr defaultColWidth="9" defaultRowHeight="21" x14ac:dyDescent="0.4"/>
  <cols>
    <col min="1" max="1" width="14.69921875" style="48" customWidth="1"/>
    <col min="2" max="3" width="10.59765625" style="48" customWidth="1"/>
    <col min="4" max="4" width="17.59765625" style="48" customWidth="1"/>
    <col min="5" max="5" width="12.09765625" style="48" customWidth="1"/>
    <col min="6" max="6" width="19.8984375" style="48" customWidth="1"/>
    <col min="7" max="7" width="12.09765625" style="48" customWidth="1"/>
    <col min="8" max="8" width="37.19921875" style="48" customWidth="1"/>
    <col min="9" max="9" width="21.59765625" style="48" hidden="1" customWidth="1"/>
    <col min="10" max="10" width="7.69921875" style="48" customWidth="1"/>
    <col min="11" max="12" width="7.19921875" style="48" customWidth="1"/>
    <col min="13" max="13" width="14.69921875" style="48" customWidth="1"/>
    <col min="14" max="14" width="9.09765625" style="48" customWidth="1"/>
    <col min="15" max="15" width="18.3984375" style="48" customWidth="1"/>
    <col min="16" max="16" width="9.09765625" style="48" customWidth="1"/>
    <col min="17" max="17" width="26.19921875" style="48" customWidth="1"/>
    <col min="18" max="18" width="18.09765625" style="48" hidden="1" customWidth="1"/>
    <col min="19" max="19" width="7.59765625" style="48" hidden="1" customWidth="1"/>
    <col min="20" max="20" width="22.59765625" style="48" customWidth="1"/>
    <col min="21" max="21" width="11.69921875" style="48" customWidth="1"/>
    <col min="22" max="22" width="10.3984375" style="48" bestFit="1" customWidth="1"/>
    <col min="23" max="16384" width="9" style="48"/>
  </cols>
  <sheetData>
    <row r="1" spans="2:21" s="51" customFormat="1" ht="28.8" x14ac:dyDescent="0.55000000000000004">
      <c r="B1" s="92" t="s">
        <v>980</v>
      </c>
      <c r="C1" s="93"/>
      <c r="K1" s="92" t="s">
        <v>953</v>
      </c>
      <c r="L1" s="93"/>
    </row>
    <row r="2" spans="2:21" s="51" customFormat="1" ht="28.8" x14ac:dyDescent="0.55000000000000004">
      <c r="B2" s="93" t="s">
        <v>981</v>
      </c>
      <c r="C2" s="93"/>
      <c r="K2" s="93" t="s">
        <v>954</v>
      </c>
      <c r="L2" s="93"/>
    </row>
    <row r="3" spans="2:21" x14ac:dyDescent="0.4">
      <c r="B3" s="94"/>
      <c r="C3" s="95"/>
      <c r="H3" s="96" t="s">
        <v>249</v>
      </c>
      <c r="K3" s="214" t="s">
        <v>320</v>
      </c>
      <c r="L3" s="95"/>
      <c r="S3" s="95" t="s">
        <v>249</v>
      </c>
      <c r="T3" s="95"/>
      <c r="U3" s="215" t="s">
        <v>249</v>
      </c>
    </row>
    <row r="4" spans="2:21" ht="105" customHeight="1" x14ac:dyDescent="0.4">
      <c r="B4" s="1592" t="s">
        <v>423</v>
      </c>
      <c r="C4" s="1593"/>
      <c r="D4" s="210" t="s">
        <v>321</v>
      </c>
      <c r="E4" s="212" t="s">
        <v>382</v>
      </c>
      <c r="F4" s="213" t="s">
        <v>497</v>
      </c>
      <c r="G4" s="212" t="s">
        <v>382</v>
      </c>
      <c r="H4" s="212" t="s">
        <v>496</v>
      </c>
      <c r="I4" s="216" t="s">
        <v>275</v>
      </c>
      <c r="J4" s="217"/>
      <c r="K4" s="1592" t="s">
        <v>423</v>
      </c>
      <c r="L4" s="1593"/>
      <c r="M4" s="210" t="s">
        <v>321</v>
      </c>
      <c r="N4" s="212" t="s">
        <v>382</v>
      </c>
      <c r="O4" s="213" t="s">
        <v>497</v>
      </c>
      <c r="P4" s="212" t="s">
        <v>382</v>
      </c>
      <c r="Q4" s="212" t="s">
        <v>496</v>
      </c>
      <c r="R4" s="212" t="s">
        <v>276</v>
      </c>
      <c r="S4" s="212" t="s">
        <v>274</v>
      </c>
      <c r="T4" s="212" t="s">
        <v>515</v>
      </c>
      <c r="U4" s="212" t="s">
        <v>277</v>
      </c>
    </row>
    <row r="5" spans="2:21" hidden="1" x14ac:dyDescent="0.4">
      <c r="B5" s="97">
        <v>2527</v>
      </c>
      <c r="C5" s="98" t="s">
        <v>278</v>
      </c>
      <c r="D5" s="99">
        <v>390438</v>
      </c>
      <c r="E5" s="100"/>
      <c r="F5" s="99">
        <v>29841.991000000002</v>
      </c>
      <c r="G5" s="100"/>
      <c r="H5" s="101">
        <v>7.6432086528462909E-2</v>
      </c>
      <c r="I5" s="218">
        <v>1577.67</v>
      </c>
      <c r="J5" s="220"/>
      <c r="K5" s="97">
        <v>2527</v>
      </c>
      <c r="L5" s="98" t="s">
        <v>278</v>
      </c>
      <c r="M5" s="218">
        <v>1836674</v>
      </c>
      <c r="N5" s="100"/>
      <c r="O5" s="221">
        <v>95980.542000000001</v>
      </c>
      <c r="P5" s="219"/>
      <c r="Q5" s="222">
        <v>5.2257799696625529E-2</v>
      </c>
      <c r="R5" s="223">
        <v>13356.041999999999</v>
      </c>
      <c r="S5" s="219"/>
      <c r="T5" s="224">
        <v>50.58</v>
      </c>
      <c r="U5" s="225">
        <v>3.6312257809410835</v>
      </c>
    </row>
    <row r="6" spans="2:21" hidden="1" x14ac:dyDescent="0.4">
      <c r="B6" s="102">
        <v>2528</v>
      </c>
      <c r="C6" s="103" t="s">
        <v>279</v>
      </c>
      <c r="D6" s="104">
        <v>338570</v>
      </c>
      <c r="E6" s="105">
        <v>-13.284567588195822</v>
      </c>
      <c r="F6" s="104">
        <v>29641.132000000001</v>
      </c>
      <c r="G6" s="105">
        <v>-0.67307506392586325</v>
      </c>
      <c r="H6" s="105">
        <v>8.7548016658298144E-2</v>
      </c>
      <c r="I6" s="226">
        <v>15600.69</v>
      </c>
      <c r="J6" s="228"/>
      <c r="K6" s="102">
        <v>2528</v>
      </c>
      <c r="L6" s="103" t="s">
        <v>279</v>
      </c>
      <c r="M6" s="226">
        <v>1832928</v>
      </c>
      <c r="N6" s="105">
        <v>-0.20395562848932364</v>
      </c>
      <c r="O6" s="229">
        <v>108282.251</v>
      </c>
      <c r="P6" s="227">
        <v>12.8168780292989</v>
      </c>
      <c r="Q6" s="227">
        <v>5.9076107190244247E-2</v>
      </c>
      <c r="R6" s="230">
        <v>15933.536</v>
      </c>
      <c r="S6" s="227">
        <v>19.298337037274969</v>
      </c>
      <c r="T6" s="231">
        <v>51.79</v>
      </c>
      <c r="U6" s="225">
        <v>3.5391542768874298</v>
      </c>
    </row>
    <row r="7" spans="2:21" hidden="1" x14ac:dyDescent="0.4">
      <c r="B7" s="106">
        <v>2529</v>
      </c>
      <c r="C7" s="107" t="s">
        <v>280</v>
      </c>
      <c r="D7" s="108">
        <v>467182</v>
      </c>
      <c r="E7" s="35">
        <v>37.986826948636917</v>
      </c>
      <c r="F7" s="109">
        <v>37477.896999999997</v>
      </c>
      <c r="G7" s="35">
        <v>26.438818193583142</v>
      </c>
      <c r="H7" s="110">
        <v>8.0221192169218844E-2</v>
      </c>
      <c r="I7" s="232">
        <v>1829.1369999999999</v>
      </c>
      <c r="J7" s="233"/>
      <c r="K7" s="106">
        <v>2529</v>
      </c>
      <c r="L7" s="107" t="s">
        <v>280</v>
      </c>
      <c r="M7" s="234">
        <v>2031937</v>
      </c>
      <c r="N7" s="35">
        <v>10.857436844218649</v>
      </c>
      <c r="O7" s="229">
        <v>128431.95600000001</v>
      </c>
      <c r="P7" s="225">
        <v>18.608502145009897</v>
      </c>
      <c r="Q7" s="235">
        <v>6.3206662411285391E-2</v>
      </c>
      <c r="R7" s="230">
        <v>17464.151999999998</v>
      </c>
      <c r="S7" s="225">
        <v>9.6062543806974041</v>
      </c>
      <c r="T7" s="231">
        <v>52.97</v>
      </c>
      <c r="U7" s="225">
        <v>3.8360147253162169</v>
      </c>
    </row>
    <row r="8" spans="2:21" hidden="1" x14ac:dyDescent="0.4">
      <c r="B8" s="102">
        <v>2530</v>
      </c>
      <c r="C8" s="103" t="s">
        <v>281</v>
      </c>
      <c r="D8" s="108">
        <v>606990</v>
      </c>
      <c r="E8" s="35">
        <v>29.925810497835961</v>
      </c>
      <c r="F8" s="109">
        <v>54795.853999999999</v>
      </c>
      <c r="G8" s="35">
        <v>46.208454545888749</v>
      </c>
      <c r="H8" s="110">
        <v>9.0274722812566932E-2</v>
      </c>
      <c r="I8" s="232">
        <v>2614.8870000000002</v>
      </c>
      <c r="J8" s="233"/>
      <c r="K8" s="102">
        <v>2530</v>
      </c>
      <c r="L8" s="103" t="s">
        <v>281</v>
      </c>
      <c r="M8" s="234">
        <v>2282690</v>
      </c>
      <c r="N8" s="35">
        <v>12.340589299766675</v>
      </c>
      <c r="O8" s="229">
        <v>161911.67199999999</v>
      </c>
      <c r="P8" s="225">
        <v>26.068057392196057</v>
      </c>
      <c r="Q8" s="235">
        <v>7.0930206028851916E-2</v>
      </c>
      <c r="R8" s="230">
        <v>20468.955999999998</v>
      </c>
      <c r="S8" s="225">
        <v>17.205553410208527</v>
      </c>
      <c r="T8" s="231">
        <v>53.87</v>
      </c>
      <c r="U8" s="225">
        <v>4.2374048635604229</v>
      </c>
    </row>
    <row r="9" spans="2:21" hidden="1" x14ac:dyDescent="0.4">
      <c r="B9" s="111">
        <v>2531</v>
      </c>
      <c r="C9" s="112" t="s">
        <v>282</v>
      </c>
      <c r="D9" s="108">
        <v>732538</v>
      </c>
      <c r="E9" s="35">
        <v>20.683701543682762</v>
      </c>
      <c r="F9" s="109">
        <v>66875.141000000003</v>
      </c>
      <c r="G9" s="35">
        <v>22.044162319287889</v>
      </c>
      <c r="H9" s="110">
        <v>9.1292384831913168E-2</v>
      </c>
      <c r="I9" s="232">
        <v>3523.902</v>
      </c>
      <c r="J9" s="233"/>
      <c r="K9" s="111">
        <v>2531</v>
      </c>
      <c r="L9" s="112" t="s">
        <v>282</v>
      </c>
      <c r="M9" s="234">
        <v>2601347</v>
      </c>
      <c r="N9" s="35">
        <v>13.959714196846702</v>
      </c>
      <c r="O9" s="229">
        <v>205763.815</v>
      </c>
      <c r="P9" s="225">
        <v>27.083991202314316</v>
      </c>
      <c r="Q9" s="235">
        <v>7.9098949505775284E-2</v>
      </c>
      <c r="R9" s="230">
        <v>24233.726999999999</v>
      </c>
      <c r="S9" s="225">
        <v>18.392589245880451</v>
      </c>
      <c r="T9" s="231">
        <v>54.96</v>
      </c>
      <c r="U9" s="225">
        <v>4.7331641193595342</v>
      </c>
    </row>
    <row r="10" spans="2:21" hidden="1" x14ac:dyDescent="0.4">
      <c r="B10" s="113">
        <v>2532</v>
      </c>
      <c r="C10" s="114" t="s">
        <v>283</v>
      </c>
      <c r="D10" s="108">
        <v>870642</v>
      </c>
      <c r="E10" s="35">
        <v>18.852810366151655</v>
      </c>
      <c r="F10" s="109">
        <v>86917.665999999997</v>
      </c>
      <c r="G10" s="35">
        <v>29.970067651894738</v>
      </c>
      <c r="H10" s="110">
        <v>9.983169431293229E-2</v>
      </c>
      <c r="I10" s="232">
        <v>4852.8450000000003</v>
      </c>
      <c r="J10" s="233"/>
      <c r="K10" s="113">
        <v>2532</v>
      </c>
      <c r="L10" s="114" t="s">
        <v>283</v>
      </c>
      <c r="M10" s="234">
        <v>3010721</v>
      </c>
      <c r="N10" s="110">
        <v>15.73700086916509</v>
      </c>
      <c r="O10" s="229">
        <v>269848.098</v>
      </c>
      <c r="P10" s="235">
        <v>31.144583414727219</v>
      </c>
      <c r="Q10" s="235">
        <v>8.9629061610159155E-2</v>
      </c>
      <c r="R10" s="230">
        <v>29970.775000000001</v>
      </c>
      <c r="S10" s="235">
        <v>23.673816247909382</v>
      </c>
      <c r="T10" s="235">
        <v>55.89</v>
      </c>
      <c r="U10" s="235">
        <v>5.3868688495258548</v>
      </c>
    </row>
    <row r="11" spans="2:21" hidden="1" x14ac:dyDescent="0.4">
      <c r="B11" s="111">
        <v>2533</v>
      </c>
      <c r="C11" s="112" t="s">
        <v>284</v>
      </c>
      <c r="D11" s="108">
        <v>1042520</v>
      </c>
      <c r="E11" s="35">
        <v>19.7415240707432</v>
      </c>
      <c r="F11" s="109">
        <v>111730.164</v>
      </c>
      <c r="G11" s="35">
        <v>28.547128727547754</v>
      </c>
      <c r="H11" s="110">
        <v>0.10717316118635614</v>
      </c>
      <c r="I11" s="232">
        <v>6642.2820000000002</v>
      </c>
      <c r="J11" s="233"/>
      <c r="K11" s="111">
        <v>2533</v>
      </c>
      <c r="L11" s="112" t="s">
        <v>284</v>
      </c>
      <c r="M11" s="234">
        <v>3587375</v>
      </c>
      <c r="N11" s="110">
        <v>19.153352303318705</v>
      </c>
      <c r="O11" s="229">
        <v>350710.81300000002</v>
      </c>
      <c r="P11" s="235">
        <v>29.966012582382561</v>
      </c>
      <c r="Q11" s="235">
        <v>9.7762517997142764E-2</v>
      </c>
      <c r="R11" s="230">
        <v>36759.006000000001</v>
      </c>
      <c r="S11" s="235">
        <v>22.649501055611672</v>
      </c>
      <c r="T11" s="235">
        <v>55.84</v>
      </c>
      <c r="U11" s="235">
        <v>6.4243821633237825</v>
      </c>
    </row>
    <row r="12" spans="2:21" hidden="1" x14ac:dyDescent="0.4">
      <c r="B12" s="113">
        <v>2534</v>
      </c>
      <c r="C12" s="114" t="s">
        <v>285</v>
      </c>
      <c r="D12" s="108">
        <v>952642</v>
      </c>
      <c r="E12" s="35">
        <v>-8.6212254920768903</v>
      </c>
      <c r="F12" s="109">
        <v>131528.935</v>
      </c>
      <c r="G12" s="35">
        <v>17.720166418085626</v>
      </c>
      <c r="H12" s="110">
        <v>0.13806753743798825</v>
      </c>
      <c r="I12" s="232">
        <v>7305.473</v>
      </c>
      <c r="J12" s="233"/>
      <c r="K12" s="113">
        <v>2534</v>
      </c>
      <c r="L12" s="114" t="s">
        <v>285</v>
      </c>
      <c r="M12" s="234">
        <v>3935562</v>
      </c>
      <c r="N12" s="110">
        <v>9.7058991602494853</v>
      </c>
      <c r="O12" s="229">
        <v>439220.783</v>
      </c>
      <c r="P12" s="235">
        <v>25.237308551418959</v>
      </c>
      <c r="Q12" s="235">
        <v>0.11160306533094892</v>
      </c>
      <c r="R12" s="230">
        <v>44852.686000000002</v>
      </c>
      <c r="S12" s="235">
        <v>22.018223234872018</v>
      </c>
      <c r="T12" s="235">
        <v>57.03</v>
      </c>
      <c r="U12" s="235">
        <v>6.900862703840084</v>
      </c>
    </row>
    <row r="13" spans="2:21" hidden="1" x14ac:dyDescent="0.4">
      <c r="B13" s="111">
        <v>2535</v>
      </c>
      <c r="C13" s="112" t="s">
        <v>286</v>
      </c>
      <c r="D13" s="108">
        <v>1061168</v>
      </c>
      <c r="E13" s="35">
        <v>11.392107423355258</v>
      </c>
      <c r="F13" s="109">
        <v>143578.226</v>
      </c>
      <c r="G13" s="35">
        <v>9.160943179536881</v>
      </c>
      <c r="H13" s="110">
        <v>0.13530206904090586</v>
      </c>
      <c r="I13" s="232">
        <v>8198.2170000000006</v>
      </c>
      <c r="J13" s="233"/>
      <c r="K13" s="111">
        <v>2535</v>
      </c>
      <c r="L13" s="112" t="s">
        <v>286</v>
      </c>
      <c r="M13" s="234">
        <v>4475119</v>
      </c>
      <c r="N13" s="110">
        <v>13.709782745132715</v>
      </c>
      <c r="O13" s="229">
        <v>540396.65099999995</v>
      </c>
      <c r="P13" s="235">
        <v>23.035309784054537</v>
      </c>
      <c r="Q13" s="235">
        <v>0.12075581699615137</v>
      </c>
      <c r="R13" s="230">
        <v>55650.400000000001</v>
      </c>
      <c r="S13" s="235">
        <v>24.073728828636927</v>
      </c>
      <c r="T13" s="235">
        <v>57.62</v>
      </c>
      <c r="U13" s="235">
        <v>7.7666070808746959</v>
      </c>
    </row>
    <row r="14" spans="2:21" hidden="1" x14ac:dyDescent="0.4">
      <c r="B14" s="113">
        <v>2536</v>
      </c>
      <c r="C14" s="114" t="s">
        <v>287</v>
      </c>
      <c r="D14" s="108">
        <v>1084047</v>
      </c>
      <c r="E14" s="35">
        <v>2.1560205358623703</v>
      </c>
      <c r="F14" s="109">
        <v>167595.86300000001</v>
      </c>
      <c r="G14" s="35">
        <v>16.727910400564511</v>
      </c>
      <c r="H14" s="110">
        <v>0.15460202648040169</v>
      </c>
      <c r="I14" s="232">
        <v>9059.4750000000004</v>
      </c>
      <c r="J14" s="233"/>
      <c r="K14" s="113">
        <v>2536</v>
      </c>
      <c r="L14" s="114" t="s">
        <v>287</v>
      </c>
      <c r="M14" s="234">
        <v>4983349</v>
      </c>
      <c r="N14" s="110">
        <v>11.356792970198111</v>
      </c>
      <c r="O14" s="229">
        <v>636486.31200000003</v>
      </c>
      <c r="P14" s="235">
        <v>17.781320595193716</v>
      </c>
      <c r="Q14" s="235">
        <v>0.12772260421656201</v>
      </c>
      <c r="R14" s="230">
        <v>67416.915999999997</v>
      </c>
      <c r="S14" s="235">
        <v>21.14363239078245</v>
      </c>
      <c r="T14" s="235">
        <v>58.44</v>
      </c>
      <c r="U14" s="235">
        <v>8.5272912388774813</v>
      </c>
    </row>
    <row r="15" spans="2:21" hidden="1" x14ac:dyDescent="0.4">
      <c r="B15" s="111">
        <v>2537</v>
      </c>
      <c r="C15" s="112" t="s">
        <v>288</v>
      </c>
      <c r="D15" s="108">
        <v>1157827</v>
      </c>
      <c r="E15" s="35">
        <v>6.805977969589879</v>
      </c>
      <c r="F15" s="109">
        <v>190342.00899999999</v>
      </c>
      <c r="G15" s="35">
        <v>13.572021166178772</v>
      </c>
      <c r="H15" s="110">
        <v>0.16439589766001311</v>
      </c>
      <c r="I15" s="232">
        <v>10542.894</v>
      </c>
      <c r="J15" s="233"/>
      <c r="K15" s="111">
        <v>2537</v>
      </c>
      <c r="L15" s="112" t="s">
        <v>288</v>
      </c>
      <c r="M15" s="234">
        <v>5537764</v>
      </c>
      <c r="N15" s="110">
        <v>11.125349639369027</v>
      </c>
      <c r="O15" s="229">
        <v>771543.53300000005</v>
      </c>
      <c r="P15" s="235">
        <v>21.219187035714292</v>
      </c>
      <c r="Q15" s="235">
        <v>0.13932401832219649</v>
      </c>
      <c r="R15" s="230">
        <v>81090.251000000004</v>
      </c>
      <c r="S15" s="235">
        <v>20.281756881314486</v>
      </c>
      <c r="T15" s="235">
        <v>59.24</v>
      </c>
      <c r="U15" s="235">
        <v>9.3480148548278184</v>
      </c>
    </row>
    <row r="16" spans="2:21" hidden="1" x14ac:dyDescent="0.4">
      <c r="B16" s="113">
        <v>2538</v>
      </c>
      <c r="C16" s="114" t="s">
        <v>289</v>
      </c>
      <c r="D16" s="108">
        <v>1313096</v>
      </c>
      <c r="E16" s="35">
        <v>13.410379961773218</v>
      </c>
      <c r="F16" s="109">
        <v>243300.98199999999</v>
      </c>
      <c r="G16" s="35">
        <v>27.823060856733942</v>
      </c>
      <c r="H16" s="110">
        <v>0.18528803834601582</v>
      </c>
      <c r="I16" s="232">
        <v>12542.728999999999</v>
      </c>
      <c r="J16" s="233"/>
      <c r="K16" s="113">
        <v>2538</v>
      </c>
      <c r="L16" s="114" t="s">
        <v>289</v>
      </c>
      <c r="M16" s="234">
        <v>6238856</v>
      </c>
      <c r="N16" s="110">
        <v>12.660200037415823</v>
      </c>
      <c r="O16" s="229">
        <v>937081.99100000004</v>
      </c>
      <c r="P16" s="235">
        <v>21.455491611255585</v>
      </c>
      <c r="Q16" s="235">
        <v>0.15020093283127547</v>
      </c>
      <c r="R16" s="230">
        <v>99084.201000000001</v>
      </c>
      <c r="S16" s="235">
        <v>22.190028737239938</v>
      </c>
      <c r="T16" s="235">
        <v>59.28</v>
      </c>
      <c r="U16" s="235">
        <v>10.52438596491228</v>
      </c>
    </row>
    <row r="17" spans="2:22" hidden="1" x14ac:dyDescent="0.4">
      <c r="B17" s="113">
        <v>2539</v>
      </c>
      <c r="C17" s="114" t="s">
        <v>290</v>
      </c>
      <c r="D17" s="108">
        <v>1469759</v>
      </c>
      <c r="E17" s="35">
        <v>11.930810847036318</v>
      </c>
      <c r="F17" s="109">
        <v>252679.75599999999</v>
      </c>
      <c r="G17" s="35">
        <v>3.854803183655052</v>
      </c>
      <c r="H17" s="110">
        <v>0.1719191758648867</v>
      </c>
      <c r="I17" s="232">
        <v>14616.688</v>
      </c>
      <c r="J17" s="233"/>
      <c r="K17" s="113">
        <v>2539</v>
      </c>
      <c r="L17" s="114" t="s">
        <v>290</v>
      </c>
      <c r="M17" s="234">
        <v>6935651</v>
      </c>
      <c r="N17" s="110">
        <v>11.168634121383793</v>
      </c>
      <c r="O17" s="229">
        <v>1069155.963</v>
      </c>
      <c r="P17" s="235">
        <v>14.094174604621118</v>
      </c>
      <c r="Q17" s="235">
        <v>0.15415365666467359</v>
      </c>
      <c r="R17" s="230">
        <v>117444.542</v>
      </c>
      <c r="S17" s="235">
        <v>18.530038911046979</v>
      </c>
      <c r="T17" s="235">
        <v>59.9</v>
      </c>
      <c r="U17" s="235">
        <v>11.578716193656094</v>
      </c>
    </row>
    <row r="18" spans="2:22" hidden="1" x14ac:dyDescent="0.4">
      <c r="B18" s="113">
        <v>2540</v>
      </c>
      <c r="C18" s="114" t="s">
        <v>291</v>
      </c>
      <c r="D18" s="108">
        <v>1250412</v>
      </c>
      <c r="E18" s="35">
        <v>-14.924011351520896</v>
      </c>
      <c r="F18" s="109">
        <v>245328.36900000001</v>
      </c>
      <c r="G18" s="35">
        <v>-2.9093692017020896</v>
      </c>
      <c r="H18" s="110">
        <v>0.19619802832986249</v>
      </c>
      <c r="I18" s="232">
        <v>12671.14</v>
      </c>
      <c r="J18" s="233"/>
      <c r="K18" s="113">
        <v>2540</v>
      </c>
      <c r="L18" s="114" t="s">
        <v>291</v>
      </c>
      <c r="M18" s="234">
        <v>7215160</v>
      </c>
      <c r="N18" s="110">
        <v>4.0300326530270913</v>
      </c>
      <c r="O18" s="229">
        <v>1179836.3859999999</v>
      </c>
      <c r="P18" s="235">
        <v>10.352130730247815</v>
      </c>
      <c r="Q18" s="235">
        <v>0.163521860360685</v>
      </c>
      <c r="R18" s="230">
        <v>134882.016</v>
      </c>
      <c r="S18" s="235">
        <v>14.847411129586593</v>
      </c>
      <c r="T18" s="235">
        <v>60.5</v>
      </c>
      <c r="U18" s="235">
        <v>11.92588429752066</v>
      </c>
    </row>
    <row r="19" spans="2:22" hidden="1" x14ac:dyDescent="0.4">
      <c r="B19" s="113">
        <v>2541</v>
      </c>
      <c r="C19" s="114" t="s">
        <v>292</v>
      </c>
      <c r="D19" s="108">
        <v>1045089</v>
      </c>
      <c r="E19" s="35">
        <v>-16.420427826988224</v>
      </c>
      <c r="F19" s="109">
        <v>206801.25200000001</v>
      </c>
      <c r="G19" s="35">
        <v>-15.704305685087727</v>
      </c>
      <c r="H19" s="110">
        <v>0.19787908206860852</v>
      </c>
      <c r="I19" s="232">
        <v>9771.4150000000009</v>
      </c>
      <c r="J19" s="233"/>
      <c r="K19" s="113">
        <v>2541</v>
      </c>
      <c r="L19" s="114" t="s">
        <v>292</v>
      </c>
      <c r="M19" s="234">
        <v>7198575</v>
      </c>
      <c r="N19" s="110">
        <v>-0.22986323241619036</v>
      </c>
      <c r="O19" s="229">
        <v>1226948.6399999999</v>
      </c>
      <c r="P19" s="235">
        <v>3.9931175677438344</v>
      </c>
      <c r="Q19" s="235">
        <v>0.17044326689657327</v>
      </c>
      <c r="R19" s="230">
        <v>148823.17600000001</v>
      </c>
      <c r="S19" s="235">
        <v>10.335818230949339</v>
      </c>
      <c r="T19" s="235">
        <v>61.2</v>
      </c>
      <c r="U19" s="235">
        <v>11.762377450980392</v>
      </c>
    </row>
    <row r="20" spans="2:22" hidden="1" x14ac:dyDescent="0.4">
      <c r="B20" s="113">
        <v>2542</v>
      </c>
      <c r="C20" s="114" t="s">
        <v>293</v>
      </c>
      <c r="D20" s="108">
        <v>1029698</v>
      </c>
      <c r="E20" s="35">
        <v>-1.4726975405922367</v>
      </c>
      <c r="F20" s="109">
        <v>238093.17</v>
      </c>
      <c r="G20" s="35">
        <v>15.131396786708045</v>
      </c>
      <c r="H20" s="110">
        <v>0.2312262138996094</v>
      </c>
      <c r="I20" s="232">
        <v>13525.031999999999</v>
      </c>
      <c r="J20" s="233"/>
      <c r="K20" s="113">
        <v>2542</v>
      </c>
      <c r="L20" s="236" t="s">
        <v>293</v>
      </c>
      <c r="M20" s="234">
        <v>7375916</v>
      </c>
      <c r="N20" s="110">
        <v>2.4635570234386668</v>
      </c>
      <c r="O20" s="229">
        <v>1253168.7420000001</v>
      </c>
      <c r="P20" s="110">
        <v>2.1370170800303581</v>
      </c>
      <c r="Q20" s="235">
        <v>0.16990008318966757</v>
      </c>
      <c r="R20" s="230">
        <v>165769.74400000001</v>
      </c>
      <c r="S20" s="110">
        <v>11.387049017150392</v>
      </c>
      <c r="T20" s="235">
        <v>61.8</v>
      </c>
      <c r="U20" s="110">
        <v>11.935139158576051</v>
      </c>
    </row>
    <row r="21" spans="2:22" hidden="1" x14ac:dyDescent="0.4">
      <c r="B21" s="113">
        <v>2543</v>
      </c>
      <c r="C21" s="114" t="s">
        <v>294</v>
      </c>
      <c r="D21" s="108">
        <v>1481145</v>
      </c>
      <c r="E21" s="35">
        <v>43.842660663612051</v>
      </c>
      <c r="F21" s="109">
        <v>437402</v>
      </c>
      <c r="G21" s="35">
        <v>83.710435708844557</v>
      </c>
      <c r="H21" s="110">
        <v>0.29531342306121278</v>
      </c>
      <c r="I21" s="232" t="e">
        <v>#REF!</v>
      </c>
      <c r="J21" s="233"/>
      <c r="K21" s="113">
        <v>2543</v>
      </c>
      <c r="L21" s="114" t="s">
        <v>294</v>
      </c>
      <c r="M21" s="108">
        <v>7772644</v>
      </c>
      <c r="N21" s="110">
        <v>5.3786946597548022</v>
      </c>
      <c r="O21" s="237">
        <v>1489987</v>
      </c>
      <c r="P21" s="110">
        <v>18.897555457858672</v>
      </c>
      <c r="Q21" s="235">
        <v>0.1916962876467776</v>
      </c>
      <c r="R21" s="230">
        <v>190117.96299999999</v>
      </c>
      <c r="S21" s="110">
        <v>14.687975267670067</v>
      </c>
      <c r="T21" s="235">
        <v>61.88</v>
      </c>
      <c r="U21" s="110">
        <v>12.560833872010342</v>
      </c>
    </row>
    <row r="22" spans="2:22" hidden="1" x14ac:dyDescent="0.4">
      <c r="B22" s="113">
        <v>2544</v>
      </c>
      <c r="C22" s="114" t="s">
        <v>295</v>
      </c>
      <c r="D22" s="108">
        <v>1375851</v>
      </c>
      <c r="E22" s="35">
        <v>-7.1089596224542495</v>
      </c>
      <c r="F22" s="109">
        <v>566145</v>
      </c>
      <c r="G22" s="35">
        <v>29.433564547029963</v>
      </c>
      <c r="H22" s="110">
        <v>0.41148714504695638</v>
      </c>
      <c r="I22" s="232"/>
      <c r="J22" s="233"/>
      <c r="K22" s="113">
        <v>2544</v>
      </c>
      <c r="L22" s="114" t="s">
        <v>295</v>
      </c>
      <c r="M22" s="108">
        <v>8331702</v>
      </c>
      <c r="N22" s="110">
        <v>7.1926361222770527</v>
      </c>
      <c r="O22" s="238">
        <v>1758829</v>
      </c>
      <c r="P22" s="110">
        <v>18.043244672604526</v>
      </c>
      <c r="Q22" s="235">
        <v>0.21110080509360513</v>
      </c>
      <c r="R22" s="104"/>
      <c r="S22" s="110"/>
      <c r="T22" s="110">
        <v>62.31</v>
      </c>
      <c r="U22" s="110">
        <v>13.37137217140106</v>
      </c>
    </row>
    <row r="23" spans="2:22" hidden="1" x14ac:dyDescent="0.4">
      <c r="B23" s="113">
        <v>2546</v>
      </c>
      <c r="C23" s="114" t="s">
        <v>296</v>
      </c>
      <c r="D23" s="108">
        <v>1588264</v>
      </c>
      <c r="E23" s="35">
        <v>15.438663052903257</v>
      </c>
      <c r="F23" s="109">
        <v>734669.34138606</v>
      </c>
      <c r="G23" s="35">
        <v>29.76699279973505</v>
      </c>
      <c r="H23" s="110">
        <v>0.46256122495130531</v>
      </c>
      <c r="I23" s="232"/>
      <c r="J23" s="233"/>
      <c r="K23" s="113">
        <v>2546</v>
      </c>
      <c r="L23" s="114" t="s">
        <v>296</v>
      </c>
      <c r="M23" s="239">
        <v>9659295.8019999992</v>
      </c>
      <c r="N23" s="110">
        <v>15.934244911783923</v>
      </c>
      <c r="O23" s="240">
        <v>2356382.1378947641</v>
      </c>
      <c r="P23" s="110">
        <v>33.974487451296518</v>
      </c>
      <c r="Q23" s="235">
        <v>0.24394968186054153</v>
      </c>
      <c r="R23" s="104"/>
      <c r="S23" s="110"/>
      <c r="T23" s="110">
        <v>63.08</v>
      </c>
      <c r="U23" s="110">
        <v>15.312770770450221</v>
      </c>
    </row>
    <row r="24" spans="2:22" hidden="1" x14ac:dyDescent="0.4">
      <c r="B24" s="113">
        <v>2547</v>
      </c>
      <c r="C24" s="114" t="s">
        <v>297</v>
      </c>
      <c r="D24" s="108">
        <v>1644302</v>
      </c>
      <c r="E24" s="35">
        <v>3.5282547485808404</v>
      </c>
      <c r="F24" s="109">
        <v>591089.66933595482</v>
      </c>
      <c r="G24" s="35">
        <v>-19.543441377208058</v>
      </c>
      <c r="H24" s="110">
        <v>0.35947755907123802</v>
      </c>
      <c r="I24" s="232"/>
      <c r="J24" s="233"/>
      <c r="K24" s="113">
        <v>2547</v>
      </c>
      <c r="L24" s="114" t="s">
        <v>297</v>
      </c>
      <c r="M24" s="239">
        <v>10383639.967001434</v>
      </c>
      <c r="N24" s="110">
        <v>7.498933461085814</v>
      </c>
      <c r="O24" s="240">
        <v>2673240.855447819</v>
      </c>
      <c r="P24" s="110">
        <v>13.446830735024262</v>
      </c>
      <c r="Q24" s="110">
        <v>0.25744737528874395</v>
      </c>
      <c r="R24" s="104"/>
      <c r="S24" s="110"/>
      <c r="T24" s="241">
        <v>61.97</v>
      </c>
      <c r="U24" s="110">
        <v>16.755914098759778</v>
      </c>
    </row>
    <row r="25" spans="2:22" hidden="1" x14ac:dyDescent="0.4">
      <c r="B25" s="113">
        <v>2548</v>
      </c>
      <c r="C25" s="114" t="s">
        <v>298</v>
      </c>
      <c r="D25" s="108">
        <v>1767417</v>
      </c>
      <c r="E25" s="35">
        <v>7.4873715412375583</v>
      </c>
      <c r="F25" s="109">
        <v>770250.5338083501</v>
      </c>
      <c r="G25" s="35">
        <v>30.310268266686023</v>
      </c>
      <c r="H25" s="110">
        <v>0.43580577408067822</v>
      </c>
      <c r="I25" s="232"/>
      <c r="J25" s="233"/>
      <c r="K25" s="113">
        <v>2548</v>
      </c>
      <c r="L25" s="114" t="s">
        <v>298</v>
      </c>
      <c r="M25" s="114" t="s">
        <v>299</v>
      </c>
      <c r="N25" s="114" t="s">
        <v>300</v>
      </c>
      <c r="O25" s="238">
        <v>3098453.7090898696</v>
      </c>
      <c r="P25" s="110">
        <v>15.906267958441004</v>
      </c>
      <c r="Q25" s="110" t="e">
        <v>#VALUE!</v>
      </c>
      <c r="R25" s="104"/>
      <c r="S25" s="110"/>
      <c r="T25" s="242">
        <v>62.42</v>
      </c>
      <c r="U25" s="110" t="e">
        <v>#VALUE!</v>
      </c>
    </row>
    <row r="26" spans="2:22" hidden="1" x14ac:dyDescent="0.4">
      <c r="B26" s="113">
        <v>2549</v>
      </c>
      <c r="C26" s="114" t="s">
        <v>299</v>
      </c>
      <c r="D26" s="108">
        <v>2004147</v>
      </c>
      <c r="E26" s="35">
        <v>13.394122609435124</v>
      </c>
      <c r="F26" s="109">
        <v>894051.28434878006</v>
      </c>
      <c r="G26" s="35">
        <v>16.072789969819539</v>
      </c>
      <c r="H26" s="110">
        <v>0.44610065247149039</v>
      </c>
      <c r="I26" s="232"/>
      <c r="J26" s="233"/>
      <c r="K26" s="113">
        <v>2549</v>
      </c>
      <c r="L26" s="114" t="s">
        <v>299</v>
      </c>
      <c r="M26" s="108">
        <v>12083566</v>
      </c>
      <c r="N26" s="110" t="e">
        <v>#VALUE!</v>
      </c>
      <c r="O26" s="237">
        <v>3688347.5339416</v>
      </c>
      <c r="P26" s="110">
        <v>19.038329445464072</v>
      </c>
      <c r="Q26" s="110">
        <v>0.30523667714825242</v>
      </c>
      <c r="R26" s="104"/>
      <c r="S26" s="110"/>
      <c r="T26" s="243">
        <v>62.828705999999997</v>
      </c>
      <c r="U26" s="110">
        <v>19.232555895707925</v>
      </c>
    </row>
    <row r="27" spans="2:22" hidden="1" x14ac:dyDescent="0.4">
      <c r="B27" s="113">
        <v>2550</v>
      </c>
      <c r="C27" s="114" t="s">
        <v>300</v>
      </c>
      <c r="D27" s="108">
        <v>2333861</v>
      </c>
      <c r="E27" s="35">
        <v>16.451587633042884</v>
      </c>
      <c r="F27" s="109">
        <v>963901.88960800017</v>
      </c>
      <c r="G27" s="35">
        <v>7.8128186248397089</v>
      </c>
      <c r="H27" s="110">
        <v>0.41300741115602008</v>
      </c>
      <c r="I27" s="232"/>
      <c r="J27" s="233"/>
      <c r="K27" s="113">
        <v>2550</v>
      </c>
      <c r="L27" s="114" t="s">
        <v>300</v>
      </c>
      <c r="M27" s="108">
        <v>13092019</v>
      </c>
      <c r="N27" s="110">
        <v>8.3456572339655359</v>
      </c>
      <c r="O27" s="237">
        <v>4051544.5798447495</v>
      </c>
      <c r="P27" s="110">
        <v>9.8471481486185866</v>
      </c>
      <c r="Q27" s="110">
        <v>0.30946675068564672</v>
      </c>
      <c r="R27" s="104" t="e">
        <v>#REF!</v>
      </c>
      <c r="S27" s="110" t="e">
        <v>#REF!</v>
      </c>
      <c r="T27" s="243">
        <v>63.038246999999998</v>
      </c>
      <c r="U27" s="110">
        <v>20.768374158627857</v>
      </c>
    </row>
    <row r="28" spans="2:22" hidden="1" x14ac:dyDescent="0.4">
      <c r="B28" s="113">
        <v>2551</v>
      </c>
      <c r="C28" s="114" t="s">
        <v>301</v>
      </c>
      <c r="D28" s="108">
        <v>2607484</v>
      </c>
      <c r="E28" s="35">
        <v>11.724048690131932</v>
      </c>
      <c r="F28" s="109">
        <v>1222349.3917400637</v>
      </c>
      <c r="G28" s="35">
        <v>26.812635696478299</v>
      </c>
      <c r="H28" s="110">
        <v>0.46878500184087946</v>
      </c>
      <c r="I28" s="232" t="e">
        <v>#REF!</v>
      </c>
      <c r="J28" s="233"/>
      <c r="K28" s="113">
        <v>2551</v>
      </c>
      <c r="L28" s="114" t="s">
        <v>301</v>
      </c>
      <c r="M28" s="108">
        <v>14174401</v>
      </c>
      <c r="N28" s="110">
        <v>8.2674948760767908</v>
      </c>
      <c r="O28" s="237">
        <v>4754553.9853386143</v>
      </c>
      <c r="P28" s="110">
        <v>17.351639396765645</v>
      </c>
      <c r="Q28" s="110">
        <v>0.33543244510569542</v>
      </c>
      <c r="R28" s="104"/>
      <c r="S28" s="110"/>
      <c r="T28" s="243">
        <v>63.4</v>
      </c>
      <c r="U28" s="110">
        <v>22.357099369085173</v>
      </c>
    </row>
    <row r="29" spans="2:22" ht="30" hidden="1" customHeight="1" x14ac:dyDescent="0.4">
      <c r="B29" s="244">
        <v>2552</v>
      </c>
      <c r="C29" s="245" t="s">
        <v>302</v>
      </c>
      <c r="D29" s="246">
        <v>2666773</v>
      </c>
      <c r="E29" s="247">
        <v>2.2738011048198188</v>
      </c>
      <c r="F29" s="248">
        <v>1276510.5656511299</v>
      </c>
      <c r="G29" s="247">
        <v>32.43158659749696</v>
      </c>
      <c r="H29" s="249">
        <v>0.47867237505821769</v>
      </c>
      <c r="I29" s="232"/>
      <c r="J29" s="233"/>
      <c r="K29" s="113">
        <v>2552</v>
      </c>
      <c r="L29" s="114" t="s">
        <v>302</v>
      </c>
      <c r="M29" s="108">
        <v>15208885</v>
      </c>
      <c r="N29" s="110">
        <v>16.169133271193694</v>
      </c>
      <c r="O29" s="237">
        <v>5502212.895642343</v>
      </c>
      <c r="P29" s="110">
        <v>35.805315410183184</v>
      </c>
      <c r="Q29" s="110">
        <v>0.36177621802271126</v>
      </c>
      <c r="R29" s="104"/>
      <c r="S29" s="110"/>
      <c r="T29" s="243">
        <v>63.53</v>
      </c>
      <c r="U29" s="110">
        <v>23.939689910278609</v>
      </c>
    </row>
    <row r="30" spans="2:22" ht="30" hidden="1" customHeight="1" x14ac:dyDescent="0.4">
      <c r="B30" s="113">
        <v>2553</v>
      </c>
      <c r="C30" s="114" t="s">
        <v>303</v>
      </c>
      <c r="D30" s="108">
        <v>2704581</v>
      </c>
      <c r="E30" s="35">
        <v>1.4177434674792342</v>
      </c>
      <c r="F30" s="118">
        <v>1671367.4824276259</v>
      </c>
      <c r="G30" s="35">
        <v>30.93252240925144</v>
      </c>
      <c r="H30" s="110">
        <v>0.61797649337462102</v>
      </c>
      <c r="I30" s="232"/>
      <c r="J30" s="233"/>
      <c r="K30" s="113">
        <v>2553</v>
      </c>
      <c r="L30" s="114" t="s">
        <v>303</v>
      </c>
      <c r="M30" s="108">
        <v>16298078.768999999</v>
      </c>
      <c r="N30" s="110">
        <v>7.1615622644263501</v>
      </c>
      <c r="O30" s="237">
        <v>6790687.9125443166</v>
      </c>
      <c r="P30" s="110">
        <v>23.417396624591234</v>
      </c>
      <c r="Q30" s="110">
        <v>0.41665573033434128</v>
      </c>
      <c r="R30" s="104"/>
      <c r="S30" s="110"/>
      <c r="T30" s="243">
        <v>65.44</v>
      </c>
      <c r="U30" s="110">
        <v>24.905377091992662</v>
      </c>
    </row>
    <row r="31" spans="2:22" s="150" customFormat="1" ht="30" hidden="1" customHeight="1" x14ac:dyDescent="0.25">
      <c r="B31" s="511">
        <v>2554</v>
      </c>
      <c r="C31" s="438" t="s">
        <v>304</v>
      </c>
      <c r="D31" s="515">
        <v>2804302</v>
      </c>
      <c r="E31" s="199">
        <v>3.69</v>
      </c>
      <c r="F31" s="515">
        <v>1757440</v>
      </c>
      <c r="G31" s="549">
        <v>5.15</v>
      </c>
      <c r="H31" s="551">
        <v>0.62669427187228766</v>
      </c>
      <c r="I31" s="517"/>
      <c r="J31" s="518"/>
      <c r="K31" s="511">
        <v>2554</v>
      </c>
      <c r="L31" s="438" t="s">
        <v>304</v>
      </c>
      <c r="M31" s="514">
        <v>17464624</v>
      </c>
      <c r="N31" s="552">
        <v>7.16</v>
      </c>
      <c r="O31" s="553">
        <v>7341498</v>
      </c>
      <c r="P31" s="552">
        <v>8.11</v>
      </c>
      <c r="Q31" s="552">
        <v>0.4203639311101115</v>
      </c>
      <c r="R31" s="519"/>
      <c r="S31" s="520"/>
      <c r="T31" s="521">
        <v>64.08</v>
      </c>
      <c r="U31" s="552">
        <v>27.254406991260925</v>
      </c>
      <c r="V31" s="522"/>
    </row>
    <row r="32" spans="2:22" s="150" customFormat="1" ht="30" hidden="1" customHeight="1" x14ac:dyDescent="0.25">
      <c r="B32" s="511">
        <v>2555</v>
      </c>
      <c r="C32" s="438" t="s">
        <v>305</v>
      </c>
      <c r="D32" s="515">
        <v>3167220</v>
      </c>
      <c r="E32" s="199">
        <v>12.94</v>
      </c>
      <c r="F32" s="515">
        <v>2490243</v>
      </c>
      <c r="G32" s="199">
        <v>41.697184541150762</v>
      </c>
      <c r="H32" s="551">
        <v>0.78625513857578566</v>
      </c>
      <c r="I32" s="517"/>
      <c r="J32" s="518"/>
      <c r="K32" s="511">
        <v>2555</v>
      </c>
      <c r="L32" s="438" t="s">
        <v>305</v>
      </c>
      <c r="M32" s="514">
        <v>18876203</v>
      </c>
      <c r="N32" s="516">
        <v>8.0825043814284232</v>
      </c>
      <c r="O32" s="553">
        <v>8897284</v>
      </c>
      <c r="P32" s="516">
        <v>21.191669602034899</v>
      </c>
      <c r="Q32" s="516">
        <v>0.47134924327736888</v>
      </c>
      <c r="R32" s="519"/>
      <c r="S32" s="520"/>
      <c r="T32" s="521">
        <v>64.459999999999994</v>
      </c>
      <c r="U32" s="516">
        <v>29.283591374495813</v>
      </c>
      <c r="V32" s="523"/>
    </row>
    <row r="33" spans="2:22" s="527" customFormat="1" ht="30" hidden="1" customHeight="1" x14ac:dyDescent="0.25">
      <c r="B33" s="511">
        <v>2556</v>
      </c>
      <c r="C33" s="438" t="s">
        <v>306</v>
      </c>
      <c r="D33" s="515">
        <v>3183558</v>
      </c>
      <c r="E33" s="199">
        <v>0.51584670468107674</v>
      </c>
      <c r="F33" s="515">
        <v>2432562.6677259998</v>
      </c>
      <c r="G33" s="199">
        <v>-2.3162531638077151</v>
      </c>
      <c r="H33" s="551">
        <v>0.76410188466049611</v>
      </c>
      <c r="I33" s="524">
        <v>13952.356200442002</v>
      </c>
      <c r="J33" s="525"/>
      <c r="K33" s="511">
        <v>2556</v>
      </c>
      <c r="L33" s="438" t="s">
        <v>306</v>
      </c>
      <c r="M33" s="514">
        <v>20148185</v>
      </c>
      <c r="N33" s="516">
        <v>6.7385480014174464</v>
      </c>
      <c r="O33" s="553">
        <v>9853373.1790533215</v>
      </c>
      <c r="P33" s="516">
        <v>10.74585434221636</v>
      </c>
      <c r="Q33" s="516">
        <v>0.48904520079864866</v>
      </c>
      <c r="R33" s="519"/>
      <c r="S33" s="520"/>
      <c r="T33" s="521">
        <v>64.790000000000006</v>
      </c>
      <c r="U33" s="516">
        <v>31.097677110665224</v>
      </c>
      <c r="V33" s="526"/>
    </row>
    <row r="34" spans="2:22" s="527" customFormat="1" ht="30" hidden="1" customHeight="1" x14ac:dyDescent="0.25">
      <c r="B34" s="511">
        <v>2557</v>
      </c>
      <c r="C34" s="438" t="s">
        <v>307</v>
      </c>
      <c r="D34" s="515">
        <v>3344172</v>
      </c>
      <c r="E34" s="199">
        <v>5.0451099053323354</v>
      </c>
      <c r="F34" s="515">
        <v>2663655.5170034966</v>
      </c>
      <c r="G34" s="199">
        <v>9.4999751637858623</v>
      </c>
      <c r="H34" s="551">
        <v>0.79650673380540737</v>
      </c>
      <c r="I34" s="528"/>
      <c r="J34" s="529"/>
      <c r="K34" s="511">
        <v>2557</v>
      </c>
      <c r="L34" s="438" t="s">
        <v>307</v>
      </c>
      <c r="M34" s="514">
        <v>19708597</v>
      </c>
      <c r="N34" s="516">
        <v>-2.181774685908433</v>
      </c>
      <c r="O34" s="553">
        <v>12583908.584009603</v>
      </c>
      <c r="P34" s="516">
        <v>27.711681627576617</v>
      </c>
      <c r="Q34" s="516">
        <v>0.63849844735318306</v>
      </c>
      <c r="R34" s="519"/>
      <c r="S34" s="520"/>
      <c r="T34" s="521">
        <v>65.12</v>
      </c>
      <c r="U34" s="516">
        <v>30.265044533169529</v>
      </c>
      <c r="V34" s="526"/>
    </row>
    <row r="35" spans="2:22" s="527" customFormat="1" ht="30" hidden="1" customHeight="1" x14ac:dyDescent="0.25">
      <c r="B35" s="511">
        <v>2559</v>
      </c>
      <c r="C35" s="438" t="s">
        <v>634</v>
      </c>
      <c r="D35" s="515">
        <v>3867467</v>
      </c>
      <c r="E35" s="199">
        <v>15.647969063792173</v>
      </c>
      <c r="F35" s="515">
        <v>4628048.561339939</v>
      </c>
      <c r="G35" s="199">
        <v>73.748014027966505</v>
      </c>
      <c r="H35" s="551">
        <v>1.1966614224090184</v>
      </c>
      <c r="I35" s="528"/>
      <c r="J35" s="529"/>
      <c r="K35" s="511">
        <v>2559</v>
      </c>
      <c r="L35" s="438" t="s">
        <v>634</v>
      </c>
      <c r="M35" s="514">
        <v>24615771</v>
      </c>
      <c r="N35" s="516">
        <v>24.898647021906228</v>
      </c>
      <c r="O35" s="553">
        <v>17220355.926749025</v>
      </c>
      <c r="P35" s="516">
        <v>36.844254801969591</v>
      </c>
      <c r="Q35" s="516">
        <v>0.69956597852446001</v>
      </c>
      <c r="R35" s="519"/>
      <c r="S35" s="520"/>
      <c r="T35" s="521">
        <v>65.930000000000007</v>
      </c>
      <c r="U35" s="516">
        <v>37.336221750341267</v>
      </c>
      <c r="V35" s="526"/>
    </row>
    <row r="36" spans="2:22" s="527" customFormat="1" ht="30" hidden="1" customHeight="1" x14ac:dyDescent="0.25">
      <c r="B36" s="511">
        <v>2560</v>
      </c>
      <c r="C36" s="438" t="s">
        <v>637</v>
      </c>
      <c r="D36" s="515">
        <v>4123896</v>
      </c>
      <c r="E36" s="199">
        <v>6.6304121017710038</v>
      </c>
      <c r="F36" s="515">
        <v>4682839.727299137</v>
      </c>
      <c r="G36" s="199">
        <v>1.1838934970754624</v>
      </c>
      <c r="H36" s="551">
        <v>1.1355377844880514</v>
      </c>
      <c r="I36" s="528"/>
      <c r="J36" s="529"/>
      <c r="K36" s="511">
        <v>2560</v>
      </c>
      <c r="L36" s="438" t="s">
        <v>637</v>
      </c>
      <c r="M36" s="514">
        <v>26158821</v>
      </c>
      <c r="N36" s="516">
        <v>6.2685422284762078</v>
      </c>
      <c r="O36" s="553">
        <v>17697766.092718776</v>
      </c>
      <c r="P36" s="516">
        <v>2.7723594564510288</v>
      </c>
      <c r="Q36" s="516">
        <v>0.6765506019066676</v>
      </c>
      <c r="R36" s="519"/>
      <c r="S36" s="520"/>
      <c r="T36" s="521">
        <v>66.188502999999997</v>
      </c>
      <c r="U36" s="516">
        <v>39.521699108378385</v>
      </c>
      <c r="V36" s="526"/>
    </row>
    <row r="37" spans="2:22" s="527" customFormat="1" ht="30" customHeight="1" x14ac:dyDescent="0.25">
      <c r="B37" s="511">
        <v>2561</v>
      </c>
      <c r="C37" s="438" t="s">
        <v>651</v>
      </c>
      <c r="D37" s="515">
        <v>3718621</v>
      </c>
      <c r="E37" s="771">
        <v>-9.8274786755049117</v>
      </c>
      <c r="F37" s="515">
        <v>4652494.4282769784</v>
      </c>
      <c r="G37" s="771">
        <v>-0.64801062580163271</v>
      </c>
      <c r="H37" s="551">
        <v>1.2511343393900531</v>
      </c>
      <c r="I37" s="528"/>
      <c r="J37" s="529"/>
      <c r="K37" s="511">
        <v>2561</v>
      </c>
      <c r="L37" s="438" t="s">
        <v>651</v>
      </c>
      <c r="M37" s="514">
        <v>26258736</v>
      </c>
      <c r="N37" s="516">
        <v>0.38195528766376741</v>
      </c>
      <c r="O37" s="553">
        <v>18679145.284675851</v>
      </c>
      <c r="P37" s="516">
        <v>5.5452150673458993</v>
      </c>
      <c r="Q37" s="516">
        <v>0.71134974983852428</v>
      </c>
      <c r="R37" s="519"/>
      <c r="S37" s="520"/>
      <c r="T37" s="521">
        <v>66.413978999999998</v>
      </c>
      <c r="U37" s="516">
        <v>39.53796534310947</v>
      </c>
      <c r="V37" s="526"/>
    </row>
    <row r="38" spans="2:22" s="527" customFormat="1" ht="30" customHeight="1" x14ac:dyDescent="0.25">
      <c r="B38" s="511">
        <v>2562</v>
      </c>
      <c r="C38" s="438" t="s">
        <v>661</v>
      </c>
      <c r="D38" s="515">
        <v>3842611</v>
      </c>
      <c r="E38" s="199">
        <v>3.3343005377531081</v>
      </c>
      <c r="F38" s="515">
        <v>5284831.8173866328</v>
      </c>
      <c r="G38" s="199">
        <v>13.591362630472542</v>
      </c>
      <c r="H38" s="551">
        <v>1.375323137675563</v>
      </c>
      <c r="I38" s="528"/>
      <c r="J38" s="529"/>
      <c r="K38" s="511">
        <v>2562</v>
      </c>
      <c r="L38" s="438" t="s">
        <v>661</v>
      </c>
      <c r="M38" s="514">
        <v>26300011</v>
      </c>
      <c r="N38" s="516">
        <v>0.15718578380924353</v>
      </c>
      <c r="O38" s="553">
        <v>20277695.084522221</v>
      </c>
      <c r="P38" s="516">
        <v>8.5579386823325407</v>
      </c>
      <c r="Q38" s="516">
        <v>0.77101469974754844</v>
      </c>
      <c r="R38" s="519"/>
      <c r="S38" s="520"/>
      <c r="T38" s="521">
        <v>66.56</v>
      </c>
      <c r="U38" s="516">
        <v>39.513237680288462</v>
      </c>
      <c r="V38" s="526"/>
    </row>
    <row r="39" spans="2:22" s="527" customFormat="1" ht="30" customHeight="1" x14ac:dyDescent="0.25">
      <c r="B39" s="511">
        <v>2563</v>
      </c>
      <c r="C39" s="438" t="s">
        <v>663</v>
      </c>
      <c r="D39" s="515">
        <v>3899001</v>
      </c>
      <c r="E39" s="199">
        <v>1.4674917653647481</v>
      </c>
      <c r="F39" s="515">
        <v>4525436.0186537793</v>
      </c>
      <c r="G39" s="199">
        <v>-14.369346555826205</v>
      </c>
      <c r="H39" s="551">
        <v>1.1606655188479764</v>
      </c>
      <c r="I39" s="528"/>
      <c r="J39" s="529"/>
      <c r="K39" s="511">
        <v>2563</v>
      </c>
      <c r="L39" s="438" t="s">
        <v>663</v>
      </c>
      <c r="M39" s="514">
        <v>26300111</v>
      </c>
      <c r="N39" s="1343">
        <v>-1.0636962025773589</v>
      </c>
      <c r="O39" s="553">
        <v>20283247.014645424</v>
      </c>
      <c r="P39" s="516">
        <v>2.7520037098060959</v>
      </c>
      <c r="Q39" s="516">
        <v>0.77122286725882727</v>
      </c>
      <c r="R39" s="519"/>
      <c r="S39" s="520"/>
      <c r="T39" s="521">
        <v>66.19</v>
      </c>
      <c r="U39" s="516">
        <v>39.734266505514427</v>
      </c>
      <c r="V39" s="526"/>
    </row>
    <row r="40" spans="2:22" s="527" customFormat="1" ht="30" customHeight="1" x14ac:dyDescent="0.25">
      <c r="B40" s="511">
        <v>2564</v>
      </c>
      <c r="C40" s="438" t="s">
        <v>689</v>
      </c>
      <c r="D40" s="515">
        <v>3218946</v>
      </c>
      <c r="E40" s="199">
        <v>-16.230240323571653</v>
      </c>
      <c r="F40" s="515">
        <v>3934488.807773116</v>
      </c>
      <c r="G40" s="199">
        <v>-25.551295789035457</v>
      </c>
      <c r="H40" s="551">
        <v>1.2222910256255048</v>
      </c>
      <c r="I40" s="528"/>
      <c r="J40" s="529"/>
      <c r="K40" s="511">
        <v>2564</v>
      </c>
      <c r="L40" s="438" t="s">
        <v>689</v>
      </c>
      <c r="M40" s="514">
        <v>26464782</v>
      </c>
      <c r="N40" s="1343">
        <v>0.62612283271351976</v>
      </c>
      <c r="O40" s="553">
        <v>21443500.353054233</v>
      </c>
      <c r="P40" s="516">
        <v>2.5292931993891683</v>
      </c>
      <c r="Q40" s="516">
        <v>0.81026552015634334</v>
      </c>
      <c r="R40" s="519"/>
      <c r="S40" s="520"/>
      <c r="T40" s="521">
        <v>66.17</v>
      </c>
      <c r="U40" s="516">
        <v>39.541890013597218</v>
      </c>
      <c r="V40" s="526"/>
    </row>
    <row r="41" spans="2:22" s="527" customFormat="1" ht="30" customHeight="1" x14ac:dyDescent="0.25">
      <c r="B41" s="511">
        <v>2565</v>
      </c>
      <c r="C41" s="438" t="s">
        <v>702</v>
      </c>
      <c r="D41" s="515">
        <v>3747545</v>
      </c>
      <c r="E41" s="199">
        <v>16.421493246547161</v>
      </c>
      <c r="F41" s="515">
        <v>3933049.4724574173</v>
      </c>
      <c r="G41" s="199">
        <v>-3.6582524084327189E-2</v>
      </c>
      <c r="H41" s="551">
        <v>1.0495002654957892</v>
      </c>
      <c r="I41" s="528"/>
      <c r="J41" s="529"/>
      <c r="K41" s="511">
        <v>2565</v>
      </c>
      <c r="L41" s="438" t="s">
        <v>702</v>
      </c>
      <c r="M41" s="514">
        <v>26479739</v>
      </c>
      <c r="N41" s="1343">
        <v>1.177839343520529</v>
      </c>
      <c r="O41" s="553">
        <v>21256615.847659767</v>
      </c>
      <c r="P41" s="516">
        <v>1.923143686485022</v>
      </c>
      <c r="Q41" s="516">
        <v>0.80275020262321195</v>
      </c>
      <c r="R41" s="1428"/>
      <c r="S41" s="516"/>
      <c r="T41" s="521">
        <v>66.09</v>
      </c>
      <c r="U41" s="516">
        <v>40.066180965350277</v>
      </c>
      <c r="V41" s="526"/>
    </row>
    <row r="42" spans="2:22" s="527" customFormat="1" ht="30" customHeight="1" x14ac:dyDescent="0.25">
      <c r="B42" s="512">
        <v>2566</v>
      </c>
      <c r="C42" s="513" t="s">
        <v>955</v>
      </c>
      <c r="D42" s="548">
        <v>3681354</v>
      </c>
      <c r="E42" s="204">
        <v>14.36519904341359</v>
      </c>
      <c r="F42" s="508">
        <v>4400052.6919704909</v>
      </c>
      <c r="G42" s="772">
        <v>11.83289385085021</v>
      </c>
      <c r="H42" s="550">
        <v>1.1952267268973564</v>
      </c>
      <c r="I42" s="528"/>
      <c r="J42" s="529"/>
      <c r="K42" s="512">
        <v>2566</v>
      </c>
      <c r="L42" s="513" t="s">
        <v>955</v>
      </c>
      <c r="M42" s="1512">
        <v>26589520</v>
      </c>
      <c r="N42" s="1344">
        <v>0.47133583038772053</v>
      </c>
      <c r="O42" s="1513">
        <v>22665574.278711271</v>
      </c>
      <c r="P42" s="520">
        <v>5.6990412271146562</v>
      </c>
      <c r="Q42" s="520">
        <v>0.85242510126964577</v>
      </c>
      <c r="R42" s="519"/>
      <c r="S42" s="520"/>
      <c r="T42" s="777">
        <v>66.09</v>
      </c>
      <c r="U42" s="520">
        <v>40.232289302466334</v>
      </c>
      <c r="V42" s="526"/>
    </row>
    <row r="43" spans="2:22" s="150" customFormat="1" ht="29.25" customHeight="1" x14ac:dyDescent="0.25">
      <c r="B43" s="446" t="s">
        <v>247</v>
      </c>
      <c r="C43" s="447"/>
      <c r="D43" s="448"/>
      <c r="E43" s="449"/>
      <c r="F43" s="448"/>
      <c r="G43" s="449"/>
      <c r="H43" s="450"/>
      <c r="I43" s="448"/>
      <c r="J43" s="449"/>
      <c r="K43" s="446" t="s">
        <v>609</v>
      </c>
      <c r="L43" s="447"/>
      <c r="M43" s="448"/>
      <c r="N43" s="451"/>
      <c r="O43" s="448"/>
      <c r="P43" s="451"/>
      <c r="Q43" s="451"/>
      <c r="R43" s="448"/>
      <c r="S43" s="449"/>
      <c r="U43" s="451"/>
    </row>
    <row r="44" spans="2:22" s="150" customFormat="1" ht="29.25" customHeight="1" x14ac:dyDescent="0.25">
      <c r="B44" s="446" t="s">
        <v>248</v>
      </c>
      <c r="C44" s="447"/>
      <c r="D44" s="448"/>
      <c r="E44" s="449"/>
      <c r="F44" s="448"/>
      <c r="G44" s="449" t="s">
        <v>180</v>
      </c>
      <c r="H44" s="450"/>
      <c r="I44" s="448"/>
      <c r="J44" s="449"/>
      <c r="K44" s="446" t="s">
        <v>610</v>
      </c>
      <c r="L44" s="447"/>
      <c r="M44" s="448"/>
      <c r="N44" s="451"/>
      <c r="O44" s="448"/>
      <c r="P44" s="451"/>
      <c r="Q44" s="451"/>
      <c r="R44" s="448"/>
      <c r="S44" s="449"/>
      <c r="U44" s="451"/>
    </row>
    <row r="45" spans="2:22" s="150" customFormat="1" x14ac:dyDescent="0.25">
      <c r="B45" s="452"/>
      <c r="D45" s="448"/>
      <c r="E45" s="449"/>
      <c r="F45" s="448"/>
      <c r="G45" s="449"/>
      <c r="H45" s="450"/>
      <c r="I45" s="448"/>
      <c r="J45" s="449"/>
      <c r="K45" s="446" t="s">
        <v>308</v>
      </c>
      <c r="L45" s="447"/>
      <c r="M45" s="448"/>
      <c r="N45" s="449"/>
      <c r="O45" s="448"/>
      <c r="P45" s="449"/>
      <c r="Q45" s="450"/>
      <c r="R45" s="448"/>
      <c r="S45" s="449"/>
    </row>
    <row r="46" spans="2:22" s="150" customFormat="1" x14ac:dyDescent="0.25">
      <c r="B46" s="134"/>
      <c r="C46" s="447"/>
      <c r="D46" s="448"/>
      <c r="E46" s="449"/>
      <c r="F46" s="448"/>
      <c r="G46" s="449"/>
      <c r="H46" s="450"/>
      <c r="I46" s="448"/>
      <c r="J46" s="449"/>
      <c r="K46" s="150" t="s">
        <v>611</v>
      </c>
    </row>
  </sheetData>
  <mergeCells count="2">
    <mergeCell ref="B4:C4"/>
    <mergeCell ref="K4:L4"/>
  </mergeCells>
  <phoneticPr fontId="88" type="noConversion"/>
  <printOptions horizontalCentered="1"/>
  <pageMargins left="0.25" right="0.25" top="0.75" bottom="0.75" header="0.3" footer="0.3"/>
  <pageSetup paperSize="9" scale="90" fitToWidth="2" fitToHeight="0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24</vt:i4>
      </vt:variant>
    </vt:vector>
  </HeadingPairs>
  <TitlesOfParts>
    <vt:vector size="69" baseType="lpstr">
      <vt:lpstr>Index2</vt:lpstr>
      <vt:lpstr>Cover</vt:lpstr>
      <vt:lpstr>Index</vt:lpstr>
      <vt:lpstr>Info A-B</vt:lpstr>
      <vt:lpstr>Info C-D</vt:lpstr>
      <vt:lpstr>T1 Po. Inforce 2022</vt:lpstr>
      <vt:lpstr>T2 Po. Increased 2023</vt:lpstr>
      <vt:lpstr>T2.1, 2.2, 2.3 Po. Increased</vt:lpstr>
      <vt:lpstr>T3 New Bus, T8 Po. Inforce</vt:lpstr>
      <vt:lpstr>T4 New Bus, T5 Po. Inforce</vt:lpstr>
      <vt:lpstr>T6 Po. Decreased 2022</vt:lpstr>
      <vt:lpstr>T6.1-6.5 Po. Decreased</vt:lpstr>
      <vt:lpstr>T7 Po. Inforce 2023</vt:lpstr>
      <vt:lpstr>T9 Decreased 2023</vt:lpstr>
      <vt:lpstr>T10 Net PREMIUMS 2023</vt:lpstr>
      <vt:lpstr>T10.1 Net PREMIUMS 2023</vt:lpstr>
      <vt:lpstr>T10.2 Main Policies</vt:lpstr>
      <vt:lpstr>T10.3 Ordinary</vt:lpstr>
      <vt:lpstr>T10.4 Industrial</vt:lpstr>
      <vt:lpstr>T10.5 Group</vt:lpstr>
      <vt:lpstr>T10.6 Annuity</vt:lpstr>
      <vt:lpstr>T10.7 Unit-Linked</vt:lpstr>
      <vt:lpstr>T10.8 Universal Life</vt:lpstr>
      <vt:lpstr>T10.9 PA</vt:lpstr>
      <vt:lpstr>T10.10 Rider</vt:lpstr>
      <vt:lpstr>T10.11 Rider Acc</vt:lpstr>
      <vt:lpstr>T10.12 Rider Health</vt:lpstr>
      <vt:lpstr>T10.13 Rider Others</vt:lpstr>
      <vt:lpstr>T11 Net Premium Total</vt:lpstr>
      <vt:lpstr>T11.1 Net Premium FYP</vt:lpstr>
      <vt:lpstr>T11.2 Net Premium RYP</vt:lpstr>
      <vt:lpstr>T11.3 Net Premium SP</vt:lpstr>
      <vt:lpstr>T12 Benefit Pay</vt:lpstr>
      <vt:lpstr>T12.1 Benefit Pay</vt:lpstr>
      <vt:lpstr>13 Profit (Loss)</vt:lpstr>
      <vt:lpstr>T13.1 Overall Operation</vt:lpstr>
      <vt:lpstr>T13.2 Operating Expense</vt:lpstr>
      <vt:lpstr>T14 Assets </vt:lpstr>
      <vt:lpstr>T15 Liabilities</vt:lpstr>
      <vt:lpstr>T16-17 Yield Rate</vt:lpstr>
      <vt:lpstr>T18 Asset Liability</vt:lpstr>
      <vt:lpstr>T19-20 No.Agent Broker</vt:lpstr>
      <vt:lpstr>Companies</vt:lpstr>
      <vt:lpstr>T14.1 Assets</vt:lpstr>
      <vt:lpstr>T15.1 Liabilities</vt:lpstr>
      <vt:lpstr>Companies!Print_Area</vt:lpstr>
      <vt:lpstr>'Info A-B'!Print_Area</vt:lpstr>
      <vt:lpstr>'Info C-D'!Print_Area</vt:lpstr>
      <vt:lpstr>'T1 Po. Inforce 2022'!Print_Area</vt:lpstr>
      <vt:lpstr>'T12 Benefit Pay'!Print_Area</vt:lpstr>
      <vt:lpstr>'T12.1 Benefit Pay'!Print_Area</vt:lpstr>
      <vt:lpstr>'T15 Liabilities'!Print_Area</vt:lpstr>
      <vt:lpstr>'T15.1 Liabilities'!Print_Area</vt:lpstr>
      <vt:lpstr>'T16-17 Yield Rate'!Print_Area</vt:lpstr>
      <vt:lpstr>'T19-20 No.Agent Broker'!Print_Area</vt:lpstr>
      <vt:lpstr>'T2 Po. Increased 2023'!Print_Area</vt:lpstr>
      <vt:lpstr>'T4 New Bus, T5 Po. Inforce'!Print_Area</vt:lpstr>
      <vt:lpstr>'T6 Po. Decreased 2022'!Print_Area</vt:lpstr>
      <vt:lpstr>'T6.1-6.5 Po. Decreased'!Print_Area</vt:lpstr>
      <vt:lpstr>'T7 Po. Inforce 2023'!Print_Area</vt:lpstr>
      <vt:lpstr>'T9 Decreased 2023'!Print_Area</vt:lpstr>
      <vt:lpstr>'13 Profit (Loss)'!Print_Titles</vt:lpstr>
      <vt:lpstr>Index!Print_Titles</vt:lpstr>
      <vt:lpstr>'Info A-B'!Print_Titles</vt:lpstr>
      <vt:lpstr>'Info C-D'!Print_Titles</vt:lpstr>
      <vt:lpstr>'T13.1 Overall Operation'!Print_Titles</vt:lpstr>
      <vt:lpstr>'T13.2 Operating Expense'!Print_Titles</vt:lpstr>
      <vt:lpstr>'T14 Assets '!Print_Titles</vt:lpstr>
      <vt:lpstr>'T15 Liabilities'!Print_Titles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Thanaporn Jitprasong</cp:lastModifiedBy>
  <cp:lastPrinted>2024-08-29T03:54:37Z</cp:lastPrinted>
  <dcterms:created xsi:type="dcterms:W3CDTF">2016-08-05T03:35:12Z</dcterms:created>
  <dcterms:modified xsi:type="dcterms:W3CDTF">2025-07-01T06:46:11Z</dcterms:modified>
</cp:coreProperties>
</file>